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část" sheetId="3" r:id="rId3"/>
    <sheet name="01 - Vnitřní vodovod" sheetId="4" r:id="rId4"/>
    <sheet name="02 - Vnitřní kanalizace" sheetId="5" r:id="rId5"/>
    <sheet name="03 - Zařizovací předměty" sheetId="6" r:id="rId6"/>
    <sheet name="04 - Elektro" sheetId="7" r:id="rId7"/>
    <sheet name="05 - Vytápění" sheetId="8" r:id="rId8"/>
    <sheet name="01 - Zařízení č.1 - Větrá..." sheetId="9" r:id="rId9"/>
    <sheet name="02 - Zařízení č.2 - Chlaz..." sheetId="10" r:id="rId10"/>
    <sheet name="03 - Zařízení č.3 - Chlaz..." sheetId="11" r:id="rId11"/>
    <sheet name="04 - Zařízení č.4 - Chlaz..." sheetId="12" r:id="rId12"/>
    <sheet name="05 - Demontáže" sheetId="13" r:id="rId13"/>
    <sheet name="01 - Zařízení1 - Větrání ..." sheetId="14" r:id="rId14"/>
    <sheet name="02 - Zařízení 2 - Větrání..." sheetId="15" r:id="rId15"/>
    <sheet name="03 - Zařízení 3 - Odvětrá..." sheetId="16" r:id="rId16"/>
    <sheet name="04 - Zařízení 4 - Větrání..." sheetId="17" r:id="rId17"/>
    <sheet name="05 - Zařízení 5 - Úprava ..." sheetId="18" r:id="rId18"/>
    <sheet name="06 - Demontáž a ekologick..." sheetId="19" r:id="rId19"/>
    <sheet name="08 - ZOTK - Zařízení pro ..." sheetId="20" r:id="rId20"/>
    <sheet name="09 - Měření a regulace" sheetId="21" r:id="rId21"/>
    <sheet name="10 - EPS_EROP, ESL" sheetId="22" r:id="rId22"/>
    <sheet name="11 - AV + jevištní technika" sheetId="23" r:id="rId23"/>
    <sheet name="13 - Zahradní a krajinářs..." sheetId="24" r:id="rId24"/>
    <sheet name="14 - VRN" sheetId="25" r:id="rId25"/>
  </sheets>
  <definedNames>
    <definedName name="_xlnm.Print_Area" localSheetId="0">'Rekapitulace stavby'!$D$4:$AO$76,'Rekapitulace stavby'!$C$82:$AQ$122</definedName>
    <definedName name="_xlnm.Print_Titles" localSheetId="0">'Rekapitulace stavby'!$92:$92</definedName>
    <definedName name="_xlnm._FilterDatabase" localSheetId="1" hidden="1">'01 - Bourací práce'!$C$126:$K$438</definedName>
    <definedName name="_xlnm.Print_Area" localSheetId="1">'01 - Bourací práce'!$C$4:$J$76,'01 - Bourací práce'!$C$82:$J$108,'01 - Bourací práce'!$C$114:$J$438</definedName>
    <definedName name="_xlnm.Print_Titles" localSheetId="1">'01 - Bourací práce'!$126:$126</definedName>
    <definedName name="_xlnm._FilterDatabase" localSheetId="2" hidden="1">'02 - Stavební část'!$C$151:$K$3926</definedName>
    <definedName name="_xlnm.Print_Area" localSheetId="2">'02 - Stavební část'!$C$4:$J$76,'02 - Stavební část'!$C$82:$J$133,'02 - Stavební část'!$C$139:$J$3926</definedName>
    <definedName name="_xlnm.Print_Titles" localSheetId="2">'02 - Stavební část'!$151:$151</definedName>
    <definedName name="_xlnm._FilterDatabase" localSheetId="3" hidden="1">'01 - Vnitřní vodovod'!$C$130:$K$207</definedName>
    <definedName name="_xlnm.Print_Area" localSheetId="3">'01 - Vnitřní vodovod'!$C$4:$J$76,'01 - Vnitřní vodovod'!$C$82:$J$110,'01 - Vnitřní vodovod'!$C$116:$J$207</definedName>
    <definedName name="_xlnm.Print_Titles" localSheetId="3">'01 - Vnitřní vodovod'!$130:$130</definedName>
    <definedName name="_xlnm._FilterDatabase" localSheetId="4" hidden="1">'02 - Vnitřní kanalizace'!$C$139:$K$294</definedName>
    <definedName name="_xlnm.Print_Area" localSheetId="4">'02 - Vnitřní kanalizace'!$C$4:$J$76,'02 - Vnitřní kanalizace'!$C$82:$J$119,'02 - Vnitřní kanalizace'!$C$125:$J$294</definedName>
    <definedName name="_xlnm.Print_Titles" localSheetId="4">'02 - Vnitřní kanalizace'!$139:$139</definedName>
    <definedName name="_xlnm._FilterDatabase" localSheetId="5" hidden="1">'03 - Zařizovací předměty'!$C$124:$K$234</definedName>
    <definedName name="_xlnm.Print_Area" localSheetId="5">'03 - Zařizovací předměty'!$C$4:$J$76,'03 - Zařizovací předměty'!$C$82:$J$104,'03 - Zařizovací předměty'!$C$110:$J$234</definedName>
    <definedName name="_xlnm.Print_Titles" localSheetId="5">'03 - Zařizovací předměty'!$124:$124</definedName>
    <definedName name="_xlnm._FilterDatabase" localSheetId="6" hidden="1">'04 - Elektro'!$C$124:$K$379</definedName>
    <definedName name="_xlnm.Print_Area" localSheetId="6">'04 - Elektro'!$C$4:$J$76,'04 - Elektro'!$C$82:$J$106,'04 - Elektro'!$C$112:$J$379</definedName>
    <definedName name="_xlnm.Print_Titles" localSheetId="6">'04 - Elektro'!$124:$124</definedName>
    <definedName name="_xlnm._FilterDatabase" localSheetId="7" hidden="1">'05 - Vytápění'!$C$134:$K$282</definedName>
    <definedName name="_xlnm.Print_Area" localSheetId="7">'05 - Vytápění'!$C$4:$J$76,'05 - Vytápění'!$C$82:$J$116,'05 - Vytápění'!$C$122:$J$282</definedName>
    <definedName name="_xlnm.Print_Titles" localSheetId="7">'05 - Vytápění'!$134:$134</definedName>
    <definedName name="_xlnm._FilterDatabase" localSheetId="8" hidden="1">'01 - Zařízení č.1 - Větrá...'!$C$124:$K$201</definedName>
    <definedName name="_xlnm.Print_Area" localSheetId="8">'01 - Zařízení č.1 - Větrá...'!$C$4:$J$76,'01 - Zařízení č.1 - Větrá...'!$C$82:$J$104,'01 - Zařízení č.1 - Větrá...'!$C$110:$J$201</definedName>
    <definedName name="_xlnm.Print_Titles" localSheetId="8">'01 - Zařízení č.1 - Větrá...'!$124:$124</definedName>
    <definedName name="_xlnm._FilterDatabase" localSheetId="9" hidden="1">'02 - Zařízení č.2 - Chlaz...'!$C$124:$K$164</definedName>
    <definedName name="_xlnm.Print_Area" localSheetId="9">'02 - Zařízení č.2 - Chlaz...'!$C$4:$J$76,'02 - Zařízení č.2 - Chlaz...'!$C$82:$J$104,'02 - Zařízení č.2 - Chlaz...'!$C$110:$J$164</definedName>
    <definedName name="_xlnm.Print_Titles" localSheetId="9">'02 - Zařízení č.2 - Chlaz...'!$124:$124</definedName>
    <definedName name="_xlnm._FilterDatabase" localSheetId="10" hidden="1">'03 - Zařízení č.3 - Chlaz...'!$C$124:$K$168</definedName>
    <definedName name="_xlnm.Print_Area" localSheetId="10">'03 - Zařízení č.3 - Chlaz...'!$C$4:$J$76,'03 - Zařízení č.3 - Chlaz...'!$C$82:$J$104,'03 - Zařízení č.3 - Chlaz...'!$C$110:$J$168</definedName>
    <definedName name="_xlnm.Print_Titles" localSheetId="10">'03 - Zařízení č.3 - Chlaz...'!$124:$124</definedName>
    <definedName name="_xlnm._FilterDatabase" localSheetId="11" hidden="1">'04 - Zařízení č.4 - Chlaz...'!$C$124:$K$169</definedName>
    <definedName name="_xlnm.Print_Area" localSheetId="11">'04 - Zařízení č.4 - Chlaz...'!$C$4:$J$76,'04 - Zařízení č.4 - Chlaz...'!$C$82:$J$104,'04 - Zařízení č.4 - Chlaz...'!$C$110:$J$169</definedName>
    <definedName name="_xlnm.Print_Titles" localSheetId="11">'04 - Zařízení č.4 - Chlaz...'!$124:$124</definedName>
    <definedName name="_xlnm._FilterDatabase" localSheetId="12" hidden="1">'05 - Demontáže'!$C$123:$K$143</definedName>
    <definedName name="_xlnm.Print_Area" localSheetId="12">'05 - Demontáže'!$C$4:$J$76,'05 - Demontáže'!$C$82:$J$103,'05 - Demontáže'!$C$109:$J$143</definedName>
    <definedName name="_xlnm.Print_Titles" localSheetId="12">'05 - Demontáže'!$123:$123</definedName>
    <definedName name="_xlnm._FilterDatabase" localSheetId="13" hidden="1">'01 - Zařízení1 - Větrání ...'!$C$124:$K$236</definedName>
    <definedName name="_xlnm.Print_Area" localSheetId="13">'01 - Zařízení1 - Větrání ...'!$C$4:$J$76,'01 - Zařízení1 - Větrání ...'!$C$82:$J$104,'01 - Zařízení1 - Větrání ...'!$C$110:$J$236</definedName>
    <definedName name="_xlnm.Print_Titles" localSheetId="13">'01 - Zařízení1 - Větrání ...'!$124:$124</definedName>
    <definedName name="_xlnm._FilterDatabase" localSheetId="14" hidden="1">'02 - Zařízení 2 - Větrání...'!$C$124:$K$173</definedName>
    <definedName name="_xlnm.Print_Area" localSheetId="14">'02 - Zařízení 2 - Větrání...'!$C$4:$J$76,'02 - Zařízení 2 - Větrání...'!$C$82:$J$104,'02 - Zařízení 2 - Větrání...'!$C$110:$J$173</definedName>
    <definedName name="_xlnm.Print_Titles" localSheetId="14">'02 - Zařízení 2 - Větrání...'!$124:$124</definedName>
    <definedName name="_xlnm._FilterDatabase" localSheetId="15" hidden="1">'03 - Zařízení 3 - Odvětrá...'!$C$124:$K$167</definedName>
    <definedName name="_xlnm.Print_Area" localSheetId="15">'03 - Zařízení 3 - Odvětrá...'!$C$4:$J$76,'03 - Zařízení 3 - Odvětrá...'!$C$82:$J$104,'03 - Zařízení 3 - Odvětrá...'!$C$110:$J$167</definedName>
    <definedName name="_xlnm.Print_Titles" localSheetId="15">'03 - Zařízení 3 - Odvětrá...'!$124:$124</definedName>
    <definedName name="_xlnm._FilterDatabase" localSheetId="16" hidden="1">'04 - Zařízení 4 - Větrání...'!$C$124:$K$175</definedName>
    <definedName name="_xlnm.Print_Area" localSheetId="16">'04 - Zařízení 4 - Větrání...'!$C$4:$J$76,'04 - Zařízení 4 - Větrání...'!$C$82:$J$104,'04 - Zařízení 4 - Větrání...'!$C$110:$J$175</definedName>
    <definedName name="_xlnm.Print_Titles" localSheetId="16">'04 - Zařízení 4 - Větrání...'!$124:$124</definedName>
    <definedName name="_xlnm._FilterDatabase" localSheetId="17" hidden="1">'05 - Zařízení 5 - Úprava ...'!$C$129:$K$300</definedName>
    <definedName name="_xlnm.Print_Area" localSheetId="17">'05 - Zařízení 5 - Úprava ...'!$C$4:$J$76,'05 - Zařízení 5 - Úprava ...'!$C$82:$J$109,'05 - Zařízení 5 - Úprava ...'!$C$115:$J$300</definedName>
    <definedName name="_xlnm.Print_Titles" localSheetId="17">'05 - Zařízení 5 - Úprava ...'!$129:$129</definedName>
    <definedName name="_xlnm._FilterDatabase" localSheetId="18" hidden="1">'06 - Demontáž a ekologick...'!$C$123:$K$140</definedName>
    <definedName name="_xlnm.Print_Area" localSheetId="18">'06 - Demontáž a ekologick...'!$C$4:$J$76,'06 - Demontáž a ekologick...'!$C$82:$J$103,'06 - Demontáž a ekologick...'!$C$109:$J$140</definedName>
    <definedName name="_xlnm.Print_Titles" localSheetId="18">'06 - Demontáž a ekologick...'!$123:$123</definedName>
    <definedName name="_xlnm._FilterDatabase" localSheetId="19" hidden="1">'08 - ZOTK - Zařízení pro ...'!$C$116:$K$138</definedName>
    <definedName name="_xlnm.Print_Area" localSheetId="19">'08 - ZOTK - Zařízení pro ...'!$C$4:$J$76,'08 - ZOTK - Zařízení pro ...'!$C$82:$J$98,'08 - ZOTK - Zařízení pro ...'!$C$104:$J$138</definedName>
    <definedName name="_xlnm.Print_Titles" localSheetId="19">'08 - ZOTK - Zařízení pro ...'!$116:$116</definedName>
    <definedName name="_xlnm._FilterDatabase" localSheetId="20" hidden="1">'09 - Měření a regulace'!$C$123:$K$194</definedName>
    <definedName name="_xlnm.Print_Area" localSheetId="20">'09 - Měření a regulace'!$C$4:$J$76,'09 - Měření a regulace'!$C$82:$J$105,'09 - Měření a regulace'!$C$111:$J$194</definedName>
    <definedName name="_xlnm.Print_Titles" localSheetId="20">'09 - Měření a regulace'!$123:$123</definedName>
    <definedName name="_xlnm._FilterDatabase" localSheetId="21" hidden="1">'10 - EPS_EROP, ESL'!$C$131:$K$260</definedName>
    <definedName name="_xlnm.Print_Area" localSheetId="21">'10 - EPS_EROP, ESL'!$C$4:$J$76,'10 - EPS_EROP, ESL'!$C$82:$J$113,'10 - EPS_EROP, ESL'!$C$119:$J$260</definedName>
    <definedName name="_xlnm.Print_Titles" localSheetId="21">'10 - EPS_EROP, ESL'!$131:$131</definedName>
    <definedName name="_xlnm._FilterDatabase" localSheetId="22" hidden="1">'11 - AV + jevištní technika'!$C$128:$K$294</definedName>
    <definedName name="_xlnm.Print_Area" localSheetId="22">'11 - AV + jevištní technika'!$C$4:$J$76,'11 - AV + jevištní technika'!$C$82:$J$110,'11 - AV + jevištní technika'!$C$116:$J$294</definedName>
    <definedName name="_xlnm.Print_Titles" localSheetId="22">'11 - AV + jevištní technika'!$128:$128</definedName>
    <definedName name="_xlnm._FilterDatabase" localSheetId="23" hidden="1">'13 - Zahradní a krajinářs...'!$C$118:$K$170</definedName>
    <definedName name="_xlnm.Print_Area" localSheetId="23">'13 - Zahradní a krajinářs...'!$C$4:$J$76,'13 - Zahradní a krajinářs...'!$C$82:$J$100,'13 - Zahradní a krajinářs...'!$C$106:$J$170</definedName>
    <definedName name="_xlnm.Print_Titles" localSheetId="23">'13 - Zahradní a krajinářs...'!$118:$118</definedName>
    <definedName name="_xlnm._FilterDatabase" localSheetId="24" hidden="1">'14 - VRN'!$C$124:$K$190</definedName>
    <definedName name="_xlnm.Print_Area" localSheetId="24">'14 - VRN'!$C$4:$J$76,'14 - VRN'!$C$82:$J$106,'14 - VRN'!$C$112:$J$190</definedName>
    <definedName name="_xlnm.Print_Titles" localSheetId="24">'14 - VRN'!$124:$124</definedName>
  </definedNames>
  <calcPr/>
</workbook>
</file>

<file path=xl/calcChain.xml><?xml version="1.0" encoding="utf-8"?>
<calcChain xmlns="http://schemas.openxmlformats.org/spreadsheetml/2006/main">
  <c i="25" l="1" r="J37"/>
  <c r="J36"/>
  <c i="1" r="AY121"/>
  <c i="25" r="J35"/>
  <c i="1" r="AX121"/>
  <c i="25"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92"/>
  <c r="J17"/>
  <c r="J15"/>
  <c r="E15"/>
  <c r="F121"/>
  <c r="J14"/>
  <c r="J12"/>
  <c r="J89"/>
  <c r="E7"/>
  <c r="E85"/>
  <c i="24" r="J37"/>
  <c r="J36"/>
  <c i="1" r="AY120"/>
  <c i="24" r="J35"/>
  <c i="1" r="AX120"/>
  <c i="24"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92"/>
  <c r="J23"/>
  <c r="J21"/>
  <c r="E21"/>
  <c r="J115"/>
  <c r="J20"/>
  <c r="J18"/>
  <c r="E18"/>
  <c r="F92"/>
  <c r="J17"/>
  <c r="J15"/>
  <c r="E15"/>
  <c r="F115"/>
  <c r="J14"/>
  <c r="J12"/>
  <c r="J89"/>
  <c r="E7"/>
  <c r="E85"/>
  <c i="23" r="J37"/>
  <c r="J36"/>
  <c i="1" r="AY119"/>
  <c i="23" r="J35"/>
  <c i="1" r="AX119"/>
  <c i="23"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125"/>
  <c r="J20"/>
  <c r="J18"/>
  <c r="E18"/>
  <c r="F126"/>
  <c r="J17"/>
  <c r="J15"/>
  <c r="E15"/>
  <c r="F125"/>
  <c r="J14"/>
  <c r="J12"/>
  <c r="J89"/>
  <c r="E7"/>
  <c r="E85"/>
  <c i="22" r="J37"/>
  <c r="J36"/>
  <c i="1" r="AY118"/>
  <c i="22" r="J35"/>
  <c i="1" r="AX118"/>
  <c i="22"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T240"/>
  <c r="R241"/>
  <c r="R240"/>
  <c r="P241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6"/>
  <c r="E124"/>
  <c r="F89"/>
  <c r="E87"/>
  <c r="J24"/>
  <c r="E24"/>
  <c r="J129"/>
  <c r="J23"/>
  <c r="J21"/>
  <c r="E21"/>
  <c r="J128"/>
  <c r="J20"/>
  <c r="J18"/>
  <c r="E18"/>
  <c r="F129"/>
  <c r="J17"/>
  <c r="J15"/>
  <c r="E15"/>
  <c r="F91"/>
  <c r="J14"/>
  <c r="J12"/>
  <c r="J89"/>
  <c r="E7"/>
  <c r="E122"/>
  <c i="21" r="J37"/>
  <c r="J36"/>
  <c i="1" r="AY117"/>
  <c i="21" r="J35"/>
  <c i="1" r="AX117"/>
  <c i="21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91"/>
  <c r="J14"/>
  <c r="J12"/>
  <c r="J118"/>
  <c r="E7"/>
  <c r="E114"/>
  <c i="20" r="J37"/>
  <c r="J36"/>
  <c i="1" r="AY116"/>
  <c i="20" r="J35"/>
  <c i="1" r="AX116"/>
  <c i="20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114"/>
  <c r="J17"/>
  <c r="J15"/>
  <c r="E15"/>
  <c r="F113"/>
  <c r="J14"/>
  <c r="J12"/>
  <c r="J89"/>
  <c r="E7"/>
  <c r="E107"/>
  <c i="19" r="J39"/>
  <c r="J38"/>
  <c i="1" r="AY115"/>
  <c i="19" r="J37"/>
  <c i="1" r="AX115"/>
  <c i="19"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F118"/>
  <c r="E116"/>
  <c r="F91"/>
  <c r="E89"/>
  <c r="J26"/>
  <c r="E26"/>
  <c r="J121"/>
  <c r="J25"/>
  <c r="J23"/>
  <c r="E23"/>
  <c r="J93"/>
  <c r="J22"/>
  <c r="J20"/>
  <c r="E20"/>
  <c r="F121"/>
  <c r="J19"/>
  <c r="J17"/>
  <c r="E17"/>
  <c r="F120"/>
  <c r="J16"/>
  <c r="J14"/>
  <c r="J118"/>
  <c r="E7"/>
  <c r="E112"/>
  <c i="18" r="J39"/>
  <c r="J38"/>
  <c i="1" r="AY114"/>
  <c i="18" r="J37"/>
  <c i="1" r="AX114"/>
  <c i="18" r="BI300"/>
  <c r="BH300"/>
  <c r="BG300"/>
  <c r="BF300"/>
  <c r="T300"/>
  <c r="R300"/>
  <c r="P300"/>
  <c r="BI299"/>
  <c r="BH299"/>
  <c r="BG299"/>
  <c r="BF299"/>
  <c r="T299"/>
  <c r="R299"/>
  <c r="P299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77"/>
  <c r="BH277"/>
  <c r="BG277"/>
  <c r="BF277"/>
  <c r="T277"/>
  <c r="R277"/>
  <c r="P277"/>
  <c r="BI269"/>
  <c r="BH269"/>
  <c r="BG269"/>
  <c r="BF269"/>
  <c r="T269"/>
  <c r="R269"/>
  <c r="P269"/>
  <c r="BI267"/>
  <c r="BH267"/>
  <c r="BG267"/>
  <c r="BF267"/>
  <c r="T267"/>
  <c r="R267"/>
  <c r="P267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126"/>
  <c r="J22"/>
  <c r="J20"/>
  <c r="E20"/>
  <c r="F94"/>
  <c r="J19"/>
  <c r="J17"/>
  <c r="E17"/>
  <c r="F93"/>
  <c r="J16"/>
  <c r="J14"/>
  <c r="J124"/>
  <c r="E7"/>
  <c r="E118"/>
  <c i="17" r="J39"/>
  <c r="J38"/>
  <c i="1" r="AY113"/>
  <c i="17" r="J37"/>
  <c i="1" r="AX113"/>
  <c i="17"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121"/>
  <c r="J16"/>
  <c r="J14"/>
  <c r="J119"/>
  <c r="E7"/>
  <c r="E113"/>
  <c i="16" r="J39"/>
  <c r="J38"/>
  <c i="1" r="AY112"/>
  <c i="16" r="J37"/>
  <c i="1" r="AX112"/>
  <c i="16" r="BI167"/>
  <c r="BH167"/>
  <c r="BG167"/>
  <c r="BF167"/>
  <c r="T167"/>
  <c r="R167"/>
  <c r="P167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93"/>
  <c r="J16"/>
  <c r="J14"/>
  <c r="J119"/>
  <c r="E7"/>
  <c r="E113"/>
  <c i="15" r="J39"/>
  <c r="J38"/>
  <c i="1" r="AY111"/>
  <c i="15" r="J37"/>
  <c i="1" r="AX111"/>
  <c i="15"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121"/>
  <c r="J22"/>
  <c r="J20"/>
  <c r="E20"/>
  <c r="F94"/>
  <c r="J19"/>
  <c r="J17"/>
  <c r="E17"/>
  <c r="F93"/>
  <c r="J16"/>
  <c r="J14"/>
  <c r="J119"/>
  <c r="E7"/>
  <c r="E85"/>
  <c i="14" r="J39"/>
  <c r="J38"/>
  <c i="1" r="AY110"/>
  <c i="14" r="J37"/>
  <c i="1" r="AX110"/>
  <c i="14" r="BI236"/>
  <c r="BH236"/>
  <c r="BG236"/>
  <c r="BF236"/>
  <c r="T236"/>
  <c r="R236"/>
  <c r="P236"/>
  <c r="BI235"/>
  <c r="BH235"/>
  <c r="BG235"/>
  <c r="BF235"/>
  <c r="T235"/>
  <c r="R235"/>
  <c r="P235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93"/>
  <c r="J16"/>
  <c r="J14"/>
  <c r="J119"/>
  <c r="E7"/>
  <c r="E113"/>
  <c i="13" r="J39"/>
  <c r="J38"/>
  <c i="1" r="AY108"/>
  <c i="13" r="J37"/>
  <c i="1" r="AX108"/>
  <c i="13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120"/>
  <c r="J16"/>
  <c r="J14"/>
  <c r="J91"/>
  <c r="E7"/>
  <c r="E112"/>
  <c i="12" r="J39"/>
  <c r="J38"/>
  <c i="1" r="AY107"/>
  <c i="12" r="J37"/>
  <c i="1" r="AX107"/>
  <c i="12" r="BI169"/>
  <c r="BH169"/>
  <c r="BG169"/>
  <c r="BF169"/>
  <c r="T169"/>
  <c r="R169"/>
  <c r="P169"/>
  <c r="BI168"/>
  <c r="BH168"/>
  <c r="BG168"/>
  <c r="BF168"/>
  <c r="T168"/>
  <c r="R168"/>
  <c r="P168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121"/>
  <c r="J16"/>
  <c r="J14"/>
  <c r="J119"/>
  <c r="E7"/>
  <c r="E85"/>
  <c i="11" r="J39"/>
  <c r="J38"/>
  <c i="1" r="AY106"/>
  <c i="11" r="J37"/>
  <c i="1" r="AX106"/>
  <c i="11" r="BI168"/>
  <c r="BH168"/>
  <c r="BG168"/>
  <c r="BF168"/>
  <c r="T168"/>
  <c r="R168"/>
  <c r="P168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93"/>
  <c r="J22"/>
  <c r="J20"/>
  <c r="E20"/>
  <c r="F122"/>
  <c r="J19"/>
  <c r="J17"/>
  <c r="E17"/>
  <c r="F121"/>
  <c r="J16"/>
  <c r="J14"/>
  <c r="J119"/>
  <c r="E7"/>
  <c r="E113"/>
  <c i="10" r="J39"/>
  <c r="J38"/>
  <c i="1" r="AY105"/>
  <c i="10" r="J37"/>
  <c i="1" r="AX105"/>
  <c i="10" r="BI164"/>
  <c r="BH164"/>
  <c r="BG164"/>
  <c r="BF164"/>
  <c r="T164"/>
  <c r="R164"/>
  <c r="P164"/>
  <c r="BI163"/>
  <c r="BH163"/>
  <c r="BG163"/>
  <c r="BF163"/>
  <c r="T163"/>
  <c r="R163"/>
  <c r="P163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93"/>
  <c r="J16"/>
  <c r="J14"/>
  <c r="J119"/>
  <c r="E7"/>
  <c r="E85"/>
  <c i="9" r="J39"/>
  <c r="J38"/>
  <c i="1" r="AY104"/>
  <c i="9" r="J37"/>
  <c i="1" r="AX104"/>
  <c i="9" r="BI201"/>
  <c r="BH201"/>
  <c r="BG201"/>
  <c r="BF201"/>
  <c r="T201"/>
  <c r="R201"/>
  <c r="P201"/>
  <c r="BI200"/>
  <c r="BH200"/>
  <c r="BG200"/>
  <c r="BF200"/>
  <c r="T200"/>
  <c r="R200"/>
  <c r="P200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4"/>
  <c r="BH164"/>
  <c r="BG164"/>
  <c r="BF164"/>
  <c r="T164"/>
  <c r="R164"/>
  <c r="P164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6"/>
  <c r="BH136"/>
  <c r="BG136"/>
  <c r="BF136"/>
  <c r="T136"/>
  <c r="R136"/>
  <c r="P136"/>
  <c r="BI135"/>
  <c r="BH135"/>
  <c r="BG135"/>
  <c r="BF135"/>
  <c r="T135"/>
  <c r="R135"/>
  <c r="P135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121"/>
  <c r="J22"/>
  <c r="J20"/>
  <c r="E20"/>
  <c r="F94"/>
  <c r="J19"/>
  <c r="J17"/>
  <c r="E17"/>
  <c r="F93"/>
  <c r="J16"/>
  <c r="J14"/>
  <c r="J91"/>
  <c r="E7"/>
  <c r="E113"/>
  <c i="8" r="J37"/>
  <c r="J36"/>
  <c i="1" r="AY102"/>
  <c i="8" r="J35"/>
  <c i="1" r="AX102"/>
  <c i="8"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T277"/>
  <c r="R278"/>
  <c r="R277"/>
  <c r="P278"/>
  <c r="P277"/>
  <c r="BI276"/>
  <c r="BH276"/>
  <c r="BG276"/>
  <c r="BF276"/>
  <c r="T276"/>
  <c r="T275"/>
  <c r="R276"/>
  <c r="R275"/>
  <c r="P276"/>
  <c r="P275"/>
  <c r="BI274"/>
  <c r="BH274"/>
  <c r="BG274"/>
  <c r="BF274"/>
  <c r="T274"/>
  <c r="T273"/>
  <c r="T272"/>
  <c r="R274"/>
  <c r="R273"/>
  <c r="R272"/>
  <c r="P274"/>
  <c r="P273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F129"/>
  <c r="E127"/>
  <c r="F89"/>
  <c r="E87"/>
  <c r="J24"/>
  <c r="E24"/>
  <c r="J132"/>
  <c r="J23"/>
  <c r="J21"/>
  <c r="E21"/>
  <c r="J131"/>
  <c r="J20"/>
  <c r="J18"/>
  <c r="E18"/>
  <c r="F92"/>
  <c r="J17"/>
  <c r="J15"/>
  <c r="E15"/>
  <c r="F131"/>
  <c r="J14"/>
  <c r="J12"/>
  <c r="J89"/>
  <c r="E7"/>
  <c r="E125"/>
  <c i="7" r="J37"/>
  <c r="J36"/>
  <c i="1" r="AY101"/>
  <c i="7" r="J35"/>
  <c i="1" r="AX101"/>
  <c i="7" r="BI379"/>
  <c r="BH379"/>
  <c r="BG379"/>
  <c r="BF379"/>
  <c r="T379"/>
  <c r="T378"/>
  <c r="R379"/>
  <c r="R378"/>
  <c r="P379"/>
  <c r="P378"/>
  <c r="BI377"/>
  <c r="BH377"/>
  <c r="BG377"/>
  <c r="BF377"/>
  <c r="T377"/>
  <c r="R377"/>
  <c r="P377"/>
  <c r="BI376"/>
  <c r="BH376"/>
  <c r="BG376"/>
  <c r="BF376"/>
  <c r="T376"/>
  <c r="R376"/>
  <c r="P376"/>
  <c r="BI373"/>
  <c r="BH373"/>
  <c r="BG373"/>
  <c r="BF373"/>
  <c r="T373"/>
  <c r="T372"/>
  <c r="R373"/>
  <c r="R372"/>
  <c r="P373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92"/>
  <c r="J17"/>
  <c r="J15"/>
  <c r="E15"/>
  <c r="F91"/>
  <c r="J14"/>
  <c r="J12"/>
  <c r="J119"/>
  <c r="E7"/>
  <c r="E85"/>
  <c i="6" r="J39"/>
  <c r="J38"/>
  <c i="1" r="AY100"/>
  <c i="6" r="J37"/>
  <c i="1" r="AX100"/>
  <c i="6"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121"/>
  <c r="J16"/>
  <c r="J14"/>
  <c r="J91"/>
  <c r="E7"/>
  <c r="E85"/>
  <c i="5" r="J39"/>
  <c r="J38"/>
  <c i="1" r="AY99"/>
  <c i="5" r="J37"/>
  <c i="1" r="AX99"/>
  <c i="5" r="BI294"/>
  <c r="BH294"/>
  <c r="BG294"/>
  <c r="BF294"/>
  <c r="T294"/>
  <c r="T293"/>
  <c r="R294"/>
  <c r="R293"/>
  <c r="P294"/>
  <c r="P293"/>
  <c r="BI292"/>
  <c r="BH292"/>
  <c r="BG292"/>
  <c r="BF292"/>
  <c r="T292"/>
  <c r="R292"/>
  <c r="P292"/>
  <c r="BI291"/>
  <c r="BH291"/>
  <c r="BG291"/>
  <c r="BF291"/>
  <c r="T291"/>
  <c r="R291"/>
  <c r="P291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F134"/>
  <c r="E132"/>
  <c r="F91"/>
  <c r="E89"/>
  <c r="J26"/>
  <c r="E26"/>
  <c r="J137"/>
  <c r="J25"/>
  <c r="J23"/>
  <c r="E23"/>
  <c r="J93"/>
  <c r="J22"/>
  <c r="J20"/>
  <c r="E20"/>
  <c r="F137"/>
  <c r="J19"/>
  <c r="J17"/>
  <c r="E17"/>
  <c r="F93"/>
  <c r="J16"/>
  <c r="J14"/>
  <c r="J134"/>
  <c r="E7"/>
  <c r="E128"/>
  <c i="4" r="J39"/>
  <c r="J38"/>
  <c i="1" r="AY98"/>
  <c i="4" r="J37"/>
  <c i="1" r="AX98"/>
  <c i="4"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61"/>
  <c r="BH161"/>
  <c r="BG161"/>
  <c r="BF161"/>
  <c r="T161"/>
  <c r="R161"/>
  <c r="P161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4"/>
  <c r="BH134"/>
  <c r="BG134"/>
  <c r="BF134"/>
  <c r="T134"/>
  <c r="T133"/>
  <c r="R134"/>
  <c r="R133"/>
  <c r="P134"/>
  <c r="P133"/>
  <c r="F125"/>
  <c r="E123"/>
  <c r="F91"/>
  <c r="E89"/>
  <c r="J26"/>
  <c r="E26"/>
  <c r="J128"/>
  <c r="J25"/>
  <c r="J23"/>
  <c r="E23"/>
  <c r="J127"/>
  <c r="J22"/>
  <c r="J20"/>
  <c r="E20"/>
  <c r="F94"/>
  <c r="J19"/>
  <c r="J17"/>
  <c r="E17"/>
  <c r="F127"/>
  <c r="J16"/>
  <c r="J14"/>
  <c r="J125"/>
  <c r="E7"/>
  <c r="E119"/>
  <c i="3" r="J37"/>
  <c r="J36"/>
  <c i="1" r="AY96"/>
  <c i="3" r="J35"/>
  <c i="1" r="AX96"/>
  <c i="3" r="BI3926"/>
  <c r="BH3926"/>
  <c r="BG3926"/>
  <c r="BF3926"/>
  <c r="T3926"/>
  <c r="R3926"/>
  <c r="P3926"/>
  <c r="BI3925"/>
  <c r="BH3925"/>
  <c r="BG3925"/>
  <c r="BF3925"/>
  <c r="T3925"/>
  <c r="R3925"/>
  <c r="P3925"/>
  <c r="BI3924"/>
  <c r="BH3924"/>
  <c r="BG3924"/>
  <c r="BF3924"/>
  <c r="T3924"/>
  <c r="R3924"/>
  <c r="P3924"/>
  <c r="BI3923"/>
  <c r="BH3923"/>
  <c r="BG3923"/>
  <c r="BF3923"/>
  <c r="T3923"/>
  <c r="R3923"/>
  <c r="P3923"/>
  <c r="BI3922"/>
  <c r="BH3922"/>
  <c r="BG3922"/>
  <c r="BF3922"/>
  <c r="T3922"/>
  <c r="R3922"/>
  <c r="P3922"/>
  <c r="BI3921"/>
  <c r="BH3921"/>
  <c r="BG3921"/>
  <c r="BF3921"/>
  <c r="T3921"/>
  <c r="R3921"/>
  <c r="P3921"/>
  <c r="BI3920"/>
  <c r="BH3920"/>
  <c r="BG3920"/>
  <c r="BF3920"/>
  <c r="T3920"/>
  <c r="R3920"/>
  <c r="P3920"/>
  <c r="BI3918"/>
  <c r="BH3918"/>
  <c r="BG3918"/>
  <c r="BF3918"/>
  <c r="T3918"/>
  <c r="R3918"/>
  <c r="P3918"/>
  <c r="BI3914"/>
  <c r="BH3914"/>
  <c r="BG3914"/>
  <c r="BF3914"/>
  <c r="T3914"/>
  <c r="R3914"/>
  <c r="P3914"/>
  <c r="BI3913"/>
  <c r="BH3913"/>
  <c r="BG3913"/>
  <c r="BF3913"/>
  <c r="T3913"/>
  <c r="R3913"/>
  <c r="P3913"/>
  <c r="BI3910"/>
  <c r="BH3910"/>
  <c r="BG3910"/>
  <c r="BF3910"/>
  <c r="T3910"/>
  <c r="R3910"/>
  <c r="P3910"/>
  <c r="BI3907"/>
  <c r="BH3907"/>
  <c r="BG3907"/>
  <c r="BF3907"/>
  <c r="T3907"/>
  <c r="R3907"/>
  <c r="P3907"/>
  <c r="BI3905"/>
  <c r="BH3905"/>
  <c r="BG3905"/>
  <c r="BF3905"/>
  <c r="T3905"/>
  <c r="R3905"/>
  <c r="P3905"/>
  <c r="BI3903"/>
  <c r="BH3903"/>
  <c r="BG3903"/>
  <c r="BF3903"/>
  <c r="T3903"/>
  <c r="R3903"/>
  <c r="P3903"/>
  <c r="BI3897"/>
  <c r="BH3897"/>
  <c r="BG3897"/>
  <c r="BF3897"/>
  <c r="T3897"/>
  <c r="R3897"/>
  <c r="P3897"/>
  <c r="BI3892"/>
  <c r="BH3892"/>
  <c r="BG3892"/>
  <c r="BF3892"/>
  <c r="T3892"/>
  <c r="R3892"/>
  <c r="P3892"/>
  <c r="BI3887"/>
  <c r="BH3887"/>
  <c r="BG3887"/>
  <c r="BF3887"/>
  <c r="T3887"/>
  <c r="R3887"/>
  <c r="P3887"/>
  <c r="BI3885"/>
  <c r="BH3885"/>
  <c r="BG3885"/>
  <c r="BF3885"/>
  <c r="T3885"/>
  <c r="R3885"/>
  <c r="P3885"/>
  <c r="BI3884"/>
  <c r="BH3884"/>
  <c r="BG3884"/>
  <c r="BF3884"/>
  <c r="T3884"/>
  <c r="R3884"/>
  <c r="P3884"/>
  <c r="BI3882"/>
  <c r="BH3882"/>
  <c r="BG3882"/>
  <c r="BF3882"/>
  <c r="T3882"/>
  <c r="R3882"/>
  <c r="P3882"/>
  <c r="BI3881"/>
  <c r="BH3881"/>
  <c r="BG3881"/>
  <c r="BF3881"/>
  <c r="T3881"/>
  <c r="R3881"/>
  <c r="P3881"/>
  <c r="BI3879"/>
  <c r="BH3879"/>
  <c r="BG3879"/>
  <c r="BF3879"/>
  <c r="T3879"/>
  <c r="R3879"/>
  <c r="P3879"/>
  <c r="BI3878"/>
  <c r="BH3878"/>
  <c r="BG3878"/>
  <c r="BF3878"/>
  <c r="T3878"/>
  <c r="R3878"/>
  <c r="P3878"/>
  <c r="BI3873"/>
  <c r="BH3873"/>
  <c r="BG3873"/>
  <c r="BF3873"/>
  <c r="T3873"/>
  <c r="R3873"/>
  <c r="P3873"/>
  <c r="BI3859"/>
  <c r="BH3859"/>
  <c r="BG3859"/>
  <c r="BF3859"/>
  <c r="T3859"/>
  <c r="R3859"/>
  <c r="P3859"/>
  <c r="BI3849"/>
  <c r="BH3849"/>
  <c r="BG3849"/>
  <c r="BF3849"/>
  <c r="T3849"/>
  <c r="R3849"/>
  <c r="P3849"/>
  <c r="BI3835"/>
  <c r="BH3835"/>
  <c r="BG3835"/>
  <c r="BF3835"/>
  <c r="T3835"/>
  <c r="R3835"/>
  <c r="P3835"/>
  <c r="BI3821"/>
  <c r="BH3821"/>
  <c r="BG3821"/>
  <c r="BF3821"/>
  <c r="T3821"/>
  <c r="R3821"/>
  <c r="P3821"/>
  <c r="BI3808"/>
  <c r="BH3808"/>
  <c r="BG3808"/>
  <c r="BF3808"/>
  <c r="T3808"/>
  <c r="R3808"/>
  <c r="P3808"/>
  <c r="BI3795"/>
  <c r="BH3795"/>
  <c r="BG3795"/>
  <c r="BF3795"/>
  <c r="T3795"/>
  <c r="R3795"/>
  <c r="P3795"/>
  <c r="BI3782"/>
  <c r="BH3782"/>
  <c r="BG3782"/>
  <c r="BF3782"/>
  <c r="T3782"/>
  <c r="R3782"/>
  <c r="P3782"/>
  <c r="BI3767"/>
  <c r="BH3767"/>
  <c r="BG3767"/>
  <c r="BF3767"/>
  <c r="T3767"/>
  <c r="R3767"/>
  <c r="P3767"/>
  <c r="BI3752"/>
  <c r="BH3752"/>
  <c r="BG3752"/>
  <c r="BF3752"/>
  <c r="T3752"/>
  <c r="R3752"/>
  <c r="P3752"/>
  <c r="BI3737"/>
  <c r="BH3737"/>
  <c r="BG3737"/>
  <c r="BF3737"/>
  <c r="T3737"/>
  <c r="R3737"/>
  <c r="P3737"/>
  <c r="BI3736"/>
  <c r="BH3736"/>
  <c r="BG3736"/>
  <c r="BF3736"/>
  <c r="T3736"/>
  <c r="R3736"/>
  <c r="P3736"/>
  <c r="BI3735"/>
  <c r="BH3735"/>
  <c r="BG3735"/>
  <c r="BF3735"/>
  <c r="T3735"/>
  <c r="R3735"/>
  <c r="P3735"/>
  <c r="BI3734"/>
  <c r="BH3734"/>
  <c r="BG3734"/>
  <c r="BF3734"/>
  <c r="T3734"/>
  <c r="R3734"/>
  <c r="P3734"/>
  <c r="BI3733"/>
  <c r="BH3733"/>
  <c r="BG3733"/>
  <c r="BF3733"/>
  <c r="T3733"/>
  <c r="R3733"/>
  <c r="P3733"/>
  <c r="BI3732"/>
  <c r="BH3732"/>
  <c r="BG3732"/>
  <c r="BF3732"/>
  <c r="T3732"/>
  <c r="R3732"/>
  <c r="P3732"/>
  <c r="BI3731"/>
  <c r="BH3731"/>
  <c r="BG3731"/>
  <c r="BF3731"/>
  <c r="T3731"/>
  <c r="R3731"/>
  <c r="P3731"/>
  <c r="BI3729"/>
  <c r="BH3729"/>
  <c r="BG3729"/>
  <c r="BF3729"/>
  <c r="T3729"/>
  <c r="R3729"/>
  <c r="P3729"/>
  <c r="BI3728"/>
  <c r="BH3728"/>
  <c r="BG3728"/>
  <c r="BF3728"/>
  <c r="T3728"/>
  <c r="R3728"/>
  <c r="P3728"/>
  <c r="BI3727"/>
  <c r="BH3727"/>
  <c r="BG3727"/>
  <c r="BF3727"/>
  <c r="T3727"/>
  <c r="R3727"/>
  <c r="P3727"/>
  <c r="BI3718"/>
  <c r="BH3718"/>
  <c r="BG3718"/>
  <c r="BF3718"/>
  <c r="T3718"/>
  <c r="R3718"/>
  <c r="P3718"/>
  <c r="BI3715"/>
  <c r="BH3715"/>
  <c r="BG3715"/>
  <c r="BF3715"/>
  <c r="T3715"/>
  <c r="R3715"/>
  <c r="P3715"/>
  <c r="BI3714"/>
  <c r="BH3714"/>
  <c r="BG3714"/>
  <c r="BF3714"/>
  <c r="T3714"/>
  <c r="R3714"/>
  <c r="P3714"/>
  <c r="BI3712"/>
  <c r="BH3712"/>
  <c r="BG3712"/>
  <c r="BF3712"/>
  <c r="T3712"/>
  <c r="R3712"/>
  <c r="P3712"/>
  <c r="BI3710"/>
  <c r="BH3710"/>
  <c r="BG3710"/>
  <c r="BF3710"/>
  <c r="T3710"/>
  <c r="R3710"/>
  <c r="P3710"/>
  <c r="BI3708"/>
  <c r="BH3708"/>
  <c r="BG3708"/>
  <c r="BF3708"/>
  <c r="T3708"/>
  <c r="R3708"/>
  <c r="P3708"/>
  <c r="BI3705"/>
  <c r="BH3705"/>
  <c r="BG3705"/>
  <c r="BF3705"/>
  <c r="T3705"/>
  <c r="R3705"/>
  <c r="P3705"/>
  <c r="BI3703"/>
  <c r="BH3703"/>
  <c r="BG3703"/>
  <c r="BF3703"/>
  <c r="T3703"/>
  <c r="R3703"/>
  <c r="P3703"/>
  <c r="BI3671"/>
  <c r="BH3671"/>
  <c r="BG3671"/>
  <c r="BF3671"/>
  <c r="T3671"/>
  <c r="R3671"/>
  <c r="P3671"/>
  <c r="BI3669"/>
  <c r="BH3669"/>
  <c r="BG3669"/>
  <c r="BF3669"/>
  <c r="T3669"/>
  <c r="R3669"/>
  <c r="P3669"/>
  <c r="BI3637"/>
  <c r="BH3637"/>
  <c r="BG3637"/>
  <c r="BF3637"/>
  <c r="T3637"/>
  <c r="R3637"/>
  <c r="P3637"/>
  <c r="BI3635"/>
  <c r="BH3635"/>
  <c r="BG3635"/>
  <c r="BF3635"/>
  <c r="T3635"/>
  <c r="R3635"/>
  <c r="P3635"/>
  <c r="BI3633"/>
  <c r="BH3633"/>
  <c r="BG3633"/>
  <c r="BF3633"/>
  <c r="T3633"/>
  <c r="R3633"/>
  <c r="P3633"/>
  <c r="BI3630"/>
  <c r="BH3630"/>
  <c r="BG3630"/>
  <c r="BF3630"/>
  <c r="T3630"/>
  <c r="R3630"/>
  <c r="P3630"/>
  <c r="BI3629"/>
  <c r="BH3629"/>
  <c r="BG3629"/>
  <c r="BF3629"/>
  <c r="T3629"/>
  <c r="R3629"/>
  <c r="P3629"/>
  <c r="BI3626"/>
  <c r="BH3626"/>
  <c r="BG3626"/>
  <c r="BF3626"/>
  <c r="T3626"/>
  <c r="R3626"/>
  <c r="P3626"/>
  <c r="BI3624"/>
  <c r="BH3624"/>
  <c r="BG3624"/>
  <c r="BF3624"/>
  <c r="T3624"/>
  <c r="R3624"/>
  <c r="P3624"/>
  <c r="BI3621"/>
  <c r="BH3621"/>
  <c r="BG3621"/>
  <c r="BF3621"/>
  <c r="T3621"/>
  <c r="R3621"/>
  <c r="P3621"/>
  <c r="BI3618"/>
  <c r="BH3618"/>
  <c r="BG3618"/>
  <c r="BF3618"/>
  <c r="T3618"/>
  <c r="R3618"/>
  <c r="P3618"/>
  <c r="BI3616"/>
  <c r="BH3616"/>
  <c r="BG3616"/>
  <c r="BF3616"/>
  <c r="T3616"/>
  <c r="R3616"/>
  <c r="P3616"/>
  <c r="BI3614"/>
  <c r="BH3614"/>
  <c r="BG3614"/>
  <c r="BF3614"/>
  <c r="T3614"/>
  <c r="R3614"/>
  <c r="P3614"/>
  <c r="BI3611"/>
  <c r="BH3611"/>
  <c r="BG3611"/>
  <c r="BF3611"/>
  <c r="T3611"/>
  <c r="R3611"/>
  <c r="P3611"/>
  <c r="BI3606"/>
  <c r="BH3606"/>
  <c r="BG3606"/>
  <c r="BF3606"/>
  <c r="T3606"/>
  <c r="R3606"/>
  <c r="P3606"/>
  <c r="BI3593"/>
  <c r="BH3593"/>
  <c r="BG3593"/>
  <c r="BF3593"/>
  <c r="T3593"/>
  <c r="R3593"/>
  <c r="P3593"/>
  <c r="BI3583"/>
  <c r="BH3583"/>
  <c r="BG3583"/>
  <c r="BF3583"/>
  <c r="T3583"/>
  <c r="R3583"/>
  <c r="P3583"/>
  <c r="BI3564"/>
  <c r="BH3564"/>
  <c r="BG3564"/>
  <c r="BF3564"/>
  <c r="T3564"/>
  <c r="R3564"/>
  <c r="P3564"/>
  <c r="BI3557"/>
  <c r="BH3557"/>
  <c r="BG3557"/>
  <c r="BF3557"/>
  <c r="T3557"/>
  <c r="R3557"/>
  <c r="P3557"/>
  <c r="BI3551"/>
  <c r="BH3551"/>
  <c r="BG3551"/>
  <c r="BF3551"/>
  <c r="T3551"/>
  <c r="R3551"/>
  <c r="P3551"/>
  <c r="BI3540"/>
  <c r="BH3540"/>
  <c r="BG3540"/>
  <c r="BF3540"/>
  <c r="T3540"/>
  <c r="R3540"/>
  <c r="P3540"/>
  <c r="BI3530"/>
  <c r="BH3530"/>
  <c r="BG3530"/>
  <c r="BF3530"/>
  <c r="T3530"/>
  <c r="R3530"/>
  <c r="P3530"/>
  <c r="BI3522"/>
  <c r="BH3522"/>
  <c r="BG3522"/>
  <c r="BF3522"/>
  <c r="T3522"/>
  <c r="R3522"/>
  <c r="P3522"/>
  <c r="BI3511"/>
  <c r="BH3511"/>
  <c r="BG3511"/>
  <c r="BF3511"/>
  <c r="T3511"/>
  <c r="R3511"/>
  <c r="P3511"/>
  <c r="BI3501"/>
  <c r="BH3501"/>
  <c r="BG3501"/>
  <c r="BF3501"/>
  <c r="T3501"/>
  <c r="R3501"/>
  <c r="P3501"/>
  <c r="BI3482"/>
  <c r="BH3482"/>
  <c r="BG3482"/>
  <c r="BF3482"/>
  <c r="T3482"/>
  <c r="R3482"/>
  <c r="P3482"/>
  <c r="BI3473"/>
  <c r="BH3473"/>
  <c r="BG3473"/>
  <c r="BF3473"/>
  <c r="T3473"/>
  <c r="R3473"/>
  <c r="P3473"/>
  <c r="BI3457"/>
  <c r="BH3457"/>
  <c r="BG3457"/>
  <c r="BF3457"/>
  <c r="T3457"/>
  <c r="R3457"/>
  <c r="P3457"/>
  <c r="BI3452"/>
  <c r="BH3452"/>
  <c r="BG3452"/>
  <c r="BF3452"/>
  <c r="T3452"/>
  <c r="R3452"/>
  <c r="P3452"/>
  <c r="BI3436"/>
  <c r="BH3436"/>
  <c r="BG3436"/>
  <c r="BF3436"/>
  <c r="T3436"/>
  <c r="R3436"/>
  <c r="P3436"/>
  <c r="BI3431"/>
  <c r="BH3431"/>
  <c r="BG3431"/>
  <c r="BF3431"/>
  <c r="T3431"/>
  <c r="R3431"/>
  <c r="P3431"/>
  <c r="BI3415"/>
  <c r="BH3415"/>
  <c r="BG3415"/>
  <c r="BF3415"/>
  <c r="T3415"/>
  <c r="R3415"/>
  <c r="P3415"/>
  <c r="BI3412"/>
  <c r="BH3412"/>
  <c r="BG3412"/>
  <c r="BF3412"/>
  <c r="T3412"/>
  <c r="R3412"/>
  <c r="P3412"/>
  <c r="BI3411"/>
  <c r="BH3411"/>
  <c r="BG3411"/>
  <c r="BF3411"/>
  <c r="T3411"/>
  <c r="R3411"/>
  <c r="P3411"/>
  <c r="BI3400"/>
  <c r="BH3400"/>
  <c r="BG3400"/>
  <c r="BF3400"/>
  <c r="T3400"/>
  <c r="R3400"/>
  <c r="P3400"/>
  <c r="BI3390"/>
  <c r="BH3390"/>
  <c r="BG3390"/>
  <c r="BF3390"/>
  <c r="T3390"/>
  <c r="R3390"/>
  <c r="P3390"/>
  <c r="BI3380"/>
  <c r="BH3380"/>
  <c r="BG3380"/>
  <c r="BF3380"/>
  <c r="T3380"/>
  <c r="R3380"/>
  <c r="P3380"/>
  <c r="BI3371"/>
  <c r="BH3371"/>
  <c r="BG3371"/>
  <c r="BF3371"/>
  <c r="T3371"/>
  <c r="R3371"/>
  <c r="P3371"/>
  <c r="BI3362"/>
  <c r="BH3362"/>
  <c r="BG3362"/>
  <c r="BF3362"/>
  <c r="T3362"/>
  <c r="R3362"/>
  <c r="P3362"/>
  <c r="BI3353"/>
  <c r="BH3353"/>
  <c r="BG3353"/>
  <c r="BF3353"/>
  <c r="T3353"/>
  <c r="R3353"/>
  <c r="P3353"/>
  <c r="BI3344"/>
  <c r="BH3344"/>
  <c r="BG3344"/>
  <c r="BF3344"/>
  <c r="T3344"/>
  <c r="R3344"/>
  <c r="P3344"/>
  <c r="BI3335"/>
  <c r="BH3335"/>
  <c r="BG3335"/>
  <c r="BF3335"/>
  <c r="T3335"/>
  <c r="R3335"/>
  <c r="P3335"/>
  <c r="BI3332"/>
  <c r="BH3332"/>
  <c r="BG3332"/>
  <c r="BF3332"/>
  <c r="T3332"/>
  <c r="R3332"/>
  <c r="P3332"/>
  <c r="BI3331"/>
  <c r="BH3331"/>
  <c r="BG3331"/>
  <c r="BF3331"/>
  <c r="T3331"/>
  <c r="R3331"/>
  <c r="P3331"/>
  <c r="BI3318"/>
  <c r="BH3318"/>
  <c r="BG3318"/>
  <c r="BF3318"/>
  <c r="T3318"/>
  <c r="R3318"/>
  <c r="P3318"/>
  <c r="BI3301"/>
  <c r="BH3301"/>
  <c r="BG3301"/>
  <c r="BF3301"/>
  <c r="T3301"/>
  <c r="R3301"/>
  <c r="P3301"/>
  <c r="BI3283"/>
  <c r="BH3283"/>
  <c r="BG3283"/>
  <c r="BF3283"/>
  <c r="T3283"/>
  <c r="R3283"/>
  <c r="P3283"/>
  <c r="BI3265"/>
  <c r="BH3265"/>
  <c r="BG3265"/>
  <c r="BF3265"/>
  <c r="T3265"/>
  <c r="R3265"/>
  <c r="P3265"/>
  <c r="BI3247"/>
  <c r="BH3247"/>
  <c r="BG3247"/>
  <c r="BF3247"/>
  <c r="T3247"/>
  <c r="R3247"/>
  <c r="P3247"/>
  <c r="BI3229"/>
  <c r="BH3229"/>
  <c r="BG3229"/>
  <c r="BF3229"/>
  <c r="T3229"/>
  <c r="R3229"/>
  <c r="P3229"/>
  <c r="BI3211"/>
  <c r="BH3211"/>
  <c r="BG3211"/>
  <c r="BF3211"/>
  <c r="T3211"/>
  <c r="R3211"/>
  <c r="P3211"/>
  <c r="BI3208"/>
  <c r="BH3208"/>
  <c r="BG3208"/>
  <c r="BF3208"/>
  <c r="T3208"/>
  <c r="R3208"/>
  <c r="P3208"/>
  <c r="BI3207"/>
  <c r="BH3207"/>
  <c r="BG3207"/>
  <c r="BF3207"/>
  <c r="T3207"/>
  <c r="R3207"/>
  <c r="P3207"/>
  <c r="BI3201"/>
  <c r="BH3201"/>
  <c r="BG3201"/>
  <c r="BF3201"/>
  <c r="T3201"/>
  <c r="R3201"/>
  <c r="P3201"/>
  <c r="BI3196"/>
  <c r="BH3196"/>
  <c r="BG3196"/>
  <c r="BF3196"/>
  <c r="T3196"/>
  <c r="R3196"/>
  <c r="P3196"/>
  <c r="BI3193"/>
  <c r="BH3193"/>
  <c r="BG3193"/>
  <c r="BF3193"/>
  <c r="T3193"/>
  <c r="R3193"/>
  <c r="P3193"/>
  <c r="BI3190"/>
  <c r="BH3190"/>
  <c r="BG3190"/>
  <c r="BF3190"/>
  <c r="T3190"/>
  <c r="R3190"/>
  <c r="P3190"/>
  <c r="BI3186"/>
  <c r="BH3186"/>
  <c r="BG3186"/>
  <c r="BF3186"/>
  <c r="T3186"/>
  <c r="R3186"/>
  <c r="P3186"/>
  <c r="BI3183"/>
  <c r="BH3183"/>
  <c r="BG3183"/>
  <c r="BF3183"/>
  <c r="T3183"/>
  <c r="R3183"/>
  <c r="P3183"/>
  <c r="BI3177"/>
  <c r="BH3177"/>
  <c r="BG3177"/>
  <c r="BF3177"/>
  <c r="T3177"/>
  <c r="R3177"/>
  <c r="P3177"/>
  <c r="BI3163"/>
  <c r="BH3163"/>
  <c r="BG3163"/>
  <c r="BF3163"/>
  <c r="T3163"/>
  <c r="R3163"/>
  <c r="P3163"/>
  <c r="BI3161"/>
  <c r="BH3161"/>
  <c r="BG3161"/>
  <c r="BF3161"/>
  <c r="T3161"/>
  <c r="R3161"/>
  <c r="P3161"/>
  <c r="BI3159"/>
  <c r="BH3159"/>
  <c r="BG3159"/>
  <c r="BF3159"/>
  <c r="T3159"/>
  <c r="R3159"/>
  <c r="P3159"/>
  <c r="BI3157"/>
  <c r="BH3157"/>
  <c r="BG3157"/>
  <c r="BF3157"/>
  <c r="T3157"/>
  <c r="R3157"/>
  <c r="P3157"/>
  <c r="BI3155"/>
  <c r="BH3155"/>
  <c r="BG3155"/>
  <c r="BF3155"/>
  <c r="T3155"/>
  <c r="R3155"/>
  <c r="P3155"/>
  <c r="BI3153"/>
  <c r="BH3153"/>
  <c r="BG3153"/>
  <c r="BF3153"/>
  <c r="T3153"/>
  <c r="R3153"/>
  <c r="P3153"/>
  <c r="BI3151"/>
  <c r="BH3151"/>
  <c r="BG3151"/>
  <c r="BF3151"/>
  <c r="T3151"/>
  <c r="R3151"/>
  <c r="P3151"/>
  <c r="BI3149"/>
  <c r="BH3149"/>
  <c r="BG3149"/>
  <c r="BF3149"/>
  <c r="T3149"/>
  <c r="R3149"/>
  <c r="P3149"/>
  <c r="BI3147"/>
  <c r="BH3147"/>
  <c r="BG3147"/>
  <c r="BF3147"/>
  <c r="T3147"/>
  <c r="R3147"/>
  <c r="P3147"/>
  <c r="BI3144"/>
  <c r="BH3144"/>
  <c r="BG3144"/>
  <c r="BF3144"/>
  <c r="T3144"/>
  <c r="R3144"/>
  <c r="P3144"/>
  <c r="BI3142"/>
  <c r="BH3142"/>
  <c r="BG3142"/>
  <c r="BF3142"/>
  <c r="T3142"/>
  <c r="R3142"/>
  <c r="P3142"/>
  <c r="BI3140"/>
  <c r="BH3140"/>
  <c r="BG3140"/>
  <c r="BF3140"/>
  <c r="T3140"/>
  <c r="R3140"/>
  <c r="P3140"/>
  <c r="BI3138"/>
  <c r="BH3138"/>
  <c r="BG3138"/>
  <c r="BF3138"/>
  <c r="T3138"/>
  <c r="R3138"/>
  <c r="P3138"/>
  <c r="BI3136"/>
  <c r="BH3136"/>
  <c r="BG3136"/>
  <c r="BF3136"/>
  <c r="T3136"/>
  <c r="R3136"/>
  <c r="P3136"/>
  <c r="BI3133"/>
  <c r="BH3133"/>
  <c r="BG3133"/>
  <c r="BF3133"/>
  <c r="T3133"/>
  <c r="R3133"/>
  <c r="P3133"/>
  <c r="BI3132"/>
  <c r="BH3132"/>
  <c r="BG3132"/>
  <c r="BF3132"/>
  <c r="T3132"/>
  <c r="R3132"/>
  <c r="P3132"/>
  <c r="BI3126"/>
  <c r="BH3126"/>
  <c r="BG3126"/>
  <c r="BF3126"/>
  <c r="T3126"/>
  <c r="R3126"/>
  <c r="P3126"/>
  <c r="BI3123"/>
  <c r="BH3123"/>
  <c r="BG3123"/>
  <c r="BF3123"/>
  <c r="T3123"/>
  <c r="R3123"/>
  <c r="P3123"/>
  <c r="BI3120"/>
  <c r="BH3120"/>
  <c r="BG3120"/>
  <c r="BF3120"/>
  <c r="T3120"/>
  <c r="R3120"/>
  <c r="P3120"/>
  <c r="BI3116"/>
  <c r="BH3116"/>
  <c r="BG3116"/>
  <c r="BF3116"/>
  <c r="T3116"/>
  <c r="R3116"/>
  <c r="P3116"/>
  <c r="BI3113"/>
  <c r="BH3113"/>
  <c r="BG3113"/>
  <c r="BF3113"/>
  <c r="T3113"/>
  <c r="R3113"/>
  <c r="P3113"/>
  <c r="BI3111"/>
  <c r="BH3111"/>
  <c r="BG3111"/>
  <c r="BF3111"/>
  <c r="T3111"/>
  <c r="R3111"/>
  <c r="P3111"/>
  <c r="BI3109"/>
  <c r="BH3109"/>
  <c r="BG3109"/>
  <c r="BF3109"/>
  <c r="T3109"/>
  <c r="R3109"/>
  <c r="P3109"/>
  <c r="BI3106"/>
  <c r="BH3106"/>
  <c r="BG3106"/>
  <c r="BF3106"/>
  <c r="T3106"/>
  <c r="R3106"/>
  <c r="P3106"/>
  <c r="BI3103"/>
  <c r="BH3103"/>
  <c r="BG3103"/>
  <c r="BF3103"/>
  <c r="T3103"/>
  <c r="R3103"/>
  <c r="P3103"/>
  <c r="BI3101"/>
  <c r="BH3101"/>
  <c r="BG3101"/>
  <c r="BF3101"/>
  <c r="T3101"/>
  <c r="R3101"/>
  <c r="P3101"/>
  <c r="BI3098"/>
  <c r="BH3098"/>
  <c r="BG3098"/>
  <c r="BF3098"/>
  <c r="T3098"/>
  <c r="R3098"/>
  <c r="P3098"/>
  <c r="BI3095"/>
  <c r="BH3095"/>
  <c r="BG3095"/>
  <c r="BF3095"/>
  <c r="T3095"/>
  <c r="R3095"/>
  <c r="P3095"/>
  <c r="BI3092"/>
  <c r="BH3092"/>
  <c r="BG3092"/>
  <c r="BF3092"/>
  <c r="T3092"/>
  <c r="R3092"/>
  <c r="P3092"/>
  <c r="BI3083"/>
  <c r="BH3083"/>
  <c r="BG3083"/>
  <c r="BF3083"/>
  <c r="T3083"/>
  <c r="R3083"/>
  <c r="P3083"/>
  <c r="BI3074"/>
  <c r="BH3074"/>
  <c r="BG3074"/>
  <c r="BF3074"/>
  <c r="T3074"/>
  <c r="R3074"/>
  <c r="P3074"/>
  <c r="BI3068"/>
  <c r="BH3068"/>
  <c r="BG3068"/>
  <c r="BF3068"/>
  <c r="T3068"/>
  <c r="R3068"/>
  <c r="P3068"/>
  <c r="BI3065"/>
  <c r="BH3065"/>
  <c r="BG3065"/>
  <c r="BF3065"/>
  <c r="T3065"/>
  <c r="R3065"/>
  <c r="P3065"/>
  <c r="BI3057"/>
  <c r="BH3057"/>
  <c r="BG3057"/>
  <c r="BF3057"/>
  <c r="T3057"/>
  <c r="R3057"/>
  <c r="P3057"/>
  <c r="BI3050"/>
  <c r="BH3050"/>
  <c r="BG3050"/>
  <c r="BF3050"/>
  <c r="T3050"/>
  <c r="R3050"/>
  <c r="P3050"/>
  <c r="BI3042"/>
  <c r="BH3042"/>
  <c r="BG3042"/>
  <c r="BF3042"/>
  <c r="T3042"/>
  <c r="R3042"/>
  <c r="P3042"/>
  <c r="BI3035"/>
  <c r="BH3035"/>
  <c r="BG3035"/>
  <c r="BF3035"/>
  <c r="T3035"/>
  <c r="R3035"/>
  <c r="P3035"/>
  <c r="BI3031"/>
  <c r="BH3031"/>
  <c r="BG3031"/>
  <c r="BF3031"/>
  <c r="T3031"/>
  <c r="R3031"/>
  <c r="P3031"/>
  <c r="BI3028"/>
  <c r="BH3028"/>
  <c r="BG3028"/>
  <c r="BF3028"/>
  <c r="T3028"/>
  <c r="R3028"/>
  <c r="P3028"/>
  <c r="BI3022"/>
  <c r="BH3022"/>
  <c r="BG3022"/>
  <c r="BF3022"/>
  <c r="T3022"/>
  <c r="R3022"/>
  <c r="P3022"/>
  <c r="BI3017"/>
  <c r="BH3017"/>
  <c r="BG3017"/>
  <c r="BF3017"/>
  <c r="T3017"/>
  <c r="R3017"/>
  <c r="P3017"/>
  <c r="BI3014"/>
  <c r="BH3014"/>
  <c r="BG3014"/>
  <c r="BF3014"/>
  <c r="T3014"/>
  <c r="R3014"/>
  <c r="P3014"/>
  <c r="BI3011"/>
  <c r="BH3011"/>
  <c r="BG3011"/>
  <c r="BF3011"/>
  <c r="T3011"/>
  <c r="R3011"/>
  <c r="P3011"/>
  <c r="BI2992"/>
  <c r="BH2992"/>
  <c r="BG2992"/>
  <c r="BF2992"/>
  <c r="T2992"/>
  <c r="R2992"/>
  <c r="P2992"/>
  <c r="BI2973"/>
  <c r="BH2973"/>
  <c r="BG2973"/>
  <c r="BF2973"/>
  <c r="T2973"/>
  <c r="R2973"/>
  <c r="P2973"/>
  <c r="BI2964"/>
  <c r="BH2964"/>
  <c r="BG2964"/>
  <c r="BF2964"/>
  <c r="T2964"/>
  <c r="R2964"/>
  <c r="P2964"/>
  <c r="BI2955"/>
  <c r="BH2955"/>
  <c r="BG2955"/>
  <c r="BF2955"/>
  <c r="T2955"/>
  <c r="R2955"/>
  <c r="P2955"/>
  <c r="BI2946"/>
  <c r="BH2946"/>
  <c r="BG2946"/>
  <c r="BF2946"/>
  <c r="T2946"/>
  <c r="R2946"/>
  <c r="P2946"/>
  <c r="BI2937"/>
  <c r="BH2937"/>
  <c r="BG2937"/>
  <c r="BF2937"/>
  <c r="T2937"/>
  <c r="R2937"/>
  <c r="P2937"/>
  <c r="BI2926"/>
  <c r="BH2926"/>
  <c r="BG2926"/>
  <c r="BF2926"/>
  <c r="T2926"/>
  <c r="R2926"/>
  <c r="P2926"/>
  <c r="BI2915"/>
  <c r="BH2915"/>
  <c r="BG2915"/>
  <c r="BF2915"/>
  <c r="T2915"/>
  <c r="R2915"/>
  <c r="P2915"/>
  <c r="BI2912"/>
  <c r="BH2912"/>
  <c r="BG2912"/>
  <c r="BF2912"/>
  <c r="T2912"/>
  <c r="R2912"/>
  <c r="P2912"/>
  <c r="BI2910"/>
  <c r="BH2910"/>
  <c r="BG2910"/>
  <c r="BF2910"/>
  <c r="T2910"/>
  <c r="R2910"/>
  <c r="P2910"/>
  <c r="BI2909"/>
  <c r="BH2909"/>
  <c r="BG2909"/>
  <c r="BF2909"/>
  <c r="T2909"/>
  <c r="R2909"/>
  <c r="P2909"/>
  <c r="BI2907"/>
  <c r="BH2907"/>
  <c r="BG2907"/>
  <c r="BF2907"/>
  <c r="T2907"/>
  <c r="R2907"/>
  <c r="P2907"/>
  <c r="BI2906"/>
  <c r="BH2906"/>
  <c r="BG2906"/>
  <c r="BF2906"/>
  <c r="T2906"/>
  <c r="R2906"/>
  <c r="P2906"/>
  <c r="BI2904"/>
  <c r="BH2904"/>
  <c r="BG2904"/>
  <c r="BF2904"/>
  <c r="T2904"/>
  <c r="R2904"/>
  <c r="P2904"/>
  <c r="BI2901"/>
  <c r="BH2901"/>
  <c r="BG2901"/>
  <c r="BF2901"/>
  <c r="T2901"/>
  <c r="R2901"/>
  <c r="P2901"/>
  <c r="BI2900"/>
  <c r="BH2900"/>
  <c r="BG2900"/>
  <c r="BF2900"/>
  <c r="T2900"/>
  <c r="R2900"/>
  <c r="P2900"/>
  <c r="BI2899"/>
  <c r="BH2899"/>
  <c r="BG2899"/>
  <c r="BF2899"/>
  <c r="T2899"/>
  <c r="R2899"/>
  <c r="P2899"/>
  <c r="BI2898"/>
  <c r="BH2898"/>
  <c r="BG2898"/>
  <c r="BF2898"/>
  <c r="T2898"/>
  <c r="R2898"/>
  <c r="P2898"/>
  <c r="BI2897"/>
  <c r="BH2897"/>
  <c r="BG2897"/>
  <c r="BF2897"/>
  <c r="T2897"/>
  <c r="R2897"/>
  <c r="P2897"/>
  <c r="BI2890"/>
  <c r="BH2890"/>
  <c r="BG2890"/>
  <c r="BF2890"/>
  <c r="T2890"/>
  <c r="R2890"/>
  <c r="P2890"/>
  <c r="BI2886"/>
  <c r="BH2886"/>
  <c r="BG2886"/>
  <c r="BF2886"/>
  <c r="T2886"/>
  <c r="R2886"/>
  <c r="P2886"/>
  <c r="BI2885"/>
  <c r="BH2885"/>
  <c r="BG2885"/>
  <c r="BF2885"/>
  <c r="T2885"/>
  <c r="R2885"/>
  <c r="P2885"/>
  <c r="BI2883"/>
  <c r="BH2883"/>
  <c r="BG2883"/>
  <c r="BF2883"/>
  <c r="T2883"/>
  <c r="R2883"/>
  <c r="P2883"/>
  <c r="BI2880"/>
  <c r="BH2880"/>
  <c r="BG2880"/>
  <c r="BF2880"/>
  <c r="T2880"/>
  <c r="R2880"/>
  <c r="P2880"/>
  <c r="BI2877"/>
  <c r="BH2877"/>
  <c r="BG2877"/>
  <c r="BF2877"/>
  <c r="T2877"/>
  <c r="R2877"/>
  <c r="P2877"/>
  <c r="BI2872"/>
  <c r="BH2872"/>
  <c r="BG2872"/>
  <c r="BF2872"/>
  <c r="T2872"/>
  <c r="R2872"/>
  <c r="P2872"/>
  <c r="BI2869"/>
  <c r="BH2869"/>
  <c r="BG2869"/>
  <c r="BF2869"/>
  <c r="T2869"/>
  <c r="R2869"/>
  <c r="P2869"/>
  <c r="BI2868"/>
  <c r="BH2868"/>
  <c r="BG2868"/>
  <c r="BF2868"/>
  <c r="T2868"/>
  <c r="R2868"/>
  <c r="P2868"/>
  <c r="BI2867"/>
  <c r="BH2867"/>
  <c r="BG2867"/>
  <c r="BF2867"/>
  <c r="T2867"/>
  <c r="R2867"/>
  <c r="P2867"/>
  <c r="BI2866"/>
  <c r="BH2866"/>
  <c r="BG2866"/>
  <c r="BF2866"/>
  <c r="T2866"/>
  <c r="R2866"/>
  <c r="P2866"/>
  <c r="BI2864"/>
  <c r="BH2864"/>
  <c r="BG2864"/>
  <c r="BF2864"/>
  <c r="T2864"/>
  <c r="R2864"/>
  <c r="P2864"/>
  <c r="BI2862"/>
  <c r="BH2862"/>
  <c r="BG2862"/>
  <c r="BF2862"/>
  <c r="T2862"/>
  <c r="R2862"/>
  <c r="P2862"/>
  <c r="BI2860"/>
  <c r="BH2860"/>
  <c r="BG2860"/>
  <c r="BF2860"/>
  <c r="T2860"/>
  <c r="R2860"/>
  <c r="P2860"/>
  <c r="BI2859"/>
  <c r="BH2859"/>
  <c r="BG2859"/>
  <c r="BF2859"/>
  <c r="T2859"/>
  <c r="R2859"/>
  <c r="P2859"/>
  <c r="BI2857"/>
  <c r="BH2857"/>
  <c r="BG2857"/>
  <c r="BF2857"/>
  <c r="T2857"/>
  <c r="R2857"/>
  <c r="P2857"/>
  <c r="BI2853"/>
  <c r="BH2853"/>
  <c r="BG2853"/>
  <c r="BF2853"/>
  <c r="T2853"/>
  <c r="R2853"/>
  <c r="P2853"/>
  <c r="BI2849"/>
  <c r="BH2849"/>
  <c r="BG2849"/>
  <c r="BF2849"/>
  <c r="T2849"/>
  <c r="R2849"/>
  <c r="P2849"/>
  <c r="BI2848"/>
  <c r="BH2848"/>
  <c r="BG2848"/>
  <c r="BF2848"/>
  <c r="T2848"/>
  <c r="R2848"/>
  <c r="P2848"/>
  <c r="BI2847"/>
  <c r="BH2847"/>
  <c r="BG2847"/>
  <c r="BF2847"/>
  <c r="T2847"/>
  <c r="R2847"/>
  <c r="P2847"/>
  <c r="BI2844"/>
  <c r="BH2844"/>
  <c r="BG2844"/>
  <c r="BF2844"/>
  <c r="T2844"/>
  <c r="R2844"/>
  <c r="P2844"/>
  <c r="BI2841"/>
  <c r="BH2841"/>
  <c r="BG2841"/>
  <c r="BF2841"/>
  <c r="T2841"/>
  <c r="R2841"/>
  <c r="P2841"/>
  <c r="BI2838"/>
  <c r="BH2838"/>
  <c r="BG2838"/>
  <c r="BF2838"/>
  <c r="T2838"/>
  <c r="R2838"/>
  <c r="P2838"/>
  <c r="BI2832"/>
  <c r="BH2832"/>
  <c r="BG2832"/>
  <c r="BF2832"/>
  <c r="T2832"/>
  <c r="R2832"/>
  <c r="P2832"/>
  <c r="BI2828"/>
  <c r="BH2828"/>
  <c r="BG2828"/>
  <c r="BF2828"/>
  <c r="T2828"/>
  <c r="R2828"/>
  <c r="P2828"/>
  <c r="BI2823"/>
  <c r="BH2823"/>
  <c r="BG2823"/>
  <c r="BF2823"/>
  <c r="T2823"/>
  <c r="R2823"/>
  <c r="P2823"/>
  <c r="BI2821"/>
  <c r="BH2821"/>
  <c r="BG2821"/>
  <c r="BF2821"/>
  <c r="T2821"/>
  <c r="R2821"/>
  <c r="P2821"/>
  <c r="BI2817"/>
  <c r="BH2817"/>
  <c r="BG2817"/>
  <c r="BF2817"/>
  <c r="T2817"/>
  <c r="R2817"/>
  <c r="P2817"/>
  <c r="BI2812"/>
  <c r="BH2812"/>
  <c r="BG2812"/>
  <c r="BF2812"/>
  <c r="T2812"/>
  <c r="R2812"/>
  <c r="P2812"/>
  <c r="BI2809"/>
  <c r="BH2809"/>
  <c r="BG2809"/>
  <c r="BF2809"/>
  <c r="T2809"/>
  <c r="R2809"/>
  <c r="P2809"/>
  <c r="BI2806"/>
  <c r="BH2806"/>
  <c r="BG2806"/>
  <c r="BF2806"/>
  <c r="T2806"/>
  <c r="R2806"/>
  <c r="P2806"/>
  <c r="BI2801"/>
  <c r="BH2801"/>
  <c r="BG2801"/>
  <c r="BF2801"/>
  <c r="T2801"/>
  <c r="R2801"/>
  <c r="P2801"/>
  <c r="BI2797"/>
  <c r="BH2797"/>
  <c r="BG2797"/>
  <c r="BF2797"/>
  <c r="T2797"/>
  <c r="R2797"/>
  <c r="P2797"/>
  <c r="BI2792"/>
  <c r="BH2792"/>
  <c r="BG2792"/>
  <c r="BF2792"/>
  <c r="T2792"/>
  <c r="R2792"/>
  <c r="P2792"/>
  <c r="BI2790"/>
  <c r="BH2790"/>
  <c r="BG2790"/>
  <c r="BF2790"/>
  <c r="T2790"/>
  <c r="R2790"/>
  <c r="P2790"/>
  <c r="BI2789"/>
  <c r="BH2789"/>
  <c r="BG2789"/>
  <c r="BF2789"/>
  <c r="T2789"/>
  <c r="R2789"/>
  <c r="P2789"/>
  <c r="BI2785"/>
  <c r="BH2785"/>
  <c r="BG2785"/>
  <c r="BF2785"/>
  <c r="T2785"/>
  <c r="R2785"/>
  <c r="P2785"/>
  <c r="BI2774"/>
  <c r="BH2774"/>
  <c r="BG2774"/>
  <c r="BF2774"/>
  <c r="T2774"/>
  <c r="R2774"/>
  <c r="P2774"/>
  <c r="BI2771"/>
  <c r="BH2771"/>
  <c r="BG2771"/>
  <c r="BF2771"/>
  <c r="T2771"/>
  <c r="R2771"/>
  <c r="P2771"/>
  <c r="BI2767"/>
  <c r="BH2767"/>
  <c r="BG2767"/>
  <c r="BF2767"/>
  <c r="T2767"/>
  <c r="R2767"/>
  <c r="P2767"/>
  <c r="BI2765"/>
  <c r="BH2765"/>
  <c r="BG2765"/>
  <c r="BF2765"/>
  <c r="T2765"/>
  <c r="R2765"/>
  <c r="P2765"/>
  <c r="BI2761"/>
  <c r="BH2761"/>
  <c r="BG2761"/>
  <c r="BF2761"/>
  <c r="T2761"/>
  <c r="R2761"/>
  <c r="P2761"/>
  <c r="BI2751"/>
  <c r="BH2751"/>
  <c r="BG2751"/>
  <c r="BF2751"/>
  <c r="T2751"/>
  <c r="R2751"/>
  <c r="P2751"/>
  <c r="BI2749"/>
  <c r="BH2749"/>
  <c r="BG2749"/>
  <c r="BF2749"/>
  <c r="T2749"/>
  <c r="R2749"/>
  <c r="P2749"/>
  <c r="BI2739"/>
  <c r="BH2739"/>
  <c r="BG2739"/>
  <c r="BF2739"/>
  <c r="T2739"/>
  <c r="R2739"/>
  <c r="P2739"/>
  <c r="BI2738"/>
  <c r="BH2738"/>
  <c r="BG2738"/>
  <c r="BF2738"/>
  <c r="T2738"/>
  <c r="R2738"/>
  <c r="P2738"/>
  <c r="BI2736"/>
  <c r="BH2736"/>
  <c r="BG2736"/>
  <c r="BF2736"/>
  <c r="T2736"/>
  <c r="R2736"/>
  <c r="P2736"/>
  <c r="BI2735"/>
  <c r="BH2735"/>
  <c r="BG2735"/>
  <c r="BF2735"/>
  <c r="T2735"/>
  <c r="R2735"/>
  <c r="P2735"/>
  <c r="BI2734"/>
  <c r="BH2734"/>
  <c r="BG2734"/>
  <c r="BF2734"/>
  <c r="T2734"/>
  <c r="R2734"/>
  <c r="P2734"/>
  <c r="BI2733"/>
  <c r="BH2733"/>
  <c r="BG2733"/>
  <c r="BF2733"/>
  <c r="T2733"/>
  <c r="R2733"/>
  <c r="P2733"/>
  <c r="BI2732"/>
  <c r="BH2732"/>
  <c r="BG2732"/>
  <c r="BF2732"/>
  <c r="T2732"/>
  <c r="R2732"/>
  <c r="P2732"/>
  <c r="BI2731"/>
  <c r="BH2731"/>
  <c r="BG2731"/>
  <c r="BF2731"/>
  <c r="T2731"/>
  <c r="R2731"/>
  <c r="P2731"/>
  <c r="BI2730"/>
  <c r="BH2730"/>
  <c r="BG2730"/>
  <c r="BF2730"/>
  <c r="T2730"/>
  <c r="R2730"/>
  <c r="P2730"/>
  <c r="BI2729"/>
  <c r="BH2729"/>
  <c r="BG2729"/>
  <c r="BF2729"/>
  <c r="T2729"/>
  <c r="R2729"/>
  <c r="P2729"/>
  <c r="BI2728"/>
  <c r="BH2728"/>
  <c r="BG2728"/>
  <c r="BF2728"/>
  <c r="T2728"/>
  <c r="R2728"/>
  <c r="P2728"/>
  <c r="BI2727"/>
  <c r="BH2727"/>
  <c r="BG2727"/>
  <c r="BF2727"/>
  <c r="T2727"/>
  <c r="R2727"/>
  <c r="P2727"/>
  <c r="BI2726"/>
  <c r="BH2726"/>
  <c r="BG2726"/>
  <c r="BF2726"/>
  <c r="T2726"/>
  <c r="R2726"/>
  <c r="P2726"/>
  <c r="BI2725"/>
  <c r="BH2725"/>
  <c r="BG2725"/>
  <c r="BF2725"/>
  <c r="T2725"/>
  <c r="R2725"/>
  <c r="P2725"/>
  <c r="BI2724"/>
  <c r="BH2724"/>
  <c r="BG2724"/>
  <c r="BF2724"/>
  <c r="T2724"/>
  <c r="R2724"/>
  <c r="P2724"/>
  <c r="BI2723"/>
  <c r="BH2723"/>
  <c r="BG2723"/>
  <c r="BF2723"/>
  <c r="T2723"/>
  <c r="R2723"/>
  <c r="P2723"/>
  <c r="BI2722"/>
  <c r="BH2722"/>
  <c r="BG2722"/>
  <c r="BF2722"/>
  <c r="T2722"/>
  <c r="R2722"/>
  <c r="P2722"/>
  <c r="BI2716"/>
  <c r="BH2716"/>
  <c r="BG2716"/>
  <c r="BF2716"/>
  <c r="T2716"/>
  <c r="R2716"/>
  <c r="P2716"/>
  <c r="BI2714"/>
  <c r="BH2714"/>
  <c r="BG2714"/>
  <c r="BF2714"/>
  <c r="T2714"/>
  <c r="R2714"/>
  <c r="P2714"/>
  <c r="BI2712"/>
  <c r="BH2712"/>
  <c r="BG2712"/>
  <c r="BF2712"/>
  <c r="T2712"/>
  <c r="R2712"/>
  <c r="P2712"/>
  <c r="BI2711"/>
  <c r="BH2711"/>
  <c r="BG2711"/>
  <c r="BF2711"/>
  <c r="T2711"/>
  <c r="R2711"/>
  <c r="P2711"/>
  <c r="BI2708"/>
  <c r="BH2708"/>
  <c r="BG2708"/>
  <c r="BF2708"/>
  <c r="T2708"/>
  <c r="R2708"/>
  <c r="P2708"/>
  <c r="BI2707"/>
  <c r="BH2707"/>
  <c r="BG2707"/>
  <c r="BF2707"/>
  <c r="T2707"/>
  <c r="R2707"/>
  <c r="P2707"/>
  <c r="BI2702"/>
  <c r="BH2702"/>
  <c r="BG2702"/>
  <c r="BF2702"/>
  <c r="T2702"/>
  <c r="R2702"/>
  <c r="P2702"/>
  <c r="BI2697"/>
  <c r="BH2697"/>
  <c r="BG2697"/>
  <c r="BF2697"/>
  <c r="T2697"/>
  <c r="R2697"/>
  <c r="P2697"/>
  <c r="BI2694"/>
  <c r="BH2694"/>
  <c r="BG2694"/>
  <c r="BF2694"/>
  <c r="T2694"/>
  <c r="R2694"/>
  <c r="P2694"/>
  <c r="BI2691"/>
  <c r="BH2691"/>
  <c r="BG2691"/>
  <c r="BF2691"/>
  <c r="T2691"/>
  <c r="R2691"/>
  <c r="P2691"/>
  <c r="BI2690"/>
  <c r="BH2690"/>
  <c r="BG2690"/>
  <c r="BF2690"/>
  <c r="T2690"/>
  <c r="R2690"/>
  <c r="P2690"/>
  <c r="BI2682"/>
  <c r="BH2682"/>
  <c r="BG2682"/>
  <c r="BF2682"/>
  <c r="T2682"/>
  <c r="R2682"/>
  <c r="P2682"/>
  <c r="BI2671"/>
  <c r="BH2671"/>
  <c r="BG2671"/>
  <c r="BF2671"/>
  <c r="T2671"/>
  <c r="R2671"/>
  <c r="P2671"/>
  <c r="BI2666"/>
  <c r="BH2666"/>
  <c r="BG2666"/>
  <c r="BF2666"/>
  <c r="T2666"/>
  <c r="R2666"/>
  <c r="P2666"/>
  <c r="BI2661"/>
  <c r="BH2661"/>
  <c r="BG2661"/>
  <c r="BF2661"/>
  <c r="T2661"/>
  <c r="R2661"/>
  <c r="P2661"/>
  <c r="BI2659"/>
  <c r="BH2659"/>
  <c r="BG2659"/>
  <c r="BF2659"/>
  <c r="T2659"/>
  <c r="R2659"/>
  <c r="P2659"/>
  <c r="BI2657"/>
  <c r="BH2657"/>
  <c r="BG2657"/>
  <c r="BF2657"/>
  <c r="T2657"/>
  <c r="R2657"/>
  <c r="P2657"/>
  <c r="BI2654"/>
  <c r="BH2654"/>
  <c r="BG2654"/>
  <c r="BF2654"/>
  <c r="T2654"/>
  <c r="R2654"/>
  <c r="P2654"/>
  <c r="BI2653"/>
  <c r="BH2653"/>
  <c r="BG2653"/>
  <c r="BF2653"/>
  <c r="T2653"/>
  <c r="R2653"/>
  <c r="P2653"/>
  <c r="BI2652"/>
  <c r="BH2652"/>
  <c r="BG2652"/>
  <c r="BF2652"/>
  <c r="T2652"/>
  <c r="R2652"/>
  <c r="P2652"/>
  <c r="BI2649"/>
  <c r="BH2649"/>
  <c r="BG2649"/>
  <c r="BF2649"/>
  <c r="T2649"/>
  <c r="R2649"/>
  <c r="P2649"/>
  <c r="BI2644"/>
  <c r="BH2644"/>
  <c r="BG2644"/>
  <c r="BF2644"/>
  <c r="T2644"/>
  <c r="R2644"/>
  <c r="P2644"/>
  <c r="BI2639"/>
  <c r="BH2639"/>
  <c r="BG2639"/>
  <c r="BF2639"/>
  <c r="T2639"/>
  <c r="R2639"/>
  <c r="P2639"/>
  <c r="BI2637"/>
  <c r="BH2637"/>
  <c r="BG2637"/>
  <c r="BF2637"/>
  <c r="T2637"/>
  <c r="R2637"/>
  <c r="P2637"/>
  <c r="BI2635"/>
  <c r="BH2635"/>
  <c r="BG2635"/>
  <c r="BF2635"/>
  <c r="T2635"/>
  <c r="R2635"/>
  <c r="P2635"/>
  <c r="BI2632"/>
  <c r="BH2632"/>
  <c r="BG2632"/>
  <c r="BF2632"/>
  <c r="T2632"/>
  <c r="R2632"/>
  <c r="P2632"/>
  <c r="BI2630"/>
  <c r="BH2630"/>
  <c r="BG2630"/>
  <c r="BF2630"/>
  <c r="T2630"/>
  <c r="R2630"/>
  <c r="P2630"/>
  <c r="BI2625"/>
  <c r="BH2625"/>
  <c r="BG2625"/>
  <c r="BF2625"/>
  <c r="T2625"/>
  <c r="R2625"/>
  <c r="P2625"/>
  <c r="BI2623"/>
  <c r="BH2623"/>
  <c r="BG2623"/>
  <c r="BF2623"/>
  <c r="T2623"/>
  <c r="R2623"/>
  <c r="P2623"/>
  <c r="BI2611"/>
  <c r="BH2611"/>
  <c r="BG2611"/>
  <c r="BF2611"/>
  <c r="T2611"/>
  <c r="R2611"/>
  <c r="P2611"/>
  <c r="BI2608"/>
  <c r="BH2608"/>
  <c r="BG2608"/>
  <c r="BF2608"/>
  <c r="T2608"/>
  <c r="R2608"/>
  <c r="P2608"/>
  <c r="BI2597"/>
  <c r="BH2597"/>
  <c r="BG2597"/>
  <c r="BF2597"/>
  <c r="T2597"/>
  <c r="R2597"/>
  <c r="P2597"/>
  <c r="BI2595"/>
  <c r="BH2595"/>
  <c r="BG2595"/>
  <c r="BF2595"/>
  <c r="T2595"/>
  <c r="R2595"/>
  <c r="P2595"/>
  <c r="BI2593"/>
  <c r="BH2593"/>
  <c r="BG2593"/>
  <c r="BF2593"/>
  <c r="T2593"/>
  <c r="R2593"/>
  <c r="P2593"/>
  <c r="BI2592"/>
  <c r="BH2592"/>
  <c r="BG2592"/>
  <c r="BF2592"/>
  <c r="T2592"/>
  <c r="R2592"/>
  <c r="P2592"/>
  <c r="BI2586"/>
  <c r="BH2586"/>
  <c r="BG2586"/>
  <c r="BF2586"/>
  <c r="T2586"/>
  <c r="R2586"/>
  <c r="P2586"/>
  <c r="BI2581"/>
  <c r="BH2581"/>
  <c r="BG2581"/>
  <c r="BF2581"/>
  <c r="T2581"/>
  <c r="R2581"/>
  <c r="P2581"/>
  <c r="BI2575"/>
  <c r="BH2575"/>
  <c r="BG2575"/>
  <c r="BF2575"/>
  <c r="T2575"/>
  <c r="R2575"/>
  <c r="P2575"/>
  <c r="BI2568"/>
  <c r="BH2568"/>
  <c r="BG2568"/>
  <c r="BF2568"/>
  <c r="T2568"/>
  <c r="R2568"/>
  <c r="P2568"/>
  <c r="BI2563"/>
  <c r="BH2563"/>
  <c r="BG2563"/>
  <c r="BF2563"/>
  <c r="T2563"/>
  <c r="R2563"/>
  <c r="P2563"/>
  <c r="BI2552"/>
  <c r="BH2552"/>
  <c r="BG2552"/>
  <c r="BF2552"/>
  <c r="T2552"/>
  <c r="R2552"/>
  <c r="P2552"/>
  <c r="BI2542"/>
  <c r="BH2542"/>
  <c r="BG2542"/>
  <c r="BF2542"/>
  <c r="T2542"/>
  <c r="R2542"/>
  <c r="P2542"/>
  <c r="BI2536"/>
  <c r="BH2536"/>
  <c r="BG2536"/>
  <c r="BF2536"/>
  <c r="T2536"/>
  <c r="R2536"/>
  <c r="P2536"/>
  <c r="BI2535"/>
  <c r="BH2535"/>
  <c r="BG2535"/>
  <c r="BF2535"/>
  <c r="T2535"/>
  <c r="R2535"/>
  <c r="P2535"/>
  <c r="BI2534"/>
  <c r="BH2534"/>
  <c r="BG2534"/>
  <c r="BF2534"/>
  <c r="T2534"/>
  <c r="R2534"/>
  <c r="P2534"/>
  <c r="BI2533"/>
  <c r="BH2533"/>
  <c r="BG2533"/>
  <c r="BF2533"/>
  <c r="T2533"/>
  <c r="R2533"/>
  <c r="P2533"/>
  <c r="BI2530"/>
  <c r="BH2530"/>
  <c r="BG2530"/>
  <c r="BF2530"/>
  <c r="T2530"/>
  <c r="R2530"/>
  <c r="P2530"/>
  <c r="BI2529"/>
  <c r="BH2529"/>
  <c r="BG2529"/>
  <c r="BF2529"/>
  <c r="T2529"/>
  <c r="R2529"/>
  <c r="P2529"/>
  <c r="BI2519"/>
  <c r="BH2519"/>
  <c r="BG2519"/>
  <c r="BF2519"/>
  <c r="T2519"/>
  <c r="R2519"/>
  <c r="P2519"/>
  <c r="BI2514"/>
  <c r="BH2514"/>
  <c r="BG2514"/>
  <c r="BF2514"/>
  <c r="T2514"/>
  <c r="R2514"/>
  <c r="P2514"/>
  <c r="BI2509"/>
  <c r="BH2509"/>
  <c r="BG2509"/>
  <c r="BF2509"/>
  <c r="T2509"/>
  <c r="R2509"/>
  <c r="P2509"/>
  <c r="BI2503"/>
  <c r="BH2503"/>
  <c r="BG2503"/>
  <c r="BF2503"/>
  <c r="T2503"/>
  <c r="R2503"/>
  <c r="P2503"/>
  <c r="BI2496"/>
  <c r="BH2496"/>
  <c r="BG2496"/>
  <c r="BF2496"/>
  <c r="T2496"/>
  <c r="R2496"/>
  <c r="P2496"/>
  <c r="BI2490"/>
  <c r="BH2490"/>
  <c r="BG2490"/>
  <c r="BF2490"/>
  <c r="T2490"/>
  <c r="R2490"/>
  <c r="P2490"/>
  <c r="BI2488"/>
  <c r="BH2488"/>
  <c r="BG2488"/>
  <c r="BF2488"/>
  <c r="T2488"/>
  <c r="R2488"/>
  <c r="P2488"/>
  <c r="BI2485"/>
  <c r="BH2485"/>
  <c r="BG2485"/>
  <c r="BF2485"/>
  <c r="T2485"/>
  <c r="R2485"/>
  <c r="P2485"/>
  <c r="BI2477"/>
  <c r="BH2477"/>
  <c r="BG2477"/>
  <c r="BF2477"/>
  <c r="T2477"/>
  <c r="R2477"/>
  <c r="P2477"/>
  <c r="BI2469"/>
  <c r="BH2469"/>
  <c r="BG2469"/>
  <c r="BF2469"/>
  <c r="T2469"/>
  <c r="R2469"/>
  <c r="P2469"/>
  <c r="BI2466"/>
  <c r="BH2466"/>
  <c r="BG2466"/>
  <c r="BF2466"/>
  <c r="T2466"/>
  <c r="R2466"/>
  <c r="P2466"/>
  <c r="BI2464"/>
  <c r="BH2464"/>
  <c r="BG2464"/>
  <c r="BF2464"/>
  <c r="T2464"/>
  <c r="R2464"/>
  <c r="P2464"/>
  <c r="BI2461"/>
  <c r="BH2461"/>
  <c r="BG2461"/>
  <c r="BF2461"/>
  <c r="T2461"/>
  <c r="R2461"/>
  <c r="P2461"/>
  <c r="BI2455"/>
  <c r="BH2455"/>
  <c r="BG2455"/>
  <c r="BF2455"/>
  <c r="T2455"/>
  <c r="R2455"/>
  <c r="P2455"/>
  <c r="BI2452"/>
  <c r="BH2452"/>
  <c r="BG2452"/>
  <c r="BF2452"/>
  <c r="T2452"/>
  <c r="R2452"/>
  <c r="P2452"/>
  <c r="BI2451"/>
  <c r="BH2451"/>
  <c r="BG2451"/>
  <c r="BF2451"/>
  <c r="T2451"/>
  <c r="R2451"/>
  <c r="P2451"/>
  <c r="BI2448"/>
  <c r="BH2448"/>
  <c r="BG2448"/>
  <c r="BF2448"/>
  <c r="T2448"/>
  <c r="R2448"/>
  <c r="P2448"/>
  <c r="BI2445"/>
  <c r="BH2445"/>
  <c r="BG2445"/>
  <c r="BF2445"/>
  <c r="T2445"/>
  <c r="R2445"/>
  <c r="P2445"/>
  <c r="BI2444"/>
  <c r="BH2444"/>
  <c r="BG2444"/>
  <c r="BF2444"/>
  <c r="T2444"/>
  <c r="R2444"/>
  <c r="P2444"/>
  <c r="BI2443"/>
  <c r="BH2443"/>
  <c r="BG2443"/>
  <c r="BF2443"/>
  <c r="T2443"/>
  <c r="R2443"/>
  <c r="P2443"/>
  <c r="BI2440"/>
  <c r="BH2440"/>
  <c r="BG2440"/>
  <c r="BF2440"/>
  <c r="T2440"/>
  <c r="R2440"/>
  <c r="P2440"/>
  <c r="BI2437"/>
  <c r="BH2437"/>
  <c r="BG2437"/>
  <c r="BF2437"/>
  <c r="T2437"/>
  <c r="R2437"/>
  <c r="P2437"/>
  <c r="BI2436"/>
  <c r="BH2436"/>
  <c r="BG2436"/>
  <c r="BF2436"/>
  <c r="T2436"/>
  <c r="R2436"/>
  <c r="P2436"/>
  <c r="BI2433"/>
  <c r="BH2433"/>
  <c r="BG2433"/>
  <c r="BF2433"/>
  <c r="T2433"/>
  <c r="R2433"/>
  <c r="P2433"/>
  <c r="BI2430"/>
  <c r="BH2430"/>
  <c r="BG2430"/>
  <c r="BF2430"/>
  <c r="T2430"/>
  <c r="R2430"/>
  <c r="P2430"/>
  <c r="BI2427"/>
  <c r="BH2427"/>
  <c r="BG2427"/>
  <c r="BF2427"/>
  <c r="T2427"/>
  <c r="R2427"/>
  <c r="P2427"/>
  <c r="BI2426"/>
  <c r="BH2426"/>
  <c r="BG2426"/>
  <c r="BF2426"/>
  <c r="T2426"/>
  <c r="R2426"/>
  <c r="P2426"/>
  <c r="BI2423"/>
  <c r="BH2423"/>
  <c r="BG2423"/>
  <c r="BF2423"/>
  <c r="T2423"/>
  <c r="R2423"/>
  <c r="P2423"/>
  <c r="BI2420"/>
  <c r="BH2420"/>
  <c r="BG2420"/>
  <c r="BF2420"/>
  <c r="T2420"/>
  <c r="R2420"/>
  <c r="P2420"/>
  <c r="BI2419"/>
  <c r="BH2419"/>
  <c r="BG2419"/>
  <c r="BF2419"/>
  <c r="T2419"/>
  <c r="R2419"/>
  <c r="P2419"/>
  <c r="BI2413"/>
  <c r="BH2413"/>
  <c r="BG2413"/>
  <c r="BF2413"/>
  <c r="T2413"/>
  <c r="R2413"/>
  <c r="P2413"/>
  <c r="BI2408"/>
  <c r="BH2408"/>
  <c r="BG2408"/>
  <c r="BF2408"/>
  <c r="T2408"/>
  <c r="R2408"/>
  <c r="P2408"/>
  <c r="BI2405"/>
  <c r="BH2405"/>
  <c r="BG2405"/>
  <c r="BF2405"/>
  <c r="T2405"/>
  <c r="R2405"/>
  <c r="P2405"/>
  <c r="BI2402"/>
  <c r="BH2402"/>
  <c r="BG2402"/>
  <c r="BF2402"/>
  <c r="T2402"/>
  <c r="R2402"/>
  <c r="P2402"/>
  <c r="BI2400"/>
  <c r="BH2400"/>
  <c r="BG2400"/>
  <c r="BF2400"/>
  <c r="T2400"/>
  <c r="R2400"/>
  <c r="P2400"/>
  <c r="BI2392"/>
  <c r="BH2392"/>
  <c r="BG2392"/>
  <c r="BF2392"/>
  <c r="T2392"/>
  <c r="R2392"/>
  <c r="P2392"/>
  <c r="BI2384"/>
  <c r="BH2384"/>
  <c r="BG2384"/>
  <c r="BF2384"/>
  <c r="T2384"/>
  <c r="R2384"/>
  <c r="P2384"/>
  <c r="BI2383"/>
  <c r="BH2383"/>
  <c r="BG2383"/>
  <c r="BF2383"/>
  <c r="T2383"/>
  <c r="R2383"/>
  <c r="P2383"/>
  <c r="BI2382"/>
  <c r="BH2382"/>
  <c r="BG2382"/>
  <c r="BF2382"/>
  <c r="T2382"/>
  <c r="R2382"/>
  <c r="P2382"/>
  <c r="BI2379"/>
  <c r="BH2379"/>
  <c r="BG2379"/>
  <c r="BF2379"/>
  <c r="T2379"/>
  <c r="R2379"/>
  <c r="P2379"/>
  <c r="BI2378"/>
  <c r="BH2378"/>
  <c r="BG2378"/>
  <c r="BF2378"/>
  <c r="T2378"/>
  <c r="R2378"/>
  <c r="P2378"/>
  <c r="BI2376"/>
  <c r="BH2376"/>
  <c r="BG2376"/>
  <c r="BF2376"/>
  <c r="T2376"/>
  <c r="R2376"/>
  <c r="P2376"/>
  <c r="BI2371"/>
  <c r="BH2371"/>
  <c r="BG2371"/>
  <c r="BF2371"/>
  <c r="T2371"/>
  <c r="R2371"/>
  <c r="P2371"/>
  <c r="BI2358"/>
  <c r="BH2358"/>
  <c r="BG2358"/>
  <c r="BF2358"/>
  <c r="T2358"/>
  <c r="R2358"/>
  <c r="P2358"/>
  <c r="BI2346"/>
  <c r="BH2346"/>
  <c r="BG2346"/>
  <c r="BF2346"/>
  <c r="T2346"/>
  <c r="R2346"/>
  <c r="P2346"/>
  <c r="BI2343"/>
  <c r="BH2343"/>
  <c r="BG2343"/>
  <c r="BF2343"/>
  <c r="T2343"/>
  <c r="R2343"/>
  <c r="P2343"/>
  <c r="BI2340"/>
  <c r="BH2340"/>
  <c r="BG2340"/>
  <c r="BF2340"/>
  <c r="T2340"/>
  <c r="R2340"/>
  <c r="P2340"/>
  <c r="BI2331"/>
  <c r="BH2331"/>
  <c r="BG2331"/>
  <c r="BF2331"/>
  <c r="T2331"/>
  <c r="R2331"/>
  <c r="P2331"/>
  <c r="BI2323"/>
  <c r="BH2323"/>
  <c r="BG2323"/>
  <c r="BF2323"/>
  <c r="T2323"/>
  <c r="R2323"/>
  <c r="P2323"/>
  <c r="BI2318"/>
  <c r="BH2318"/>
  <c r="BG2318"/>
  <c r="BF2318"/>
  <c r="T2318"/>
  <c r="R2318"/>
  <c r="P2318"/>
  <c r="BI2312"/>
  <c r="BH2312"/>
  <c r="BG2312"/>
  <c r="BF2312"/>
  <c r="T2312"/>
  <c r="R2312"/>
  <c r="P2312"/>
  <c r="BI2310"/>
  <c r="BH2310"/>
  <c r="BG2310"/>
  <c r="BF2310"/>
  <c r="T2310"/>
  <c r="R2310"/>
  <c r="P2310"/>
  <c r="BI2304"/>
  <c r="BH2304"/>
  <c r="BG2304"/>
  <c r="BF2304"/>
  <c r="T2304"/>
  <c r="R2304"/>
  <c r="P2304"/>
  <c r="BI2302"/>
  <c r="BH2302"/>
  <c r="BG2302"/>
  <c r="BF2302"/>
  <c r="T2302"/>
  <c r="R2302"/>
  <c r="P2302"/>
  <c r="BI2294"/>
  <c r="BH2294"/>
  <c r="BG2294"/>
  <c r="BF2294"/>
  <c r="T2294"/>
  <c r="R2294"/>
  <c r="P2294"/>
  <c r="BI2283"/>
  <c r="BH2283"/>
  <c r="BG2283"/>
  <c r="BF2283"/>
  <c r="T2283"/>
  <c r="R2283"/>
  <c r="P2283"/>
  <c r="BI2277"/>
  <c r="BH2277"/>
  <c r="BG2277"/>
  <c r="BF2277"/>
  <c r="T2277"/>
  <c r="R2277"/>
  <c r="P2277"/>
  <c r="BI2266"/>
  <c r="BH2266"/>
  <c r="BG2266"/>
  <c r="BF2266"/>
  <c r="T2266"/>
  <c r="R2266"/>
  <c r="P2266"/>
  <c r="BI2260"/>
  <c r="BH2260"/>
  <c r="BG2260"/>
  <c r="BF2260"/>
  <c r="T2260"/>
  <c r="R2260"/>
  <c r="P2260"/>
  <c r="BI2249"/>
  <c r="BH2249"/>
  <c r="BG2249"/>
  <c r="BF2249"/>
  <c r="T2249"/>
  <c r="R2249"/>
  <c r="P2249"/>
  <c r="BI2242"/>
  <c r="BH2242"/>
  <c r="BG2242"/>
  <c r="BF2242"/>
  <c r="T2242"/>
  <c r="R2242"/>
  <c r="P2242"/>
  <c r="BI2237"/>
  <c r="BH2237"/>
  <c r="BG2237"/>
  <c r="BF2237"/>
  <c r="T2237"/>
  <c r="R2237"/>
  <c r="P2237"/>
  <c r="BI2226"/>
  <c r="BH2226"/>
  <c r="BG2226"/>
  <c r="BF2226"/>
  <c r="T2226"/>
  <c r="R2226"/>
  <c r="P2226"/>
  <c r="BI2213"/>
  <c r="BH2213"/>
  <c r="BG2213"/>
  <c r="BF2213"/>
  <c r="T2213"/>
  <c r="R2213"/>
  <c r="P2213"/>
  <c r="BI2192"/>
  <c r="BH2192"/>
  <c r="BG2192"/>
  <c r="BF2192"/>
  <c r="T2192"/>
  <c r="R2192"/>
  <c r="P2192"/>
  <c r="BI2189"/>
  <c r="BH2189"/>
  <c r="BG2189"/>
  <c r="BF2189"/>
  <c r="T2189"/>
  <c r="R2189"/>
  <c r="P2189"/>
  <c r="BI2188"/>
  <c r="BH2188"/>
  <c r="BG2188"/>
  <c r="BF2188"/>
  <c r="T2188"/>
  <c r="R2188"/>
  <c r="P2188"/>
  <c r="BI2186"/>
  <c r="BH2186"/>
  <c r="BG2186"/>
  <c r="BF2186"/>
  <c r="T2186"/>
  <c r="R2186"/>
  <c r="P2186"/>
  <c r="BI2180"/>
  <c r="BH2180"/>
  <c r="BG2180"/>
  <c r="BF2180"/>
  <c r="T2180"/>
  <c r="R2180"/>
  <c r="P2180"/>
  <c r="BI2178"/>
  <c r="BH2178"/>
  <c r="BG2178"/>
  <c r="BF2178"/>
  <c r="T2178"/>
  <c r="R2178"/>
  <c r="P2178"/>
  <c r="BI2172"/>
  <c r="BH2172"/>
  <c r="BG2172"/>
  <c r="BF2172"/>
  <c r="T2172"/>
  <c r="R2172"/>
  <c r="P2172"/>
  <c r="BI2170"/>
  <c r="BH2170"/>
  <c r="BG2170"/>
  <c r="BF2170"/>
  <c r="T2170"/>
  <c r="R2170"/>
  <c r="P2170"/>
  <c r="BI2162"/>
  <c r="BH2162"/>
  <c r="BG2162"/>
  <c r="BF2162"/>
  <c r="T2162"/>
  <c r="R2162"/>
  <c r="P2162"/>
  <c r="BI2160"/>
  <c r="BH2160"/>
  <c r="BG2160"/>
  <c r="BF2160"/>
  <c r="T2160"/>
  <c r="R2160"/>
  <c r="P2160"/>
  <c r="BI2152"/>
  <c r="BH2152"/>
  <c r="BG2152"/>
  <c r="BF2152"/>
  <c r="T2152"/>
  <c r="R2152"/>
  <c r="P2152"/>
  <c r="BI2150"/>
  <c r="BH2150"/>
  <c r="BG2150"/>
  <c r="BF2150"/>
  <c r="T2150"/>
  <c r="R2150"/>
  <c r="P2150"/>
  <c r="BI2142"/>
  <c r="BH2142"/>
  <c r="BG2142"/>
  <c r="BF2142"/>
  <c r="T2142"/>
  <c r="R2142"/>
  <c r="P2142"/>
  <c r="BI2140"/>
  <c r="BH2140"/>
  <c r="BG2140"/>
  <c r="BF2140"/>
  <c r="T2140"/>
  <c r="R2140"/>
  <c r="P2140"/>
  <c r="BI2132"/>
  <c r="BH2132"/>
  <c r="BG2132"/>
  <c r="BF2132"/>
  <c r="T2132"/>
  <c r="R2132"/>
  <c r="P2132"/>
  <c r="BI2129"/>
  <c r="BH2129"/>
  <c r="BG2129"/>
  <c r="BF2129"/>
  <c r="T2129"/>
  <c r="R2129"/>
  <c r="P2129"/>
  <c r="BI2128"/>
  <c r="BH2128"/>
  <c r="BG2128"/>
  <c r="BF2128"/>
  <c r="T2128"/>
  <c r="R2128"/>
  <c r="P2128"/>
  <c r="BI2119"/>
  <c r="BH2119"/>
  <c r="BG2119"/>
  <c r="BF2119"/>
  <c r="T2119"/>
  <c r="R2119"/>
  <c r="P2119"/>
  <c r="BI2111"/>
  <c r="BH2111"/>
  <c r="BG2111"/>
  <c r="BF2111"/>
  <c r="T2111"/>
  <c r="R2111"/>
  <c r="P2111"/>
  <c r="BI2109"/>
  <c r="BH2109"/>
  <c r="BG2109"/>
  <c r="BF2109"/>
  <c r="T2109"/>
  <c r="R2109"/>
  <c r="P2109"/>
  <c r="BI2104"/>
  <c r="BH2104"/>
  <c r="BG2104"/>
  <c r="BF2104"/>
  <c r="T2104"/>
  <c r="R2104"/>
  <c r="P2104"/>
  <c r="BI2097"/>
  <c r="BH2097"/>
  <c r="BG2097"/>
  <c r="BF2097"/>
  <c r="T2097"/>
  <c r="R2097"/>
  <c r="P2097"/>
  <c r="BI2093"/>
  <c r="BH2093"/>
  <c r="BG2093"/>
  <c r="BF2093"/>
  <c r="T2093"/>
  <c r="R2093"/>
  <c r="P2093"/>
  <c r="BI2092"/>
  <c r="BH2092"/>
  <c r="BG2092"/>
  <c r="BF2092"/>
  <c r="T2092"/>
  <c r="R2092"/>
  <c r="P2092"/>
  <c r="BI2087"/>
  <c r="BH2087"/>
  <c r="BG2087"/>
  <c r="BF2087"/>
  <c r="T2087"/>
  <c r="R2087"/>
  <c r="P2087"/>
  <c r="BI2079"/>
  <c r="BH2079"/>
  <c r="BG2079"/>
  <c r="BF2079"/>
  <c r="T2079"/>
  <c r="R2079"/>
  <c r="P2079"/>
  <c r="BI2069"/>
  <c r="BH2069"/>
  <c r="BG2069"/>
  <c r="BF2069"/>
  <c r="T2069"/>
  <c r="R2069"/>
  <c r="P2069"/>
  <c r="BI2059"/>
  <c r="BH2059"/>
  <c r="BG2059"/>
  <c r="BF2059"/>
  <c r="T2059"/>
  <c r="R2059"/>
  <c r="P2059"/>
  <c r="BI2050"/>
  <c r="BH2050"/>
  <c r="BG2050"/>
  <c r="BF2050"/>
  <c r="T2050"/>
  <c r="R2050"/>
  <c r="P2050"/>
  <c r="BI2048"/>
  <c r="BH2048"/>
  <c r="BG2048"/>
  <c r="BF2048"/>
  <c r="T2048"/>
  <c r="R2048"/>
  <c r="P2048"/>
  <c r="BI2041"/>
  <c r="BH2041"/>
  <c r="BG2041"/>
  <c r="BF2041"/>
  <c r="T2041"/>
  <c r="R2041"/>
  <c r="P2041"/>
  <c r="BI2040"/>
  <c r="BH2040"/>
  <c r="BG2040"/>
  <c r="BF2040"/>
  <c r="T2040"/>
  <c r="R2040"/>
  <c r="P2040"/>
  <c r="BI2032"/>
  <c r="BH2032"/>
  <c r="BG2032"/>
  <c r="BF2032"/>
  <c r="T2032"/>
  <c r="R2032"/>
  <c r="P2032"/>
  <c r="BI2029"/>
  <c r="BH2029"/>
  <c r="BG2029"/>
  <c r="BF2029"/>
  <c r="T2029"/>
  <c r="R2029"/>
  <c r="P2029"/>
  <c r="BI2022"/>
  <c r="BH2022"/>
  <c r="BG2022"/>
  <c r="BF2022"/>
  <c r="T2022"/>
  <c r="R2022"/>
  <c r="P2022"/>
  <c r="BI2019"/>
  <c r="BH2019"/>
  <c r="BG2019"/>
  <c r="BF2019"/>
  <c r="T2019"/>
  <c r="R2019"/>
  <c r="P2019"/>
  <c r="BI2018"/>
  <c r="BH2018"/>
  <c r="BG2018"/>
  <c r="BF2018"/>
  <c r="T2018"/>
  <c r="R2018"/>
  <c r="P2018"/>
  <c r="BI2015"/>
  <c r="BH2015"/>
  <c r="BG2015"/>
  <c r="BF2015"/>
  <c r="T2015"/>
  <c r="R2015"/>
  <c r="P2015"/>
  <c r="BI2014"/>
  <c r="BH2014"/>
  <c r="BG2014"/>
  <c r="BF2014"/>
  <c r="T2014"/>
  <c r="R2014"/>
  <c r="P2014"/>
  <c r="BI2012"/>
  <c r="BH2012"/>
  <c r="BG2012"/>
  <c r="BF2012"/>
  <c r="T2012"/>
  <c r="R2012"/>
  <c r="P2012"/>
  <c r="BI2011"/>
  <c r="BH2011"/>
  <c r="BG2011"/>
  <c r="BF2011"/>
  <c r="T2011"/>
  <c r="R2011"/>
  <c r="P2011"/>
  <c r="BI2009"/>
  <c r="BH2009"/>
  <c r="BG2009"/>
  <c r="BF2009"/>
  <c r="T2009"/>
  <c r="R2009"/>
  <c r="P2009"/>
  <c r="BI2008"/>
  <c r="BH2008"/>
  <c r="BG2008"/>
  <c r="BF2008"/>
  <c r="T2008"/>
  <c r="R2008"/>
  <c r="P2008"/>
  <c r="BI2005"/>
  <c r="BH2005"/>
  <c r="BG2005"/>
  <c r="BF2005"/>
  <c r="T2005"/>
  <c r="R2005"/>
  <c r="P2005"/>
  <c r="BI2002"/>
  <c r="BH2002"/>
  <c r="BG2002"/>
  <c r="BF2002"/>
  <c r="T2002"/>
  <c r="R2002"/>
  <c r="P2002"/>
  <c r="BI2000"/>
  <c r="BH2000"/>
  <c r="BG2000"/>
  <c r="BF2000"/>
  <c r="T2000"/>
  <c r="R2000"/>
  <c r="P2000"/>
  <c r="BI1997"/>
  <c r="BH1997"/>
  <c r="BG1997"/>
  <c r="BF1997"/>
  <c r="T1997"/>
  <c r="R1997"/>
  <c r="P1997"/>
  <c r="BI1989"/>
  <c r="BH1989"/>
  <c r="BG1989"/>
  <c r="BF1989"/>
  <c r="T1989"/>
  <c r="R1989"/>
  <c r="P1989"/>
  <c r="BI1906"/>
  <c r="BH1906"/>
  <c r="BG1906"/>
  <c r="BF1906"/>
  <c r="T1906"/>
  <c r="R1906"/>
  <c r="P1906"/>
  <c r="BI1898"/>
  <c r="BH1898"/>
  <c r="BG1898"/>
  <c r="BF1898"/>
  <c r="T1898"/>
  <c r="R1898"/>
  <c r="P1898"/>
  <c r="BI1895"/>
  <c r="BH1895"/>
  <c r="BG1895"/>
  <c r="BF1895"/>
  <c r="T1895"/>
  <c r="R1895"/>
  <c r="P1895"/>
  <c r="BI1890"/>
  <c r="BH1890"/>
  <c r="BG1890"/>
  <c r="BF1890"/>
  <c r="T1890"/>
  <c r="R1890"/>
  <c r="P1890"/>
  <c r="BI1886"/>
  <c r="BH1886"/>
  <c r="BG1886"/>
  <c r="BF1886"/>
  <c r="T1886"/>
  <c r="R1886"/>
  <c r="P1886"/>
  <c r="BI1882"/>
  <c r="BH1882"/>
  <c r="BG1882"/>
  <c r="BF1882"/>
  <c r="T1882"/>
  <c r="R1882"/>
  <c r="P1882"/>
  <c r="BI1854"/>
  <c r="BH1854"/>
  <c r="BG1854"/>
  <c r="BF1854"/>
  <c r="T1854"/>
  <c r="R1854"/>
  <c r="P1854"/>
  <c r="BI1850"/>
  <c r="BH1850"/>
  <c r="BG1850"/>
  <c r="BF1850"/>
  <c r="T1850"/>
  <c r="R1850"/>
  <c r="P1850"/>
  <c r="BI1842"/>
  <c r="BH1842"/>
  <c r="BG1842"/>
  <c r="BF1842"/>
  <c r="T1842"/>
  <c r="R1842"/>
  <c r="P1842"/>
  <c r="BI1841"/>
  <c r="BH1841"/>
  <c r="BG1841"/>
  <c r="BF1841"/>
  <c r="T1841"/>
  <c r="R1841"/>
  <c r="P1841"/>
  <c r="BI1838"/>
  <c r="BH1838"/>
  <c r="BG1838"/>
  <c r="BF1838"/>
  <c r="T1838"/>
  <c r="R1838"/>
  <c r="P1838"/>
  <c r="BI1833"/>
  <c r="BH1833"/>
  <c r="BG1833"/>
  <c r="BF1833"/>
  <c r="T1833"/>
  <c r="R1833"/>
  <c r="P1833"/>
  <c r="BI1830"/>
  <c r="BH1830"/>
  <c r="BG1830"/>
  <c r="BF1830"/>
  <c r="T1830"/>
  <c r="R1830"/>
  <c r="P1830"/>
  <c r="BI1827"/>
  <c r="BH1827"/>
  <c r="BG1827"/>
  <c r="BF1827"/>
  <c r="T1827"/>
  <c r="R1827"/>
  <c r="P1827"/>
  <c r="BI1826"/>
  <c r="BH1826"/>
  <c r="BG1826"/>
  <c r="BF1826"/>
  <c r="T1826"/>
  <c r="R1826"/>
  <c r="P1826"/>
  <c r="BI1825"/>
  <c r="BH1825"/>
  <c r="BG1825"/>
  <c r="BF1825"/>
  <c r="T1825"/>
  <c r="R1825"/>
  <c r="P1825"/>
  <c r="BI1822"/>
  <c r="BH1822"/>
  <c r="BG1822"/>
  <c r="BF1822"/>
  <c r="T1822"/>
  <c r="R1822"/>
  <c r="P1822"/>
  <c r="BI1819"/>
  <c r="BH1819"/>
  <c r="BG1819"/>
  <c r="BF1819"/>
  <c r="T1819"/>
  <c r="R1819"/>
  <c r="P1819"/>
  <c r="BI1815"/>
  <c r="BH1815"/>
  <c r="BG1815"/>
  <c r="BF1815"/>
  <c r="T1815"/>
  <c r="R1815"/>
  <c r="P1815"/>
  <c r="BI1812"/>
  <c r="BH1812"/>
  <c r="BG1812"/>
  <c r="BF1812"/>
  <c r="T1812"/>
  <c r="R1812"/>
  <c r="P1812"/>
  <c r="BI1811"/>
  <c r="BH1811"/>
  <c r="BG1811"/>
  <c r="BF1811"/>
  <c r="T1811"/>
  <c r="R1811"/>
  <c r="P1811"/>
  <c r="BI1810"/>
  <c r="BH1810"/>
  <c r="BG1810"/>
  <c r="BF1810"/>
  <c r="T1810"/>
  <c r="R1810"/>
  <c r="P1810"/>
  <c r="BI1809"/>
  <c r="BH1809"/>
  <c r="BG1809"/>
  <c r="BF1809"/>
  <c r="T1809"/>
  <c r="R1809"/>
  <c r="P1809"/>
  <c r="BI1808"/>
  <c r="BH1808"/>
  <c r="BG1808"/>
  <c r="BF1808"/>
  <c r="T1808"/>
  <c r="R1808"/>
  <c r="P1808"/>
  <c r="BI1806"/>
  <c r="BH1806"/>
  <c r="BG1806"/>
  <c r="BF1806"/>
  <c r="T1806"/>
  <c r="R1806"/>
  <c r="P1806"/>
  <c r="BI1805"/>
  <c r="BH1805"/>
  <c r="BG1805"/>
  <c r="BF1805"/>
  <c r="T1805"/>
  <c r="R1805"/>
  <c r="P1805"/>
  <c r="BI1804"/>
  <c r="BH1804"/>
  <c r="BG1804"/>
  <c r="BF1804"/>
  <c r="T1804"/>
  <c r="R1804"/>
  <c r="P1804"/>
  <c r="BI1802"/>
  <c r="BH1802"/>
  <c r="BG1802"/>
  <c r="BF1802"/>
  <c r="T1802"/>
  <c r="R1802"/>
  <c r="P1802"/>
  <c r="BI1801"/>
  <c r="BH1801"/>
  <c r="BG1801"/>
  <c r="BF1801"/>
  <c r="T1801"/>
  <c r="R1801"/>
  <c r="P1801"/>
  <c r="BI1800"/>
  <c r="BH1800"/>
  <c r="BG1800"/>
  <c r="BF1800"/>
  <c r="T1800"/>
  <c r="R1800"/>
  <c r="P1800"/>
  <c r="BI1797"/>
  <c r="BH1797"/>
  <c r="BG1797"/>
  <c r="BF1797"/>
  <c r="T1797"/>
  <c r="R1797"/>
  <c r="P1797"/>
  <c r="BI1794"/>
  <c r="BH1794"/>
  <c r="BG1794"/>
  <c r="BF1794"/>
  <c r="T1794"/>
  <c r="R1794"/>
  <c r="P1794"/>
  <c r="BI1791"/>
  <c r="BH1791"/>
  <c r="BG1791"/>
  <c r="BF1791"/>
  <c r="T1791"/>
  <c r="R1791"/>
  <c r="P1791"/>
  <c r="BI1788"/>
  <c r="BH1788"/>
  <c r="BG1788"/>
  <c r="BF1788"/>
  <c r="T1788"/>
  <c r="R1788"/>
  <c r="P1788"/>
  <c r="BI1785"/>
  <c r="BH1785"/>
  <c r="BG1785"/>
  <c r="BF1785"/>
  <c r="T1785"/>
  <c r="R1785"/>
  <c r="P1785"/>
  <c r="BI1782"/>
  <c r="BH1782"/>
  <c r="BG1782"/>
  <c r="BF1782"/>
  <c r="T1782"/>
  <c r="R1782"/>
  <c r="P1782"/>
  <c r="BI1780"/>
  <c r="BH1780"/>
  <c r="BG1780"/>
  <c r="BF1780"/>
  <c r="T1780"/>
  <c r="R1780"/>
  <c r="P1780"/>
  <c r="BI1778"/>
  <c r="BH1778"/>
  <c r="BG1778"/>
  <c r="BF1778"/>
  <c r="T1778"/>
  <c r="R1778"/>
  <c r="P1778"/>
  <c r="BI1775"/>
  <c r="BH1775"/>
  <c r="BG1775"/>
  <c r="BF1775"/>
  <c r="T1775"/>
  <c r="R1775"/>
  <c r="P1775"/>
  <c r="BI1772"/>
  <c r="BH1772"/>
  <c r="BG1772"/>
  <c r="BF1772"/>
  <c r="T1772"/>
  <c r="R1772"/>
  <c r="P1772"/>
  <c r="BI1769"/>
  <c r="BH1769"/>
  <c r="BG1769"/>
  <c r="BF1769"/>
  <c r="T1769"/>
  <c r="R1769"/>
  <c r="P1769"/>
  <c r="BI1765"/>
  <c r="BH1765"/>
  <c r="BG1765"/>
  <c r="BF1765"/>
  <c r="T1765"/>
  <c r="R1765"/>
  <c r="P1765"/>
  <c r="BI1762"/>
  <c r="BH1762"/>
  <c r="BG1762"/>
  <c r="BF1762"/>
  <c r="T1762"/>
  <c r="R1762"/>
  <c r="P1762"/>
  <c r="BI1760"/>
  <c r="BH1760"/>
  <c r="BG1760"/>
  <c r="BF1760"/>
  <c r="T1760"/>
  <c r="R1760"/>
  <c r="P1760"/>
  <c r="BI1757"/>
  <c r="BH1757"/>
  <c r="BG1757"/>
  <c r="BF1757"/>
  <c r="T1757"/>
  <c r="R1757"/>
  <c r="P1757"/>
  <c r="BI1753"/>
  <c r="BH1753"/>
  <c r="BG1753"/>
  <c r="BF1753"/>
  <c r="T1753"/>
  <c r="R1753"/>
  <c r="P1753"/>
  <c r="BI1750"/>
  <c r="BH1750"/>
  <c r="BG1750"/>
  <c r="BF1750"/>
  <c r="T1750"/>
  <c r="R1750"/>
  <c r="P1750"/>
  <c r="BI1747"/>
  <c r="BH1747"/>
  <c r="BG1747"/>
  <c r="BF1747"/>
  <c r="T1747"/>
  <c r="R1747"/>
  <c r="P1747"/>
  <c r="BI1746"/>
  <c r="BH1746"/>
  <c r="BG1746"/>
  <c r="BF1746"/>
  <c r="T1746"/>
  <c r="R1746"/>
  <c r="P1746"/>
  <c r="BI1745"/>
  <c r="BH1745"/>
  <c r="BG1745"/>
  <c r="BF1745"/>
  <c r="T1745"/>
  <c r="R1745"/>
  <c r="P1745"/>
  <c r="BI1744"/>
  <c r="BH1744"/>
  <c r="BG1744"/>
  <c r="BF1744"/>
  <c r="T1744"/>
  <c r="R1744"/>
  <c r="P1744"/>
  <c r="BI1743"/>
  <c r="BH1743"/>
  <c r="BG1743"/>
  <c r="BF1743"/>
  <c r="T1743"/>
  <c r="R1743"/>
  <c r="P1743"/>
  <c r="BI1742"/>
  <c r="BH1742"/>
  <c r="BG1742"/>
  <c r="BF1742"/>
  <c r="T1742"/>
  <c r="R1742"/>
  <c r="P1742"/>
  <c r="BI1739"/>
  <c r="BH1739"/>
  <c r="BG1739"/>
  <c r="BF1739"/>
  <c r="T1739"/>
  <c r="R1739"/>
  <c r="P1739"/>
  <c r="BI1737"/>
  <c r="BH1737"/>
  <c r="BG1737"/>
  <c r="BF1737"/>
  <c r="T1737"/>
  <c r="R1737"/>
  <c r="P1737"/>
  <c r="BI1736"/>
  <c r="BH1736"/>
  <c r="BG1736"/>
  <c r="BF1736"/>
  <c r="T1736"/>
  <c r="R1736"/>
  <c r="P1736"/>
  <c r="BI1735"/>
  <c r="BH1735"/>
  <c r="BG1735"/>
  <c r="BF1735"/>
  <c r="T1735"/>
  <c r="R1735"/>
  <c r="P1735"/>
  <c r="BI1734"/>
  <c r="BH1734"/>
  <c r="BG1734"/>
  <c r="BF1734"/>
  <c r="T1734"/>
  <c r="R1734"/>
  <c r="P1734"/>
  <c r="BI1733"/>
  <c r="BH1733"/>
  <c r="BG1733"/>
  <c r="BF1733"/>
  <c r="T1733"/>
  <c r="R1733"/>
  <c r="P1733"/>
  <c r="BI1732"/>
  <c r="BH1732"/>
  <c r="BG1732"/>
  <c r="BF1732"/>
  <c r="T1732"/>
  <c r="R1732"/>
  <c r="P1732"/>
  <c r="BI1731"/>
  <c r="BH1731"/>
  <c r="BG1731"/>
  <c r="BF1731"/>
  <c r="T1731"/>
  <c r="R1731"/>
  <c r="P1731"/>
  <c r="BI1728"/>
  <c r="BH1728"/>
  <c r="BG1728"/>
  <c r="BF1728"/>
  <c r="T1728"/>
  <c r="R1728"/>
  <c r="P1728"/>
  <c r="BI1726"/>
  <c r="BH1726"/>
  <c r="BG1726"/>
  <c r="BF1726"/>
  <c r="T1726"/>
  <c r="R1726"/>
  <c r="P1726"/>
  <c r="BI1724"/>
  <c r="BH1724"/>
  <c r="BG1724"/>
  <c r="BF1724"/>
  <c r="T1724"/>
  <c r="R1724"/>
  <c r="P1724"/>
  <c r="BI1722"/>
  <c r="BH1722"/>
  <c r="BG1722"/>
  <c r="BF1722"/>
  <c r="T1722"/>
  <c r="R1722"/>
  <c r="P1722"/>
  <c r="BI1720"/>
  <c r="BH1720"/>
  <c r="BG1720"/>
  <c r="BF1720"/>
  <c r="T1720"/>
  <c r="R1720"/>
  <c r="P1720"/>
  <c r="BI1719"/>
  <c r="BH1719"/>
  <c r="BG1719"/>
  <c r="BF1719"/>
  <c r="T1719"/>
  <c r="R1719"/>
  <c r="P1719"/>
  <c r="BI1716"/>
  <c r="BH1716"/>
  <c r="BG1716"/>
  <c r="BF1716"/>
  <c r="T1716"/>
  <c r="R1716"/>
  <c r="P1716"/>
  <c r="BI1713"/>
  <c r="BH1713"/>
  <c r="BG1713"/>
  <c r="BF1713"/>
  <c r="T1713"/>
  <c r="R1713"/>
  <c r="P1713"/>
  <c r="BI1709"/>
  <c r="BH1709"/>
  <c r="BG1709"/>
  <c r="BF1709"/>
  <c r="T1709"/>
  <c r="R1709"/>
  <c r="P1709"/>
  <c r="BI1696"/>
  <c r="BH1696"/>
  <c r="BG1696"/>
  <c r="BF1696"/>
  <c r="T1696"/>
  <c r="R1696"/>
  <c r="P1696"/>
  <c r="BI1672"/>
  <c r="BH1672"/>
  <c r="BG1672"/>
  <c r="BF1672"/>
  <c r="T1672"/>
  <c r="R1672"/>
  <c r="P1672"/>
  <c r="BI1663"/>
  <c r="BH1663"/>
  <c r="BG1663"/>
  <c r="BF1663"/>
  <c r="T1663"/>
  <c r="R1663"/>
  <c r="P1663"/>
  <c r="BI1647"/>
  <c r="BH1647"/>
  <c r="BG1647"/>
  <c r="BF1647"/>
  <c r="T1647"/>
  <c r="R1647"/>
  <c r="P1647"/>
  <c r="BI1638"/>
  <c r="BH1638"/>
  <c r="BG1638"/>
  <c r="BF1638"/>
  <c r="T1638"/>
  <c r="R1638"/>
  <c r="P1638"/>
  <c r="BI1622"/>
  <c r="BH1622"/>
  <c r="BG1622"/>
  <c r="BF1622"/>
  <c r="T1622"/>
  <c r="R1622"/>
  <c r="P1622"/>
  <c r="BI1613"/>
  <c r="BH1613"/>
  <c r="BG1613"/>
  <c r="BF1613"/>
  <c r="T1613"/>
  <c r="R1613"/>
  <c r="P1613"/>
  <c r="BI1597"/>
  <c r="BH1597"/>
  <c r="BG1597"/>
  <c r="BF1597"/>
  <c r="T1597"/>
  <c r="R1597"/>
  <c r="P1597"/>
  <c r="BI1591"/>
  <c r="BH1591"/>
  <c r="BG1591"/>
  <c r="BF1591"/>
  <c r="T1591"/>
  <c r="R1591"/>
  <c r="P1591"/>
  <c r="BI1589"/>
  <c r="BH1589"/>
  <c r="BG1589"/>
  <c r="BF1589"/>
  <c r="T1589"/>
  <c r="R1589"/>
  <c r="P1589"/>
  <c r="BI1587"/>
  <c r="BH1587"/>
  <c r="BG1587"/>
  <c r="BF1587"/>
  <c r="T1587"/>
  <c r="R1587"/>
  <c r="P1587"/>
  <c r="BI1585"/>
  <c r="BH1585"/>
  <c r="BG1585"/>
  <c r="BF1585"/>
  <c r="T1585"/>
  <c r="R1585"/>
  <c r="P1585"/>
  <c r="BI1579"/>
  <c r="BH1579"/>
  <c r="BG1579"/>
  <c r="BF1579"/>
  <c r="T1579"/>
  <c r="R1579"/>
  <c r="P1579"/>
  <c r="BI1573"/>
  <c r="BH1573"/>
  <c r="BG1573"/>
  <c r="BF1573"/>
  <c r="T1573"/>
  <c r="R1573"/>
  <c r="P1573"/>
  <c r="BI1568"/>
  <c r="BH1568"/>
  <c r="BG1568"/>
  <c r="BF1568"/>
  <c r="T1568"/>
  <c r="R1568"/>
  <c r="P1568"/>
  <c r="BI1566"/>
  <c r="BH1566"/>
  <c r="BG1566"/>
  <c r="BF1566"/>
  <c r="T1566"/>
  <c r="R1566"/>
  <c r="P1566"/>
  <c r="BI1560"/>
  <c r="BH1560"/>
  <c r="BG1560"/>
  <c r="BF1560"/>
  <c r="T1560"/>
  <c r="R1560"/>
  <c r="P1560"/>
  <c r="BI1558"/>
  <c r="BH1558"/>
  <c r="BG1558"/>
  <c r="BF1558"/>
  <c r="T1558"/>
  <c r="R1558"/>
  <c r="P1558"/>
  <c r="BI1557"/>
  <c r="BH1557"/>
  <c r="BG1557"/>
  <c r="BF1557"/>
  <c r="T1557"/>
  <c r="R1557"/>
  <c r="P1557"/>
  <c r="BI1551"/>
  <c r="BH1551"/>
  <c r="BG1551"/>
  <c r="BF1551"/>
  <c r="T1551"/>
  <c r="R1551"/>
  <c r="P1551"/>
  <c r="BI1528"/>
  <c r="BH1528"/>
  <c r="BG1528"/>
  <c r="BF1528"/>
  <c r="T1528"/>
  <c r="R1528"/>
  <c r="P1528"/>
  <c r="BI1505"/>
  <c r="BH1505"/>
  <c r="BG1505"/>
  <c r="BF1505"/>
  <c r="T1505"/>
  <c r="R1505"/>
  <c r="P1505"/>
  <c r="BI1482"/>
  <c r="BH1482"/>
  <c r="BG1482"/>
  <c r="BF1482"/>
  <c r="T1482"/>
  <c r="R1482"/>
  <c r="P1482"/>
  <c r="BI1478"/>
  <c r="BH1478"/>
  <c r="BG1478"/>
  <c r="BF1478"/>
  <c r="T1478"/>
  <c r="R1478"/>
  <c r="P1478"/>
  <c r="BI1455"/>
  <c r="BH1455"/>
  <c r="BG1455"/>
  <c r="BF1455"/>
  <c r="T1455"/>
  <c r="R1455"/>
  <c r="P1455"/>
  <c r="BI1432"/>
  <c r="BH1432"/>
  <c r="BG1432"/>
  <c r="BF1432"/>
  <c r="T1432"/>
  <c r="R1432"/>
  <c r="P1432"/>
  <c r="BI1430"/>
  <c r="BH1430"/>
  <c r="BG1430"/>
  <c r="BF1430"/>
  <c r="T1430"/>
  <c r="R1430"/>
  <c r="P1430"/>
  <c r="BI1370"/>
  <c r="BH1370"/>
  <c r="BG1370"/>
  <c r="BF1370"/>
  <c r="T1370"/>
  <c r="R1370"/>
  <c r="P1370"/>
  <c r="BI1301"/>
  <c r="BH1301"/>
  <c r="BG1301"/>
  <c r="BF1301"/>
  <c r="T1301"/>
  <c r="R1301"/>
  <c r="P1301"/>
  <c r="BI1299"/>
  <c r="BH1299"/>
  <c r="BG1299"/>
  <c r="BF1299"/>
  <c r="T1299"/>
  <c r="R1299"/>
  <c r="P1299"/>
  <c r="BI1276"/>
  <c r="BH1276"/>
  <c r="BG1276"/>
  <c r="BF1276"/>
  <c r="T1276"/>
  <c r="R1276"/>
  <c r="P1276"/>
  <c r="BI1151"/>
  <c r="BH1151"/>
  <c r="BG1151"/>
  <c r="BF1151"/>
  <c r="T1151"/>
  <c r="R1151"/>
  <c r="P1151"/>
  <c r="BI1149"/>
  <c r="BH1149"/>
  <c r="BG1149"/>
  <c r="BF1149"/>
  <c r="T1149"/>
  <c r="R1149"/>
  <c r="P1149"/>
  <c r="BI1147"/>
  <c r="BH1147"/>
  <c r="BG1147"/>
  <c r="BF1147"/>
  <c r="T1147"/>
  <c r="R1147"/>
  <c r="P1147"/>
  <c r="BI1145"/>
  <c r="BH1145"/>
  <c r="BG1145"/>
  <c r="BF1145"/>
  <c r="T1145"/>
  <c r="R1145"/>
  <c r="P1145"/>
  <c r="BI1143"/>
  <c r="BH1143"/>
  <c r="BG1143"/>
  <c r="BF1143"/>
  <c r="T1143"/>
  <c r="R1143"/>
  <c r="P1143"/>
  <c r="BI1138"/>
  <c r="BH1138"/>
  <c r="BG1138"/>
  <c r="BF1138"/>
  <c r="T1138"/>
  <c r="R1138"/>
  <c r="P1138"/>
  <c r="BI1135"/>
  <c r="BH1135"/>
  <c r="BG1135"/>
  <c r="BF1135"/>
  <c r="T1135"/>
  <c r="R1135"/>
  <c r="P1135"/>
  <c r="BI1129"/>
  <c r="BH1129"/>
  <c r="BG1129"/>
  <c r="BF1129"/>
  <c r="T1129"/>
  <c r="R1129"/>
  <c r="P1129"/>
  <c r="BI1124"/>
  <c r="BH1124"/>
  <c r="BG1124"/>
  <c r="BF1124"/>
  <c r="T1124"/>
  <c r="R1124"/>
  <c r="P1124"/>
  <c r="BI1119"/>
  <c r="BH1119"/>
  <c r="BG1119"/>
  <c r="BF1119"/>
  <c r="T1119"/>
  <c r="R1119"/>
  <c r="P1119"/>
  <c r="BI1114"/>
  <c r="BH1114"/>
  <c r="BG1114"/>
  <c r="BF1114"/>
  <c r="T1114"/>
  <c r="R1114"/>
  <c r="P1114"/>
  <c r="BI1110"/>
  <c r="BH1110"/>
  <c r="BG1110"/>
  <c r="BF1110"/>
  <c r="T1110"/>
  <c r="R1110"/>
  <c r="P1110"/>
  <c r="BI1106"/>
  <c r="BH1106"/>
  <c r="BG1106"/>
  <c r="BF1106"/>
  <c r="T1106"/>
  <c r="R1106"/>
  <c r="P1106"/>
  <c r="BI1103"/>
  <c r="BH1103"/>
  <c r="BG1103"/>
  <c r="BF1103"/>
  <c r="T1103"/>
  <c r="R1103"/>
  <c r="P1103"/>
  <c r="BI1100"/>
  <c r="BH1100"/>
  <c r="BG1100"/>
  <c r="BF1100"/>
  <c r="T1100"/>
  <c r="R1100"/>
  <c r="P1100"/>
  <c r="BI1095"/>
  <c r="BH1095"/>
  <c r="BG1095"/>
  <c r="BF1095"/>
  <c r="T1095"/>
  <c r="R1095"/>
  <c r="P1095"/>
  <c r="BI1090"/>
  <c r="BH1090"/>
  <c r="BG1090"/>
  <c r="BF1090"/>
  <c r="T1090"/>
  <c r="R1090"/>
  <c r="P1090"/>
  <c r="BI1084"/>
  <c r="BH1084"/>
  <c r="BG1084"/>
  <c r="BF1084"/>
  <c r="T1084"/>
  <c r="R1084"/>
  <c r="P1084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59"/>
  <c r="BH1059"/>
  <c r="BG1059"/>
  <c r="BF1059"/>
  <c r="T1059"/>
  <c r="R1059"/>
  <c r="P1059"/>
  <c r="BI1046"/>
  <c r="BH1046"/>
  <c r="BG1046"/>
  <c r="BF1046"/>
  <c r="T1046"/>
  <c r="R1046"/>
  <c r="P1046"/>
  <c r="BI1034"/>
  <c r="BH1034"/>
  <c r="BG1034"/>
  <c r="BF1034"/>
  <c r="T1034"/>
  <c r="R1034"/>
  <c r="P1034"/>
  <c r="BI1022"/>
  <c r="BH1022"/>
  <c r="BG1022"/>
  <c r="BF1022"/>
  <c r="T1022"/>
  <c r="R1022"/>
  <c r="P1022"/>
  <c r="BI1009"/>
  <c r="BH1009"/>
  <c r="BG1009"/>
  <c r="BF1009"/>
  <c r="T1009"/>
  <c r="R1009"/>
  <c r="P1009"/>
  <c r="BI1006"/>
  <c r="BH1006"/>
  <c r="BG1006"/>
  <c r="BF1006"/>
  <c r="T1006"/>
  <c r="R1006"/>
  <c r="P1006"/>
  <c r="BI1004"/>
  <c r="BH1004"/>
  <c r="BG1004"/>
  <c r="BF1004"/>
  <c r="T1004"/>
  <c r="R1004"/>
  <c r="P1004"/>
  <c r="BI998"/>
  <c r="BH998"/>
  <c r="BG998"/>
  <c r="BF998"/>
  <c r="T998"/>
  <c r="R998"/>
  <c r="P998"/>
  <c r="BI996"/>
  <c r="BH996"/>
  <c r="BG996"/>
  <c r="BF996"/>
  <c r="T996"/>
  <c r="R996"/>
  <c r="P996"/>
  <c r="BI994"/>
  <c r="BH994"/>
  <c r="BG994"/>
  <c r="BF994"/>
  <c r="T994"/>
  <c r="R994"/>
  <c r="P994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5"/>
  <c r="BH985"/>
  <c r="BG985"/>
  <c r="BF985"/>
  <c r="T985"/>
  <c r="R985"/>
  <c r="P985"/>
  <c r="BI980"/>
  <c r="BH980"/>
  <c r="BG980"/>
  <c r="BF980"/>
  <c r="T980"/>
  <c r="R980"/>
  <c r="P980"/>
  <c r="BI978"/>
  <c r="BH978"/>
  <c r="BG978"/>
  <c r="BF978"/>
  <c r="T978"/>
  <c r="R978"/>
  <c r="P978"/>
  <c r="BI963"/>
  <c r="BH963"/>
  <c r="BG963"/>
  <c r="BF963"/>
  <c r="T963"/>
  <c r="R963"/>
  <c r="P963"/>
  <c r="BI949"/>
  <c r="BH949"/>
  <c r="BG949"/>
  <c r="BF949"/>
  <c r="T949"/>
  <c r="R949"/>
  <c r="P949"/>
  <c r="BI926"/>
  <c r="BH926"/>
  <c r="BG926"/>
  <c r="BF926"/>
  <c r="T926"/>
  <c r="R926"/>
  <c r="P926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1"/>
  <c r="BH911"/>
  <c r="BG911"/>
  <c r="BF911"/>
  <c r="T911"/>
  <c r="R911"/>
  <c r="P911"/>
  <c r="BI909"/>
  <c r="BH909"/>
  <c r="BG909"/>
  <c r="BF909"/>
  <c r="T909"/>
  <c r="R909"/>
  <c r="P909"/>
  <c r="BI905"/>
  <c r="BH905"/>
  <c r="BG905"/>
  <c r="BF905"/>
  <c r="T905"/>
  <c r="R905"/>
  <c r="P905"/>
  <c r="BI901"/>
  <c r="BH901"/>
  <c r="BG901"/>
  <c r="BF901"/>
  <c r="T901"/>
  <c r="R901"/>
  <c r="P901"/>
  <c r="BI897"/>
  <c r="BH897"/>
  <c r="BG897"/>
  <c r="BF897"/>
  <c r="T897"/>
  <c r="R897"/>
  <c r="P897"/>
  <c r="BI893"/>
  <c r="BH893"/>
  <c r="BG893"/>
  <c r="BF893"/>
  <c r="T893"/>
  <c r="R893"/>
  <c r="P893"/>
  <c r="BI887"/>
  <c r="BH887"/>
  <c r="BG887"/>
  <c r="BF887"/>
  <c r="T887"/>
  <c r="R887"/>
  <c r="P887"/>
  <c r="BI881"/>
  <c r="BH881"/>
  <c r="BG881"/>
  <c r="BF881"/>
  <c r="T881"/>
  <c r="R881"/>
  <c r="P881"/>
  <c r="BI872"/>
  <c r="BH872"/>
  <c r="BG872"/>
  <c r="BF872"/>
  <c r="T872"/>
  <c r="R872"/>
  <c r="P872"/>
  <c r="BI847"/>
  <c r="BH847"/>
  <c r="BG847"/>
  <c r="BF847"/>
  <c r="T847"/>
  <c r="R847"/>
  <c r="P847"/>
  <c r="BI836"/>
  <c r="BH836"/>
  <c r="BG836"/>
  <c r="BF836"/>
  <c r="T836"/>
  <c r="R836"/>
  <c r="P836"/>
  <c r="BI833"/>
  <c r="BH833"/>
  <c r="BG833"/>
  <c r="BF833"/>
  <c r="T833"/>
  <c r="R833"/>
  <c r="P833"/>
  <c r="BI830"/>
  <c r="BH830"/>
  <c r="BG830"/>
  <c r="BF830"/>
  <c r="T830"/>
  <c r="R830"/>
  <c r="P830"/>
  <c r="BI802"/>
  <c r="BH802"/>
  <c r="BG802"/>
  <c r="BF802"/>
  <c r="T802"/>
  <c r="R802"/>
  <c r="P802"/>
  <c r="BI798"/>
  <c r="BH798"/>
  <c r="BG798"/>
  <c r="BF798"/>
  <c r="T798"/>
  <c r="R798"/>
  <c r="P798"/>
  <c r="BI791"/>
  <c r="BH791"/>
  <c r="BG791"/>
  <c r="BF791"/>
  <c r="T791"/>
  <c r="R791"/>
  <c r="P791"/>
  <c r="BI788"/>
  <c r="BH788"/>
  <c r="BG788"/>
  <c r="BF788"/>
  <c r="T788"/>
  <c r="R788"/>
  <c r="P788"/>
  <c r="BI757"/>
  <c r="BH757"/>
  <c r="BG757"/>
  <c r="BF757"/>
  <c r="T757"/>
  <c r="R757"/>
  <c r="P757"/>
  <c r="BI726"/>
  <c r="BH726"/>
  <c r="BG726"/>
  <c r="BF726"/>
  <c r="T726"/>
  <c r="R726"/>
  <c r="P726"/>
  <c r="BI688"/>
  <c r="BH688"/>
  <c r="BG688"/>
  <c r="BF688"/>
  <c r="T688"/>
  <c r="R688"/>
  <c r="P688"/>
  <c r="BI650"/>
  <c r="BH650"/>
  <c r="BG650"/>
  <c r="BF650"/>
  <c r="T650"/>
  <c r="R650"/>
  <c r="P650"/>
  <c r="BI586"/>
  <c r="BH586"/>
  <c r="BG586"/>
  <c r="BF586"/>
  <c r="T586"/>
  <c r="R586"/>
  <c r="P586"/>
  <c r="BI581"/>
  <c r="BH581"/>
  <c r="BG581"/>
  <c r="BF581"/>
  <c r="T581"/>
  <c r="R581"/>
  <c r="P581"/>
  <c r="BI576"/>
  <c r="BH576"/>
  <c r="BG576"/>
  <c r="BF576"/>
  <c r="T576"/>
  <c r="R576"/>
  <c r="P576"/>
  <c r="BI546"/>
  <c r="BH546"/>
  <c r="BG546"/>
  <c r="BF546"/>
  <c r="T546"/>
  <c r="R546"/>
  <c r="P546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6"/>
  <c r="BH526"/>
  <c r="BG526"/>
  <c r="BF526"/>
  <c r="T526"/>
  <c r="R526"/>
  <c r="P526"/>
  <c r="BI524"/>
  <c r="BH524"/>
  <c r="BG524"/>
  <c r="BF524"/>
  <c r="T524"/>
  <c r="R524"/>
  <c r="P524"/>
  <c r="BI521"/>
  <c r="BH521"/>
  <c r="BG521"/>
  <c r="BF521"/>
  <c r="T521"/>
  <c r="R521"/>
  <c r="P521"/>
  <c r="BI517"/>
  <c r="BH517"/>
  <c r="BG517"/>
  <c r="BF517"/>
  <c r="T517"/>
  <c r="R517"/>
  <c r="P517"/>
  <c r="BI511"/>
  <c r="BH511"/>
  <c r="BG511"/>
  <c r="BF511"/>
  <c r="T511"/>
  <c r="R511"/>
  <c r="P511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7"/>
  <c r="BH497"/>
  <c r="BG497"/>
  <c r="BF497"/>
  <c r="T497"/>
  <c r="R497"/>
  <c r="P497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2"/>
  <c r="BH472"/>
  <c r="BG472"/>
  <c r="BF472"/>
  <c r="T472"/>
  <c r="R472"/>
  <c r="P472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3"/>
  <c r="BH443"/>
  <c r="BG443"/>
  <c r="BF443"/>
  <c r="T443"/>
  <c r="R443"/>
  <c r="P443"/>
  <c r="BI434"/>
  <c r="BH434"/>
  <c r="BG434"/>
  <c r="BF434"/>
  <c r="T434"/>
  <c r="R434"/>
  <c r="P434"/>
  <c r="BI428"/>
  <c r="BH428"/>
  <c r="BG428"/>
  <c r="BF428"/>
  <c r="T428"/>
  <c r="R428"/>
  <c r="P428"/>
  <c r="BI422"/>
  <c r="BH422"/>
  <c r="BG422"/>
  <c r="BF422"/>
  <c r="T422"/>
  <c r="R422"/>
  <c r="P422"/>
  <c r="BI416"/>
  <c r="BH416"/>
  <c r="BG416"/>
  <c r="BF416"/>
  <c r="T416"/>
  <c r="R416"/>
  <c r="P41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38"/>
  <c r="BH338"/>
  <c r="BG338"/>
  <c r="BF338"/>
  <c r="T338"/>
  <c r="R338"/>
  <c r="P338"/>
  <c r="BI332"/>
  <c r="BH332"/>
  <c r="BG332"/>
  <c r="BF332"/>
  <c r="T332"/>
  <c r="R332"/>
  <c r="P332"/>
  <c r="BI328"/>
  <c r="BH328"/>
  <c r="BG328"/>
  <c r="BF328"/>
  <c r="T328"/>
  <c r="R328"/>
  <c r="P328"/>
  <c r="BI320"/>
  <c r="BH320"/>
  <c r="BG320"/>
  <c r="BF320"/>
  <c r="T320"/>
  <c r="R320"/>
  <c r="P320"/>
  <c r="BI317"/>
  <c r="BH317"/>
  <c r="BG317"/>
  <c r="BF317"/>
  <c r="T317"/>
  <c r="R317"/>
  <c r="P317"/>
  <c r="BI311"/>
  <c r="BH311"/>
  <c r="BG311"/>
  <c r="BF311"/>
  <c r="T311"/>
  <c r="R311"/>
  <c r="P311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0"/>
  <c r="BH290"/>
  <c r="BG290"/>
  <c r="BF290"/>
  <c r="T290"/>
  <c r="R290"/>
  <c r="P290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3"/>
  <c r="BH263"/>
  <c r="BG263"/>
  <c r="BF263"/>
  <c r="T263"/>
  <c r="R263"/>
  <c r="P263"/>
  <c r="BI260"/>
  <c r="BH260"/>
  <c r="BG260"/>
  <c r="BF260"/>
  <c r="T260"/>
  <c r="R260"/>
  <c r="P260"/>
  <c r="BI254"/>
  <c r="BH254"/>
  <c r="BG254"/>
  <c r="BF254"/>
  <c r="T254"/>
  <c r="R254"/>
  <c r="P254"/>
  <c r="BI250"/>
  <c r="BH250"/>
  <c r="BG250"/>
  <c r="BF250"/>
  <c r="T250"/>
  <c r="R250"/>
  <c r="P250"/>
  <c r="BI236"/>
  <c r="BH236"/>
  <c r="BG236"/>
  <c r="BF236"/>
  <c r="T236"/>
  <c r="R236"/>
  <c r="P236"/>
  <c r="BI221"/>
  <c r="BH221"/>
  <c r="BG221"/>
  <c r="BF221"/>
  <c r="T221"/>
  <c r="R221"/>
  <c r="P221"/>
  <c r="BI207"/>
  <c r="BH207"/>
  <c r="BG207"/>
  <c r="BF207"/>
  <c r="T207"/>
  <c r="R207"/>
  <c r="P207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F146"/>
  <c r="E144"/>
  <c r="F89"/>
  <c r="E87"/>
  <c r="J24"/>
  <c r="E24"/>
  <c r="J149"/>
  <c r="J23"/>
  <c r="J21"/>
  <c r="E21"/>
  <c r="J91"/>
  <c r="J20"/>
  <c r="J18"/>
  <c r="E18"/>
  <c r="F149"/>
  <c r="J17"/>
  <c r="J15"/>
  <c r="E15"/>
  <c r="F91"/>
  <c r="J14"/>
  <c r="J12"/>
  <c r="J146"/>
  <c r="E7"/>
  <c r="E142"/>
  <c i="2" r="J37"/>
  <c r="J36"/>
  <c i="1" r="AY95"/>
  <c i="2" r="J35"/>
  <c i="1" r="AX95"/>
  <c i="2" r="BI434"/>
  <c r="BH434"/>
  <c r="BG434"/>
  <c r="BF434"/>
  <c r="T434"/>
  <c r="T433"/>
  <c r="R434"/>
  <c r="R433"/>
  <c r="P434"/>
  <c r="P433"/>
  <c r="BI418"/>
  <c r="BH418"/>
  <c r="BG418"/>
  <c r="BF418"/>
  <c r="T418"/>
  <c r="R418"/>
  <c r="P418"/>
  <c r="BI413"/>
  <c r="BH413"/>
  <c r="BG413"/>
  <c r="BF413"/>
  <c r="T413"/>
  <c r="R413"/>
  <c r="P413"/>
  <c r="BI408"/>
  <c r="BH408"/>
  <c r="BG408"/>
  <c r="BF408"/>
  <c r="T408"/>
  <c r="R408"/>
  <c r="P408"/>
  <c r="BI401"/>
  <c r="BH401"/>
  <c r="BG401"/>
  <c r="BF401"/>
  <c r="T401"/>
  <c r="R401"/>
  <c r="P401"/>
  <c r="BI397"/>
  <c r="BH397"/>
  <c r="BG397"/>
  <c r="BF397"/>
  <c r="T397"/>
  <c r="R397"/>
  <c r="P397"/>
  <c r="BI392"/>
  <c r="BH392"/>
  <c r="BG392"/>
  <c r="BF392"/>
  <c r="T392"/>
  <c r="R392"/>
  <c r="P392"/>
  <c r="BI389"/>
  <c r="BH389"/>
  <c r="BG389"/>
  <c r="BF389"/>
  <c r="T389"/>
  <c r="R389"/>
  <c r="P389"/>
  <c r="BI384"/>
  <c r="BH384"/>
  <c r="BG384"/>
  <c r="BF384"/>
  <c r="T384"/>
  <c r="R384"/>
  <c r="P384"/>
  <c r="BI383"/>
  <c r="BH383"/>
  <c r="BG383"/>
  <c r="BF383"/>
  <c r="T383"/>
  <c r="R383"/>
  <c r="P383"/>
  <c r="BI380"/>
  <c r="BH380"/>
  <c r="BG380"/>
  <c r="BF380"/>
  <c r="T380"/>
  <c r="T379"/>
  <c r="R380"/>
  <c r="R379"/>
  <c r="P380"/>
  <c r="P379"/>
  <c r="BI376"/>
  <c r="BH376"/>
  <c r="BG376"/>
  <c r="BF376"/>
  <c r="T376"/>
  <c r="R376"/>
  <c r="P376"/>
  <c r="BI370"/>
  <c r="BH370"/>
  <c r="BG370"/>
  <c r="BF370"/>
  <c r="T370"/>
  <c r="R370"/>
  <c r="P370"/>
  <c r="BI364"/>
  <c r="BH364"/>
  <c r="BG364"/>
  <c r="BF364"/>
  <c r="T364"/>
  <c r="T363"/>
  <c r="R364"/>
  <c r="R363"/>
  <c r="P364"/>
  <c r="P363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44"/>
  <c r="BH344"/>
  <c r="BG344"/>
  <c r="BF344"/>
  <c r="T344"/>
  <c r="R344"/>
  <c r="P344"/>
  <c r="BI338"/>
  <c r="BH338"/>
  <c r="BG338"/>
  <c r="BF338"/>
  <c r="T338"/>
  <c r="R338"/>
  <c r="P338"/>
  <c r="BI333"/>
  <c r="BH333"/>
  <c r="BG333"/>
  <c r="BF333"/>
  <c r="T333"/>
  <c r="R333"/>
  <c r="P333"/>
  <c r="BI329"/>
  <c r="BH329"/>
  <c r="BG329"/>
  <c r="BF329"/>
  <c r="T329"/>
  <c r="R329"/>
  <c r="P329"/>
  <c r="BI316"/>
  <c r="BH316"/>
  <c r="BG316"/>
  <c r="BF316"/>
  <c r="T316"/>
  <c r="R316"/>
  <c r="P316"/>
  <c r="BI310"/>
  <c r="BH310"/>
  <c r="BG310"/>
  <c r="BF310"/>
  <c r="T310"/>
  <c r="R310"/>
  <c r="P310"/>
  <c r="BI304"/>
  <c r="BH304"/>
  <c r="BG304"/>
  <c r="BF304"/>
  <c r="T304"/>
  <c r="R304"/>
  <c r="P304"/>
  <c r="BI288"/>
  <c r="BH288"/>
  <c r="BG288"/>
  <c r="BF288"/>
  <c r="T288"/>
  <c r="R288"/>
  <c r="P288"/>
  <c r="BI284"/>
  <c r="BH284"/>
  <c r="BG284"/>
  <c r="BF284"/>
  <c r="T284"/>
  <c r="R284"/>
  <c r="P284"/>
  <c r="BI278"/>
  <c r="BH278"/>
  <c r="BG278"/>
  <c r="BF278"/>
  <c r="T278"/>
  <c r="R278"/>
  <c r="P278"/>
  <c r="BI274"/>
  <c r="BH274"/>
  <c r="BG274"/>
  <c r="BF274"/>
  <c r="T274"/>
  <c r="R274"/>
  <c r="P274"/>
  <c r="BI264"/>
  <c r="BH264"/>
  <c r="BG264"/>
  <c r="BF264"/>
  <c r="T264"/>
  <c r="R264"/>
  <c r="P264"/>
  <c r="BI260"/>
  <c r="BH260"/>
  <c r="BG260"/>
  <c r="BF260"/>
  <c r="T260"/>
  <c r="R260"/>
  <c r="P260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29"/>
  <c r="BH229"/>
  <c r="BG229"/>
  <c r="BF229"/>
  <c r="T229"/>
  <c r="R229"/>
  <c r="P229"/>
  <c r="BI225"/>
  <c r="BH225"/>
  <c r="BG225"/>
  <c r="BF225"/>
  <c r="T225"/>
  <c r="R225"/>
  <c r="P225"/>
  <c r="BI219"/>
  <c r="BH219"/>
  <c r="BG219"/>
  <c r="BF219"/>
  <c r="T219"/>
  <c r="R219"/>
  <c r="P219"/>
  <c r="BI214"/>
  <c r="BH214"/>
  <c r="BG214"/>
  <c r="BF214"/>
  <c r="T214"/>
  <c r="R214"/>
  <c r="P214"/>
  <c r="BI193"/>
  <c r="BH193"/>
  <c r="BG193"/>
  <c r="BF193"/>
  <c r="T193"/>
  <c r="R193"/>
  <c r="P193"/>
  <c r="BI179"/>
  <c r="BH179"/>
  <c r="BG179"/>
  <c r="BF179"/>
  <c r="T179"/>
  <c r="R179"/>
  <c r="P179"/>
  <c r="BI154"/>
  <c r="BH154"/>
  <c r="BG154"/>
  <c r="BF154"/>
  <c r="T154"/>
  <c r="R154"/>
  <c r="P154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F121"/>
  <c r="E119"/>
  <c r="F89"/>
  <c r="E87"/>
  <c r="J24"/>
  <c r="E24"/>
  <c r="J124"/>
  <c r="J23"/>
  <c r="J21"/>
  <c r="E21"/>
  <c r="J91"/>
  <c r="J20"/>
  <c r="J18"/>
  <c r="E18"/>
  <c r="F124"/>
  <c r="J17"/>
  <c r="J15"/>
  <c r="E15"/>
  <c r="F123"/>
  <c r="J14"/>
  <c r="J12"/>
  <c r="J121"/>
  <c r="E7"/>
  <c r="E117"/>
  <c i="1" r="L90"/>
  <c r="AM90"/>
  <c r="AM89"/>
  <c r="L89"/>
  <c r="AM87"/>
  <c r="L87"/>
  <c r="L85"/>
  <c r="L84"/>
  <c i="2" r="J364"/>
  <c r="J338"/>
  <c r="J252"/>
  <c r="BK132"/>
  <c r="BK251"/>
  <c r="BK250"/>
  <c r="J229"/>
  <c r="J240"/>
  <c i="3" r="BK488"/>
  <c r="BK276"/>
  <c r="J3606"/>
  <c r="BK3412"/>
  <c r="BK3353"/>
  <c r="J505"/>
  <c r="BK359"/>
  <c r="BK250"/>
  <c r="BK2906"/>
  <c r="BK2885"/>
  <c r="BK2849"/>
  <c r="BK2739"/>
  <c r="J2714"/>
  <c r="J2625"/>
  <c r="J2529"/>
  <c r="J2430"/>
  <c r="BK2384"/>
  <c r="BK2283"/>
  <c r="J2142"/>
  <c r="J2012"/>
  <c r="BK1854"/>
  <c r="BK3618"/>
  <c r="J1760"/>
  <c r="BK1722"/>
  <c r="J531"/>
  <c r="J3728"/>
  <c r="BK3669"/>
  <c r="J2637"/>
  <c r="BK2535"/>
  <c r="J2383"/>
  <c r="BK2192"/>
  <c r="J992"/>
  <c r="J460"/>
  <c r="BK170"/>
  <c r="J3630"/>
  <c r="J2310"/>
  <c r="BK2189"/>
  <c r="J2140"/>
  <c r="J2092"/>
  <c r="J2014"/>
  <c r="J2000"/>
  <c r="J1647"/>
  <c r="BK990"/>
  <c r="BK375"/>
  <c r="J3621"/>
  <c r="BK3551"/>
  <c r="BK3522"/>
  <c r="BK3473"/>
  <c r="J3390"/>
  <c r="J3207"/>
  <c r="BK3153"/>
  <c r="BK3109"/>
  <c r="J3057"/>
  <c r="J2964"/>
  <c r="BK2867"/>
  <c r="J2853"/>
  <c r="BK2767"/>
  <c r="BK2716"/>
  <c r="BK2469"/>
  <c r="J1890"/>
  <c r="BK1106"/>
  <c r="BK994"/>
  <c r="BK872"/>
  <c r="BK416"/>
  <c r="BK3926"/>
  <c r="J3924"/>
  <c r="BK3920"/>
  <c r="J3913"/>
  <c r="BK3905"/>
  <c r="BK3892"/>
  <c r="J3885"/>
  <c r="J3881"/>
  <c r="J3878"/>
  <c r="J3821"/>
  <c r="J3767"/>
  <c r="BK3733"/>
  <c r="J3633"/>
  <c r="BK3133"/>
  <c r="BK3092"/>
  <c r="BK2496"/>
  <c r="J2405"/>
  <c r="BK2331"/>
  <c r="J2069"/>
  <c r="BK2040"/>
  <c r="BK1794"/>
  <c r="BK1528"/>
  <c r="J1735"/>
  <c r="J1006"/>
  <c r="J484"/>
  <c r="BK3183"/>
  <c r="BK3126"/>
  <c r="J2790"/>
  <c r="J2534"/>
  <c r="BK2405"/>
  <c r="BK1842"/>
  <c r="BK1733"/>
  <c r="J478"/>
  <c r="BK3501"/>
  <c r="BK3344"/>
  <c r="BK3201"/>
  <c r="J2872"/>
  <c r="J2809"/>
  <c r="BK2630"/>
  <c r="BK2455"/>
  <c r="J2440"/>
  <c r="J2294"/>
  <c r="BK1850"/>
  <c r="BK3196"/>
  <c r="J3149"/>
  <c r="J1841"/>
  <c r="BK1804"/>
  <c r="J1299"/>
  <c r="J996"/>
  <c r="J757"/>
  <c r="BK472"/>
  <c r="BK397"/>
  <c r="J3436"/>
  <c r="BK3301"/>
  <c r="BK3211"/>
  <c r="J3177"/>
  <c r="BK3136"/>
  <c r="J3092"/>
  <c r="J2883"/>
  <c r="BK2792"/>
  <c r="J2734"/>
  <c r="J3136"/>
  <c r="J3101"/>
  <c r="BK3035"/>
  <c r="J2926"/>
  <c r="J2909"/>
  <c r="J384"/>
  <c r="BK3074"/>
  <c r="J3017"/>
  <c r="BK2910"/>
  <c r="J2864"/>
  <c r="BK2785"/>
  <c r="J2726"/>
  <c r="BK2691"/>
  <c r="BK2848"/>
  <c r="BK2801"/>
  <c r="BK1747"/>
  <c r="BK1713"/>
  <c r="J499"/>
  <c r="BK311"/>
  <c r="BK2708"/>
  <c r="BK2444"/>
  <c r="J2358"/>
  <c r="BK428"/>
  <c r="BK393"/>
  <c r="BK364"/>
  <c r="J191"/>
  <c r="J2731"/>
  <c r="BK2727"/>
  <c r="BK2697"/>
  <c r="J2652"/>
  <c r="BK2637"/>
  <c r="BK2593"/>
  <c r="BK2519"/>
  <c r="BK1809"/>
  <c r="J1797"/>
  <c r="BK2005"/>
  <c r="BK915"/>
  <c r="J488"/>
  <c r="BK348"/>
  <c r="J221"/>
  <c r="BK1800"/>
  <c r="BK1719"/>
  <c r="BK1276"/>
  <c r="BK531"/>
  <c i="4" r="J194"/>
  <c r="J207"/>
  <c r="BK169"/>
  <c r="BK171"/>
  <c r="J140"/>
  <c r="J189"/>
  <c r="J163"/>
  <c r="BK189"/>
  <c r="BK137"/>
  <c r="BK140"/>
  <c r="J161"/>
  <c r="BK142"/>
  <c i="5" r="J285"/>
  <c r="J253"/>
  <c r="J240"/>
  <c r="BK205"/>
  <c r="BK197"/>
  <c r="BK161"/>
  <c r="BK285"/>
  <c r="BK274"/>
  <c r="J292"/>
  <c r="BK273"/>
  <c r="BK259"/>
  <c r="BK236"/>
  <c r="J215"/>
  <c r="BK251"/>
  <c r="BK268"/>
  <c r="BK271"/>
  <c r="J255"/>
  <c r="BK252"/>
  <c r="BK248"/>
  <c r="BK219"/>
  <c r="BK204"/>
  <c r="BK172"/>
  <c r="BK144"/>
  <c r="J235"/>
  <c r="J190"/>
  <c r="J159"/>
  <c i="6" r="J175"/>
  <c r="BK200"/>
  <c r="J209"/>
  <c r="BK206"/>
  <c i="7" r="J325"/>
  <c r="J280"/>
  <c r="J329"/>
  <c r="BK290"/>
  <c r="BK229"/>
  <c r="BK196"/>
  <c r="BK354"/>
  <c r="BK211"/>
  <c r="J164"/>
  <c r="BK209"/>
  <c r="J152"/>
  <c r="J185"/>
  <c r="BK154"/>
  <c i="8" r="J256"/>
  <c r="BK237"/>
  <c r="J197"/>
  <c r="J154"/>
  <c r="J249"/>
  <c r="J209"/>
  <c r="J217"/>
  <c r="BK187"/>
  <c r="BK278"/>
  <c r="BK240"/>
  <c r="J189"/>
  <c r="J141"/>
  <c r="J211"/>
  <c r="J171"/>
  <c r="J176"/>
  <c r="BK168"/>
  <c r="J138"/>
  <c i="9" r="J143"/>
  <c r="BK184"/>
  <c r="BK143"/>
  <c i="10" r="J150"/>
  <c r="J133"/>
  <c r="BK132"/>
  <c r="J132"/>
  <c i="11" r="J155"/>
  <c i="12" r="J151"/>
  <c i="14" r="J152"/>
  <c r="BK167"/>
  <c r="J207"/>
  <c r="J156"/>
  <c r="J141"/>
  <c i="15" r="J172"/>
  <c r="J136"/>
  <c r="J142"/>
  <c i="16" r="J166"/>
  <c r="BK161"/>
  <c i="17" r="J155"/>
  <c i="18" r="BK294"/>
  <c r="BK246"/>
  <c r="BK173"/>
  <c r="BK137"/>
  <c r="J179"/>
  <c i="19" r="BK131"/>
  <c i="20" r="J134"/>
  <c r="J133"/>
  <c r="J129"/>
  <c i="21" r="BK190"/>
  <c r="J133"/>
  <c r="BK158"/>
  <c r="J174"/>
  <c r="BK159"/>
  <c r="J126"/>
  <c i="22" r="J223"/>
  <c r="J250"/>
  <c r="BK243"/>
  <c r="J216"/>
  <c r="J183"/>
  <c r="BK245"/>
  <c r="J259"/>
  <c r="BK216"/>
  <c r="BK168"/>
  <c r="J199"/>
  <c r="BK150"/>
  <c r="J194"/>
  <c r="J171"/>
  <c r="J162"/>
  <c r="J144"/>
  <c r="J145"/>
  <c r="J159"/>
  <c i="23" r="J294"/>
  <c r="J285"/>
  <c r="J190"/>
  <c r="BK151"/>
  <c r="J281"/>
  <c r="BK271"/>
  <c r="J233"/>
  <c r="BK275"/>
  <c r="J264"/>
  <c r="BK247"/>
  <c r="BK268"/>
  <c r="BK219"/>
  <c r="J171"/>
  <c r="BK253"/>
  <c r="BK209"/>
  <c r="BK175"/>
  <c r="J142"/>
  <c r="J209"/>
  <c r="BK222"/>
  <c r="BK163"/>
  <c r="BK141"/>
  <c i="24" r="J158"/>
  <c r="J126"/>
  <c r="BK151"/>
  <c r="BK156"/>
  <c r="J160"/>
  <c r="J125"/>
  <c r="BK133"/>
  <c r="BK126"/>
  <c i="25" r="J177"/>
  <c r="J170"/>
  <c r="J151"/>
  <c r="J154"/>
  <c r="J163"/>
  <c r="J135"/>
  <c i="2" r="J288"/>
  <c r="BK179"/>
  <c i="3" r="BK3821"/>
  <c r="BK3731"/>
  <c r="J1074"/>
  <c r="BK272"/>
  <c r="BK3390"/>
  <c r="J497"/>
  <c r="BK221"/>
  <c r="BK2890"/>
  <c r="J2751"/>
  <c r="BK2671"/>
  <c r="BK2568"/>
  <c r="J2419"/>
  <c r="BK2128"/>
  <c r="BK2009"/>
  <c r="BK3611"/>
  <c r="BK1585"/>
  <c r="J3714"/>
  <c r="BK2552"/>
  <c r="J2226"/>
  <c r="BK911"/>
  <c r="J167"/>
  <c r="BK2178"/>
  <c r="J2032"/>
  <c r="BK1886"/>
  <c r="BK1566"/>
  <c r="BK381"/>
  <c r="BK3540"/>
  <c r="BK2714"/>
  <c r="J2455"/>
  <c r="J1100"/>
  <c r="J847"/>
  <c r="J155"/>
  <c r="BK3921"/>
  <c r="BK3910"/>
  <c r="J3897"/>
  <c r="J3882"/>
  <c r="J3795"/>
  <c r="J3727"/>
  <c r="J3098"/>
  <c r="J2485"/>
  <c r="BK2132"/>
  <c r="J1882"/>
  <c r="J1753"/>
  <c r="J3371"/>
  <c r="BK3123"/>
  <c r="BK2440"/>
  <c r="J2635"/>
  <c r="J2260"/>
  <c r="J443"/>
  <c r="J3353"/>
  <c r="BK3155"/>
  <c r="J2848"/>
  <c r="J2739"/>
  <c r="BK3111"/>
  <c r="J3022"/>
  <c r="BK1815"/>
  <c r="BK1726"/>
  <c r="J482"/>
  <c r="BK2926"/>
  <c r="J2841"/>
  <c r="J2860"/>
  <c r="BK1750"/>
  <c r="J450"/>
  <c r="J2653"/>
  <c r="BK2242"/>
  <c r="J1895"/>
  <c r="J1709"/>
  <c r="J688"/>
  <c r="J416"/>
  <c r="BK164"/>
  <c r="J2712"/>
  <c r="BK2635"/>
  <c r="BK2529"/>
  <c r="BK1802"/>
  <c r="BK1482"/>
  <c r="BK2514"/>
  <c r="BK1808"/>
  <c r="BK1110"/>
  <c r="BK2430"/>
  <c r="J2331"/>
  <c r="BK2150"/>
  <c r="BK1430"/>
  <c r="BK494"/>
  <c r="BK290"/>
  <c r="J1728"/>
  <c r="BK1034"/>
  <c i="4" r="J184"/>
  <c r="BK200"/>
  <c r="BK139"/>
  <c r="J153"/>
  <c r="J145"/>
  <c i="5" r="J274"/>
  <c r="BK218"/>
  <c r="BK190"/>
  <c r="J280"/>
  <c r="BK291"/>
  <c r="BK266"/>
  <c r="J227"/>
  <c r="J262"/>
  <c r="J282"/>
  <c r="J266"/>
  <c r="J241"/>
  <c r="J199"/>
  <c r="BK245"/>
  <c r="J219"/>
  <c r="BK177"/>
  <c r="BK149"/>
  <c i="6" r="J156"/>
  <c r="J204"/>
  <c r="J164"/>
  <c r="BK153"/>
  <c r="BK211"/>
  <c r="J173"/>
  <c r="J130"/>
  <c r="BK162"/>
  <c r="J213"/>
  <c r="J199"/>
  <c i="7" r="J354"/>
  <c r="BK319"/>
  <c r="BK295"/>
  <c r="J277"/>
  <c r="BK264"/>
  <c r="BK297"/>
  <c r="BK269"/>
  <c r="BK379"/>
  <c r="BK344"/>
  <c r="J290"/>
  <c r="J276"/>
  <c r="BK371"/>
  <c r="BK328"/>
  <c r="J306"/>
  <c r="J264"/>
  <c r="J239"/>
  <c r="J209"/>
  <c r="J192"/>
  <c r="J173"/>
  <c r="J147"/>
  <c r="BK337"/>
  <c r="J296"/>
  <c r="BK266"/>
  <c r="J200"/>
  <c r="BK168"/>
  <c r="J145"/>
  <c r="J133"/>
  <c r="J348"/>
  <c r="BK329"/>
  <c r="BK308"/>
  <c r="J298"/>
  <c r="BK282"/>
  <c r="J263"/>
  <c r="BK219"/>
  <c r="J266"/>
  <c r="BK247"/>
  <c r="J181"/>
  <c r="J156"/>
  <c r="BK128"/>
  <c r="BK235"/>
  <c i="8" r="J268"/>
  <c r="BK230"/>
  <c r="BK262"/>
  <c r="BK231"/>
  <c r="J206"/>
  <c r="BK196"/>
  <c r="J172"/>
  <c r="J254"/>
  <c r="J262"/>
  <c r="J239"/>
  <c r="J218"/>
  <c r="BK182"/>
  <c r="J142"/>
  <c r="BK253"/>
  <c r="J225"/>
  <c r="J196"/>
  <c r="BK203"/>
  <c r="BK212"/>
  <c r="BK184"/>
  <c r="BK138"/>
  <c r="BK142"/>
  <c i="9" r="J192"/>
  <c r="BK128"/>
  <c r="J164"/>
  <c r="BK192"/>
  <c r="J189"/>
  <c r="BK166"/>
  <c r="BK164"/>
  <c i="10" r="J163"/>
  <c r="BK144"/>
  <c r="BK128"/>
  <c r="BK142"/>
  <c r="J142"/>
  <c r="BK133"/>
  <c i="11" r="BK167"/>
  <c r="BK148"/>
  <c r="J158"/>
  <c r="J162"/>
  <c r="J146"/>
  <c r="BK139"/>
  <c i="12" r="BK143"/>
  <c r="J148"/>
  <c r="BK163"/>
  <c r="BK132"/>
  <c r="BK158"/>
  <c i="13" r="BK140"/>
  <c r="J143"/>
  <c r="BK127"/>
  <c r="J127"/>
  <c i="14" r="J212"/>
  <c r="BK185"/>
  <c r="BK141"/>
  <c r="J208"/>
  <c r="J203"/>
  <c r="J210"/>
  <c r="J177"/>
  <c r="BK197"/>
  <c r="J146"/>
  <c r="J201"/>
  <c r="J164"/>
  <c r="BK142"/>
  <c r="BK201"/>
  <c r="BK191"/>
  <c r="BK166"/>
  <c r="J150"/>
  <c i="15" r="J168"/>
  <c r="BK155"/>
  <c r="J130"/>
  <c r="BK157"/>
  <c r="J140"/>
  <c r="J166"/>
  <c r="J164"/>
  <c r="BK140"/>
  <c i="16" r="J161"/>
  <c r="BK159"/>
  <c r="BK133"/>
  <c r="BK145"/>
  <c r="BK139"/>
  <c i="17" r="BK155"/>
  <c r="BK170"/>
  <c r="J175"/>
  <c r="BK165"/>
  <c r="BK133"/>
  <c r="J147"/>
  <c r="J170"/>
  <c r="J133"/>
  <c i="18" r="BK300"/>
  <c r="J215"/>
  <c r="J156"/>
  <c r="BK134"/>
  <c r="J299"/>
  <c r="J249"/>
  <c r="BK211"/>
  <c r="BK285"/>
  <c r="J207"/>
  <c r="BK148"/>
  <c r="BK267"/>
  <c i="21" r="J193"/>
  <c r="J171"/>
  <c r="J152"/>
  <c r="J182"/>
  <c r="J160"/>
  <c r="J140"/>
  <c r="BK177"/>
  <c r="J157"/>
  <c r="BK140"/>
  <c r="BK194"/>
  <c r="BK187"/>
  <c r="J150"/>
  <c r="BK145"/>
  <c r="J170"/>
  <c r="BK154"/>
  <c r="J181"/>
  <c r="J151"/>
  <c r="BK129"/>
  <c r="BK139"/>
  <c i="22" r="J231"/>
  <c r="BK220"/>
  <c r="J197"/>
  <c r="BK246"/>
  <c r="J255"/>
  <c r="BK249"/>
  <c r="BK231"/>
  <c r="J214"/>
  <c r="BK185"/>
  <c r="BK260"/>
  <c r="BK252"/>
  <c r="J230"/>
  <c r="BK210"/>
  <c r="J245"/>
  <c r="BK238"/>
  <c r="BK213"/>
  <c r="J182"/>
  <c r="J219"/>
  <c r="BK194"/>
  <c r="BK177"/>
  <c r="J149"/>
  <c r="J210"/>
  <c r="J196"/>
  <c r="BK157"/>
  <c r="J176"/>
  <c r="BK149"/>
  <c r="BK174"/>
  <c r="J150"/>
  <c r="J136"/>
  <c r="BK156"/>
  <c r="J141"/>
  <c i="23" r="BK286"/>
  <c r="J276"/>
  <c r="J282"/>
  <c r="J211"/>
  <c r="BK188"/>
  <c r="BK171"/>
  <c r="J148"/>
  <c r="BK290"/>
  <c r="BK265"/>
  <c r="J261"/>
  <c r="J242"/>
  <c r="J205"/>
  <c r="J189"/>
  <c r="BK280"/>
  <c r="BK177"/>
  <c r="BK135"/>
  <c r="BK230"/>
  <c r="J192"/>
  <c r="BK137"/>
  <c r="BK276"/>
  <c r="BK240"/>
  <c r="J260"/>
  <c r="BK245"/>
  <c r="J225"/>
  <c r="BK246"/>
  <c r="BK181"/>
  <c r="BK156"/>
  <c r="BK157"/>
  <c r="BK133"/>
  <c i="24" r="BK121"/>
  <c r="J148"/>
  <c r="BK128"/>
  <c r="BK158"/>
  <c i="25" r="J149"/>
  <c r="J147"/>
  <c r="BK170"/>
  <c r="BK133"/>
  <c r="J171"/>
  <c r="J145"/>
  <c r="BK147"/>
  <c r="BK148"/>
  <c r="J132"/>
  <c i="2" r="J251"/>
  <c r="J370"/>
  <c r="J284"/>
  <c r="BK384"/>
  <c r="BK344"/>
  <c r="BK304"/>
  <c r="BK278"/>
  <c r="BK359"/>
  <c r="BK252"/>
  <c r="BK249"/>
  <c r="J249"/>
  <c r="BK240"/>
  <c i="1" r="AS103"/>
  <c i="3" r="J3715"/>
  <c r="BK3703"/>
  <c r="BK3564"/>
  <c r="J2022"/>
  <c r="BK2008"/>
  <c r="BK1769"/>
  <c r="J1430"/>
  <c r="BK1147"/>
  <c r="J1135"/>
  <c r="J915"/>
  <c r="J359"/>
  <c r="J2448"/>
  <c r="BK2402"/>
  <c r="BK2310"/>
  <c r="BK2237"/>
  <c r="BK2093"/>
  <c r="J2029"/>
  <c r="J1833"/>
  <c r="BK1114"/>
  <c r="BK1743"/>
  <c r="BK836"/>
  <c r="BK303"/>
  <c r="BK3712"/>
  <c r="J2657"/>
  <c r="BK1551"/>
  <c r="J836"/>
  <c r="J3703"/>
  <c r="J3583"/>
  <c r="J3522"/>
  <c r="BK3457"/>
  <c r="J3412"/>
  <c r="BK3265"/>
  <c r="J3163"/>
  <c r="BK3068"/>
  <c r="BK2973"/>
  <c r="BK2909"/>
  <c r="BK2860"/>
  <c r="BK2797"/>
  <c r="BK2761"/>
  <c r="J2725"/>
  <c r="BK2657"/>
  <c r="BK1819"/>
  <c r="BK1638"/>
  <c r="BK996"/>
  <c r="BK581"/>
  <c r="J466"/>
  <c r="J3083"/>
  <c r="BK1746"/>
  <c r="J502"/>
  <c r="BK3331"/>
  <c r="BK2964"/>
  <c r="BK2821"/>
  <c r="BK2461"/>
  <c r="BK2383"/>
  <c r="BK2022"/>
  <c r="J1745"/>
  <c r="BK3186"/>
  <c r="BK3120"/>
  <c r="BK1090"/>
  <c r="J949"/>
  <c r="BK893"/>
  <c r="J511"/>
  <c r="J393"/>
  <c r="BK3431"/>
  <c r="BK2901"/>
  <c r="BK1801"/>
  <c r="BK1696"/>
  <c r="BK3103"/>
  <c r="J472"/>
  <c r="J3028"/>
  <c r="BK2915"/>
  <c r="BK2872"/>
  <c r="BK2847"/>
  <c r="J2761"/>
  <c r="J2716"/>
  <c r="J2682"/>
  <c r="J2847"/>
  <c r="BK2790"/>
  <c r="J1716"/>
  <c r="J994"/>
  <c r="BK463"/>
  <c r="BK278"/>
  <c r="J2707"/>
  <c r="J2433"/>
  <c r="BK2312"/>
  <c r="BK2129"/>
  <c r="BK2048"/>
  <c r="BK1830"/>
  <c r="BK1791"/>
  <c r="J1726"/>
  <c r="J1022"/>
  <c r="BK901"/>
  <c r="J576"/>
  <c r="J517"/>
  <c r="BK434"/>
  <c r="BK400"/>
  <c r="BK377"/>
  <c r="J200"/>
  <c r="BK173"/>
  <c r="J2730"/>
  <c r="J2723"/>
  <c r="J2694"/>
  <c r="BK2653"/>
  <c r="BK2611"/>
  <c r="J2568"/>
  <c r="J2536"/>
  <c r="J1815"/>
  <c r="J1801"/>
  <c r="J2630"/>
  <c r="BK1765"/>
  <c r="BK1737"/>
  <c r="J1585"/>
  <c r="J2542"/>
  <c r="J2477"/>
  <c r="BK1811"/>
  <c r="BK1739"/>
  <c r="J1129"/>
  <c r="J521"/>
  <c r="J2426"/>
  <c r="J2283"/>
  <c r="J2249"/>
  <c r="BK2172"/>
  <c r="J1551"/>
  <c r="J1004"/>
  <c r="BK386"/>
  <c r="BK367"/>
  <c r="J301"/>
  <c r="J159"/>
  <c r="J1778"/>
  <c r="BK1579"/>
  <c r="J897"/>
  <c r="J389"/>
  <c i="4" r="BK177"/>
  <c r="BK194"/>
  <c r="J200"/>
  <c r="BK188"/>
  <c r="BK186"/>
  <c r="BK197"/>
  <c i="5" r="J249"/>
  <c r="BK247"/>
  <c r="J225"/>
  <c r="J236"/>
  <c i="6" r="BK130"/>
  <c r="BK168"/>
  <c r="BK192"/>
  <c r="BK167"/>
  <c r="BK151"/>
  <c r="J134"/>
  <c r="BK204"/>
  <c r="BK187"/>
  <c r="BK143"/>
  <c r="BK180"/>
  <c r="BK135"/>
  <c r="BK177"/>
  <c i="7" r="J376"/>
  <c r="J352"/>
  <c r="BK317"/>
  <c r="J291"/>
  <c r="J273"/>
  <c r="J249"/>
  <c r="BK268"/>
  <c r="BK138"/>
  <c r="BK365"/>
  <c r="BK336"/>
  <c r="J293"/>
  <c r="BK275"/>
  <c r="J369"/>
  <c r="BK350"/>
  <c r="J342"/>
  <c r="BK312"/>
  <c r="J299"/>
  <c r="BK284"/>
  <c r="J272"/>
  <c r="BK239"/>
  <c r="J297"/>
  <c r="J281"/>
  <c r="J241"/>
  <c r="BK205"/>
  <c r="J179"/>
  <c r="BK158"/>
  <c r="J251"/>
  <c r="J205"/>
  <c r="J211"/>
  <c r="J175"/>
  <c r="BK144"/>
  <c r="BK131"/>
  <c r="J166"/>
  <c r="J140"/>
  <c r="J136"/>
  <c i="8" r="BK281"/>
  <c r="BK249"/>
  <c r="J240"/>
  <c r="BK225"/>
  <c r="BK211"/>
  <c r="BK183"/>
  <c r="BK159"/>
  <c r="J278"/>
  <c r="BK250"/>
  <c r="J234"/>
  <c r="BK226"/>
  <c r="BK271"/>
  <c r="J253"/>
  <c r="J230"/>
  <c r="J190"/>
  <c r="BK270"/>
  <c r="J258"/>
  <c r="BK236"/>
  <c r="J210"/>
  <c r="J150"/>
  <c r="J227"/>
  <c r="J199"/>
  <c r="BK199"/>
  <c r="J168"/>
  <c r="J202"/>
  <c r="BK171"/>
  <c r="BK179"/>
  <c r="J147"/>
  <c r="BK141"/>
  <c i="9" r="J166"/>
  <c i="11" r="BK132"/>
  <c r="BK162"/>
  <c r="J130"/>
  <c i="12" r="J155"/>
  <c r="J160"/>
  <c r="BK160"/>
  <c r="BK146"/>
  <c r="J156"/>
  <c r="J168"/>
  <c i="13" r="BK143"/>
  <c r="BK142"/>
  <c r="J131"/>
  <c i="14" r="J235"/>
  <c r="J209"/>
  <c r="BK158"/>
  <c r="BK230"/>
  <c r="BK193"/>
  <c r="J236"/>
  <c r="J175"/>
  <c r="J154"/>
  <c r="J187"/>
  <c r="BK171"/>
  <c r="BK138"/>
  <c r="J181"/>
  <c r="BK164"/>
  <c r="J135"/>
  <c i="15" r="J167"/>
  <c r="BK159"/>
  <c r="J153"/>
  <c r="J151"/>
  <c r="BK172"/>
  <c r="BK130"/>
  <c r="J155"/>
  <c r="J138"/>
  <c i="16" r="J145"/>
  <c r="BK143"/>
  <c r="J139"/>
  <c r="J159"/>
  <c r="BK130"/>
  <c r="J143"/>
  <c r="BK138"/>
  <c i="17" r="F36"/>
  <c i="18" r="J194"/>
  <c r="J221"/>
  <c r="J267"/>
  <c r="J224"/>
  <c r="J261"/>
  <c r="BK176"/>
  <c r="BK145"/>
  <c r="BK258"/>
  <c r="J211"/>
  <c r="J136"/>
  <c r="J148"/>
  <c r="BK224"/>
  <c r="J176"/>
  <c r="J134"/>
  <c i="19" r="J140"/>
  <c r="BK127"/>
  <c i="21" r="J191"/>
  <c r="BK175"/>
  <c i="22" r="BK230"/>
  <c r="J206"/>
  <c r="BK189"/>
  <c r="J177"/>
  <c r="J254"/>
  <c r="J238"/>
  <c r="J246"/>
  <c r="BK239"/>
  <c r="BK222"/>
  <c r="J198"/>
  <c r="BK180"/>
  <c r="J163"/>
  <c r="J220"/>
  <c r="BK197"/>
  <c r="J160"/>
  <c r="BK139"/>
  <c r="BK202"/>
  <c r="J174"/>
  <c r="BK165"/>
  <c r="BK193"/>
  <c r="J178"/>
  <c r="BK154"/>
  <c r="J138"/>
  <c r="BK151"/>
  <c r="BK167"/>
  <c r="J148"/>
  <c r="BK140"/>
  <c i="23" r="J279"/>
  <c r="BK148"/>
  <c r="BK236"/>
  <c r="J193"/>
  <c r="J176"/>
  <c r="J157"/>
  <c r="J138"/>
  <c r="BK287"/>
  <c r="BK277"/>
  <c r="BK269"/>
  <c r="BK260"/>
  <c r="BK244"/>
  <c r="BK220"/>
  <c r="J199"/>
  <c r="BK176"/>
  <c r="BK197"/>
  <c r="BK150"/>
  <c r="BK292"/>
  <c r="BK218"/>
  <c r="J185"/>
  <c r="J133"/>
  <c r="J251"/>
  <c r="J265"/>
  <c r="J267"/>
  <c r="BK258"/>
  <c r="BK243"/>
  <c r="BK264"/>
  <c r="J252"/>
  <c r="BK226"/>
  <c r="BK207"/>
  <c r="BK200"/>
  <c r="J167"/>
  <c r="BK158"/>
  <c r="J141"/>
  <c r="J245"/>
  <c r="J227"/>
  <c r="J224"/>
  <c r="BK205"/>
  <c r="J173"/>
  <c r="J155"/>
  <c r="J244"/>
  <c r="J212"/>
  <c r="BK185"/>
  <c r="J217"/>
  <c r="BK166"/>
  <c i="24" r="J131"/>
  <c r="BK139"/>
  <c i="25" r="BK188"/>
  <c r="BK166"/>
  <c r="J178"/>
  <c r="J184"/>
  <c r="BK160"/>
  <c r="BK132"/>
  <c r="BK171"/>
  <c r="J146"/>
  <c r="BK167"/>
  <c r="J180"/>
  <c r="BK153"/>
  <c r="BK149"/>
  <c r="BK151"/>
  <c r="BK145"/>
  <c r="J129"/>
  <c i="2" r="J413"/>
  <c r="BK418"/>
  <c r="BK355"/>
  <c r="BK392"/>
  <c r="BK370"/>
  <c r="J356"/>
  <c r="BK154"/>
  <c r="J260"/>
  <c r="BK338"/>
  <c r="BK260"/>
  <c i="1" r="AS97"/>
  <c i="2" r="J225"/>
  <c r="BK316"/>
  <c i="3" r="BK3795"/>
  <c r="BK3735"/>
  <c r="BK3714"/>
  <c r="J3669"/>
  <c r="BK2142"/>
  <c r="BK2050"/>
  <c r="BK2014"/>
  <c r="J1812"/>
  <c r="J1747"/>
  <c r="BK1299"/>
  <c r="J1149"/>
  <c r="J1143"/>
  <c r="J1119"/>
  <c r="J901"/>
  <c r="BK443"/>
  <c r="J317"/>
  <c r="BK207"/>
  <c r="BK3593"/>
  <c r="BK3380"/>
  <c r="BK3335"/>
  <c r="BK798"/>
  <c r="BK490"/>
  <c r="BK346"/>
  <c r="J276"/>
  <c r="J173"/>
  <c r="J2866"/>
  <c r="J2733"/>
  <c r="J2724"/>
  <c r="J2649"/>
  <c r="J3705"/>
  <c r="BK2649"/>
  <c r="BK2542"/>
  <c r="BK2400"/>
  <c r="J2237"/>
  <c r="J1124"/>
  <c r="BK791"/>
  <c r="J378"/>
  <c r="J164"/>
  <c r="BK3614"/>
  <c r="J2302"/>
  <c r="BK2170"/>
  <c r="BK2119"/>
  <c r="J2877"/>
  <c r="BK2859"/>
  <c r="BK2806"/>
  <c r="J2732"/>
  <c r="BK2340"/>
  <c r="J3752"/>
  <c r="BK3728"/>
  <c r="BK3715"/>
  <c r="J3159"/>
  <c r="J3126"/>
  <c r="BK3042"/>
  <c r="BK2608"/>
  <c r="BK2413"/>
  <c r="J2382"/>
  <c r="BK2160"/>
  <c r="BK2087"/>
  <c r="BK2041"/>
  <c r="BK1812"/>
  <c r="J1560"/>
  <c r="BK1838"/>
  <c r="J1059"/>
  <c r="J998"/>
  <c r="BK802"/>
  <c r="J3208"/>
  <c r="BK3149"/>
  <c r="BK2789"/>
  <c r="J2595"/>
  <c r="J2444"/>
  <c r="J2378"/>
  <c r="BK1841"/>
  <c r="J917"/>
  <c r="J236"/>
  <c r="BK3452"/>
  <c r="BK3332"/>
  <c r="BK3229"/>
  <c r="BK2869"/>
  <c r="BK2812"/>
  <c r="J2608"/>
  <c r="J2452"/>
  <c r="BK2437"/>
  <c r="J3161"/>
  <c r="J3106"/>
  <c r="J2973"/>
  <c r="BK2877"/>
  <c r="J2828"/>
  <c r="BK2868"/>
  <c r="J2838"/>
  <c r="J2765"/>
  <c r="BK2729"/>
  <c r="J2697"/>
  <c r="J2009"/>
  <c r="J2812"/>
  <c r="J2789"/>
  <c r="J1733"/>
  <c r="J1587"/>
  <c r="BK517"/>
  <c r="BK254"/>
  <c r="BK2652"/>
  <c r="BK2443"/>
  <c r="BK2371"/>
  <c r="J2178"/>
  <c r="J2111"/>
  <c r="J2011"/>
  <c r="BK1797"/>
  <c r="BK1778"/>
  <c r="J1455"/>
  <c r="BK985"/>
  <c r="BK650"/>
  <c r="BK529"/>
  <c r="BK2586"/>
  <c r="BK2530"/>
  <c r="BK1788"/>
  <c r="J1827"/>
  <c r="BK1762"/>
  <c r="BK1591"/>
  <c r="BK1560"/>
  <c r="BK919"/>
  <c r="BK2534"/>
  <c r="BK1882"/>
  <c r="J1802"/>
  <c r="BK1432"/>
  <c r="BK988"/>
  <c r="BK480"/>
  <c r="J157"/>
  <c r="BK2423"/>
  <c r="J2371"/>
  <c r="BK2266"/>
  <c r="BK2140"/>
  <c r="J1597"/>
  <c r="J1009"/>
  <c r="BK909"/>
  <c r="J338"/>
  <c r="BK198"/>
  <c r="J1785"/>
  <c r="BK1757"/>
  <c r="J1557"/>
  <c r="BK1009"/>
  <c r="J581"/>
  <c r="J397"/>
  <c r="J260"/>
  <c i="4" r="J199"/>
  <c r="BK207"/>
  <c r="J190"/>
  <c r="J148"/>
  <c r="J191"/>
  <c r="J193"/>
  <c r="BK184"/>
  <c r="BK143"/>
  <c r="J152"/>
  <c i="5" r="BK272"/>
  <c r="J271"/>
  <c r="J244"/>
  <c r="BK222"/>
  <c r="J204"/>
  <c r="BK174"/>
  <c r="BK292"/>
  <c r="BK153"/>
  <c r="J286"/>
  <c r="BK277"/>
  <c r="J250"/>
  <c r="BK242"/>
  <c r="J221"/>
  <c r="J267"/>
  <c r="J259"/>
  <c r="J239"/>
  <c r="BK255"/>
  <c r="BK265"/>
  <c r="BK253"/>
  <c r="BK249"/>
  <c r="J234"/>
  <c r="J222"/>
  <c r="BK210"/>
  <c r="J186"/>
  <c r="J157"/>
  <c r="BK244"/>
  <c r="BK225"/>
  <c r="BK209"/>
  <c r="J175"/>
  <c r="J155"/>
  <c r="BK233"/>
  <c i="6" r="J153"/>
  <c r="J195"/>
  <c i="7" r="BK265"/>
  <c r="J146"/>
  <c r="BK332"/>
  <c r="BK278"/>
  <c r="J231"/>
  <c r="J183"/>
  <c r="J158"/>
  <c r="BK143"/>
  <c r="J346"/>
  <c r="BK323"/>
  <c r="J302"/>
  <c r="J294"/>
  <c r="J275"/>
  <c r="J253"/>
  <c r="BK227"/>
  <c r="BK296"/>
  <c r="J260"/>
  <c r="J221"/>
  <c r="BK194"/>
  <c r="BK166"/>
  <c r="BK142"/>
  <c r="J202"/>
  <c r="J217"/>
  <c r="BK164"/>
  <c r="J137"/>
  <c r="BK200"/>
  <c r="BK145"/>
  <c r="BK185"/>
  <c r="J129"/>
  <c i="8" r="BK263"/>
  <c r="BK246"/>
  <c r="BK233"/>
  <c r="J223"/>
  <c r="BK188"/>
  <c r="J165"/>
  <c r="BK145"/>
  <c r="J261"/>
  <c r="BK244"/>
  <c r="BK239"/>
  <c r="BK223"/>
  <c r="BK256"/>
  <c r="BK224"/>
  <c r="BK204"/>
  <c r="BK177"/>
  <c r="J269"/>
  <c r="BK274"/>
  <c r="BK234"/>
  <c r="J203"/>
  <c r="J178"/>
  <c r="BK258"/>
  <c r="J250"/>
  <c r="J214"/>
  <c r="BK194"/>
  <c r="J177"/>
  <c r="J183"/>
  <c r="BK189"/>
  <c r="J149"/>
  <c r="J175"/>
  <c i="9" r="BK200"/>
  <c r="J173"/>
  <c r="J177"/>
  <c r="J200"/>
  <c r="BK186"/>
  <c r="J188"/>
  <c r="J150"/>
  <c r="BK188"/>
  <c i="10" r="BK151"/>
  <c r="J154"/>
  <c r="J164"/>
  <c r="J144"/>
  <c r="J131"/>
  <c r="BK129"/>
  <c r="J130"/>
  <c i="11" r="J148"/>
  <c r="J157"/>
  <c r="J168"/>
  <c r="BK157"/>
  <c r="J154"/>
  <c r="J143"/>
  <c i="12" r="BK148"/>
  <c r="BK136"/>
  <c r="BK169"/>
  <c r="J139"/>
  <c r="BK128"/>
  <c i="13" r="J136"/>
  <c r="BK128"/>
  <c r="BK141"/>
  <c r="J130"/>
  <c i="14" r="BK214"/>
  <c r="BK156"/>
  <c r="BK210"/>
  <c r="BK236"/>
  <c r="BK229"/>
  <c r="BK187"/>
  <c r="BK145"/>
  <c r="BK169"/>
  <c r="J229"/>
  <c r="J179"/>
  <c i="16" r="BK162"/>
  <c r="J128"/>
  <c r="J149"/>
  <c r="J130"/>
  <c r="J150"/>
  <c r="BK155"/>
  <c r="BK134"/>
  <c i="17" r="BK147"/>
  <c r="BK169"/>
  <c r="BK161"/>
  <c r="BK149"/>
  <c r="J159"/>
  <c r="BK136"/>
  <c r="J161"/>
  <c r="BK151"/>
  <c r="J153"/>
  <c i="18" r="BK249"/>
  <c r="J182"/>
  <c r="BK147"/>
  <c r="J269"/>
  <c r="BK295"/>
  <c r="J291"/>
  <c r="BK208"/>
  <c r="J170"/>
  <c r="J228"/>
  <c r="BK179"/>
  <c r="J203"/>
  <c r="J145"/>
  <c r="BK213"/>
  <c r="BK136"/>
  <c r="BK133"/>
  <c i="19" r="J130"/>
  <c r="J131"/>
  <c i="20" r="BK133"/>
  <c r="J138"/>
  <c r="BK128"/>
  <c r="J119"/>
  <c r="BK121"/>
  <c r="J124"/>
  <c i="21" r="BK182"/>
  <c r="J176"/>
  <c r="J159"/>
  <c r="BK186"/>
  <c r="J173"/>
  <c r="BK171"/>
  <c r="BK155"/>
  <c r="BK138"/>
  <c r="BK185"/>
  <c r="J186"/>
  <c r="J153"/>
  <c r="J131"/>
  <c r="BK160"/>
  <c r="BK133"/>
  <c r="J163"/>
  <c r="BK149"/>
  <c r="BK148"/>
  <c i="22" r="J251"/>
  <c r="BK225"/>
  <c r="BK214"/>
  <c r="BK199"/>
  <c r="BK188"/>
  <c r="BK234"/>
  <c r="J260"/>
  <c r="J239"/>
  <c r="J228"/>
  <c r="J204"/>
  <c r="BK181"/>
  <c r="BK255"/>
  <c r="J235"/>
  <c r="BK212"/>
  <c r="BK251"/>
  <c r="BK253"/>
  <c r="BK223"/>
  <c r="J200"/>
  <c r="BK171"/>
  <c r="BK241"/>
  <c r="BK217"/>
  <c r="BK187"/>
  <c r="J156"/>
  <c i="23" r="J290"/>
  <c r="J151"/>
  <c r="BK235"/>
  <c r="J202"/>
  <c r="J139"/>
  <c r="BK291"/>
  <c r="BK261"/>
  <c r="J275"/>
  <c r="J259"/>
  <c r="J246"/>
  <c r="J149"/>
  <c r="J243"/>
  <c r="BK223"/>
  <c r="BK212"/>
  <c r="J174"/>
  <c r="J164"/>
  <c r="BK155"/>
  <c r="J257"/>
  <c r="J241"/>
  <c r="BK214"/>
  <c r="BK192"/>
  <c r="J180"/>
  <c r="J165"/>
  <c r="BK139"/>
  <c r="J226"/>
  <c r="J206"/>
  <c r="J184"/>
  <c r="J210"/>
  <c r="J175"/>
  <c r="J146"/>
  <c r="J147"/>
  <c i="24" r="BK160"/>
  <c r="J133"/>
  <c r="BK123"/>
  <c r="J156"/>
  <c r="BK162"/>
  <c r="BK140"/>
  <c r="BK146"/>
  <c r="J139"/>
  <c r="BK153"/>
  <c r="J140"/>
  <c r="J129"/>
  <c r="J144"/>
  <c r="J135"/>
  <c r="J124"/>
  <c r="BK125"/>
  <c i="25" r="BK179"/>
  <c r="J187"/>
  <c r="BK183"/>
  <c r="BK157"/>
  <c r="J189"/>
  <c r="J150"/>
  <c r="J183"/>
  <c i="2" r="J384"/>
  <c r="BK288"/>
  <c i="3" r="BK3849"/>
  <c r="J3734"/>
  <c r="BK2069"/>
  <c r="J1838"/>
  <c r="BK1301"/>
  <c r="BK1143"/>
  <c r="J533"/>
  <c r="BK179"/>
  <c r="J3301"/>
  <c r="BK389"/>
  <c r="BK167"/>
  <c r="BK2832"/>
  <c r="BK2707"/>
  <c r="BK2533"/>
  <c r="J2346"/>
  <c r="BK2097"/>
  <c r="J1906"/>
  <c r="BK3557"/>
  <c r="BK1135"/>
  <c r="J1591"/>
  <c r="J170"/>
  <c r="J3551"/>
  <c r="J3452"/>
  <c r="J3132"/>
  <c r="J3042"/>
  <c r="J2901"/>
  <c r="BK2841"/>
  <c r="J2691"/>
  <c r="J1114"/>
  <c r="BK978"/>
  <c r="J272"/>
  <c r="BK3923"/>
  <c r="J3914"/>
  <c r="J3905"/>
  <c r="J3884"/>
  <c r="BK3873"/>
  <c r="J3735"/>
  <c r="BK3635"/>
  <c r="BK3116"/>
  <c r="BK2466"/>
  <c r="BK2294"/>
  <c r="J1997"/>
  <c r="BK1782"/>
  <c r="J909"/>
  <c r="BK3151"/>
  <c r="J2597"/>
  <c r="BK2277"/>
  <c r="BK460"/>
  <c r="J2002"/>
  <c r="J3151"/>
  <c r="BK1103"/>
  <c r="BK688"/>
  <c r="BK450"/>
  <c r="J3247"/>
  <c r="J3140"/>
  <c r="J3074"/>
  <c r="BK2904"/>
  <c r="J1794"/>
  <c r="J1034"/>
  <c r="J3031"/>
  <c r="J2869"/>
  <c r="J2767"/>
  <c r="J2690"/>
  <c r="J2797"/>
  <c r="BK1046"/>
  <c r="J280"/>
  <c r="BK187"/>
  <c r="BK2666"/>
  <c r="BK2632"/>
  <c r="J2488"/>
  <c r="J1804"/>
  <c r="J1732"/>
  <c r="BK1006"/>
  <c r="J1830"/>
  <c r="BK1716"/>
  <c r="J400"/>
  <c r="BK2376"/>
  <c r="BK2226"/>
  <c r="BK1558"/>
  <c r="J362"/>
  <c r="J2436"/>
  <c r="BK1587"/>
  <c r="J913"/>
  <c i="4" r="BK161"/>
  <c r="BK134"/>
  <c i="5" r="J246"/>
  <c r="J209"/>
  <c r="J162"/>
  <c r="J278"/>
  <c r="BK278"/>
  <c r="BK254"/>
  <c r="J273"/>
  <c r="BK250"/>
  <c r="J256"/>
  <c r="J251"/>
  <c r="BK214"/>
  <c r="BK162"/>
  <c r="J233"/>
  <c r="J169"/>
  <c i="6" r="BK141"/>
  <c r="J169"/>
  <c r="BK197"/>
  <c r="BK164"/>
  <c r="BK150"/>
  <c r="J129"/>
  <c r="J188"/>
  <c r="BK146"/>
  <c r="J150"/>
  <c r="BK129"/>
  <c r="BK156"/>
  <c i="7" r="BK360"/>
  <c r="J323"/>
  <c r="BK302"/>
  <c r="BK260"/>
  <c r="J289"/>
  <c r="J265"/>
  <c r="J377"/>
  <c r="BK352"/>
  <c r="BK321"/>
  <c r="J285"/>
  <c r="BK373"/>
  <c r="J336"/>
  <c r="BK314"/>
  <c r="BK291"/>
  <c r="J257"/>
  <c r="BK215"/>
  <c r="J194"/>
  <c r="J162"/>
  <c r="J150"/>
  <c r="J340"/>
  <c r="BK310"/>
  <c r="J283"/>
  <c r="BK243"/>
  <c r="BK217"/>
  <c r="J237"/>
  <c r="J188"/>
  <c r="BK198"/>
  <c r="BK148"/>
  <c r="J213"/>
  <c r="J130"/>
  <c r="BK132"/>
  <c i="8" r="BK282"/>
  <c r="BK254"/>
  <c r="J243"/>
  <c r="J226"/>
  <c r="BK218"/>
  <c r="J194"/>
  <c r="BK172"/>
  <c r="J282"/>
  <c r="J274"/>
  <c r="BK243"/>
  <c r="J233"/>
  <c r="BK214"/>
  <c r="J244"/>
  <c r="BK227"/>
  <c r="BK197"/>
  <c r="BK261"/>
  <c r="J270"/>
  <c r="J255"/>
  <c r="BK221"/>
  <c r="J195"/>
  <c r="J156"/>
  <c r="BK268"/>
  <c r="BK238"/>
  <c r="BK202"/>
  <c r="BK175"/>
  <c r="J187"/>
  <c r="BK210"/>
  <c r="BK178"/>
  <c r="BK147"/>
  <c r="J145"/>
  <c i="9" r="J190"/>
  <c r="BK190"/>
  <c r="J128"/>
  <c r="BK189"/>
  <c r="BK177"/>
  <c r="J136"/>
  <c i="10" r="BK164"/>
  <c r="BK148"/>
  <c r="J153"/>
  <c r="J158"/>
  <c r="BK146"/>
  <c r="BK130"/>
  <c r="J129"/>
  <c i="11" r="BK146"/>
  <c r="BK130"/>
  <c r="BK152"/>
  <c r="J150"/>
  <c r="BK143"/>
  <c i="12" r="J169"/>
  <c r="BK155"/>
  <c i="14" r="J199"/>
  <c r="J142"/>
  <c r="J206"/>
  <c r="J162"/>
  <c r="J193"/>
  <c r="J167"/>
  <c r="BK152"/>
  <c r="J128"/>
  <c i="15" r="BK166"/>
  <c r="BK150"/>
  <c r="J173"/>
  <c r="BK138"/>
  <c r="BK167"/>
  <c r="BK128"/>
  <c r="BK151"/>
  <c r="BK133"/>
  <c i="16" r="J157"/>
  <c r="J141"/>
  <c r="BK153"/>
  <c r="J162"/>
  <c r="BK137"/>
  <c r="BK149"/>
  <c i="17" r="BK167"/>
  <c r="J136"/>
  <c r="J165"/>
  <c r="BK157"/>
  <c r="J141"/>
  <c r="J167"/>
  <c r="BK141"/>
  <c r="BK153"/>
  <c r="J149"/>
  <c i="18" r="BK252"/>
  <c r="BK291"/>
  <c r="J285"/>
  <c r="BK234"/>
  <c r="J197"/>
  <c r="BK151"/>
  <c r="BK215"/>
  <c r="BK156"/>
  <c r="BK170"/>
  <c r="J143"/>
  <c r="J187"/>
  <c r="J169"/>
  <c i="19" r="J128"/>
  <c r="BK133"/>
  <c i="20" r="BK136"/>
  <c r="BK131"/>
  <c r="BK124"/>
  <c r="BK123"/>
  <c r="BK130"/>
  <c r="BK125"/>
  <c i="21" r="BK179"/>
  <c r="J144"/>
  <c r="J127"/>
  <c r="BK151"/>
  <c r="BK189"/>
  <c r="BK188"/>
  <c r="BK163"/>
  <c r="J128"/>
  <c r="BK172"/>
  <c r="J142"/>
  <c r="BK165"/>
  <c r="J139"/>
  <c r="J135"/>
  <c r="J138"/>
  <c i="22" r="BK232"/>
  <c r="BK209"/>
  <c r="J189"/>
  <c r="BK235"/>
  <c r="BK254"/>
  <c r="J234"/>
  <c r="J217"/>
  <c r="BK200"/>
  <c r="BK184"/>
  <c r="BK256"/>
  <c r="BK236"/>
  <c r="BK226"/>
  <c r="J256"/>
  <c r="BK244"/>
  <c r="BK219"/>
  <c r="BK190"/>
  <c r="J165"/>
  <c r="J225"/>
  <c r="J193"/>
  <c r="BK175"/>
  <c r="BK141"/>
  <c r="BK206"/>
  <c r="J191"/>
  <c r="J167"/>
  <c i="23" r="J132"/>
  <c r="J274"/>
  <c r="J268"/>
  <c r="J269"/>
  <c r="BK256"/>
  <c r="J229"/>
  <c r="J196"/>
  <c r="J288"/>
  <c r="BK182"/>
  <c r="BK152"/>
  <c r="BK221"/>
  <c r="J186"/>
  <c r="BK136"/>
  <c r="BK262"/>
  <c r="J263"/>
  <c r="J254"/>
  <c r="BK241"/>
  <c r="J253"/>
  <c r="BK234"/>
  <c r="J215"/>
  <c r="BK201"/>
  <c r="BK173"/>
  <c r="BK159"/>
  <c r="BK142"/>
  <c r="BK254"/>
  <c r="J236"/>
  <c r="BK225"/>
  <c r="BK194"/>
  <c r="BK172"/>
  <c r="J153"/>
  <c r="BK229"/>
  <c r="BK202"/>
  <c r="BK178"/>
  <c r="J143"/>
  <c r="J144"/>
  <c i="24" r="J170"/>
  <c r="BK149"/>
  <c r="J134"/>
  <c r="J162"/>
  <c r="J153"/>
  <c r="BK155"/>
  <c r="J155"/>
  <c r="J141"/>
  <c r="J157"/>
  <c r="J143"/>
  <c r="J123"/>
  <c r="BK138"/>
  <c r="J130"/>
  <c r="J127"/>
  <c i="25" r="BK178"/>
  <c r="BK189"/>
  <c r="J166"/>
  <c r="BK146"/>
  <c r="J153"/>
  <c r="J142"/>
  <c r="J162"/>
  <c r="BK130"/>
  <c r="BK158"/>
  <c r="BK152"/>
  <c r="BK150"/>
  <c r="J134"/>
  <c r="BK128"/>
  <c i="2" r="BK408"/>
  <c r="BK413"/>
  <c r="J316"/>
  <c r="J130"/>
  <c r="BK358"/>
  <c r="BK310"/>
  <c r="J154"/>
  <c r="J329"/>
  <c r="BK229"/>
  <c r="BK219"/>
  <c r="J376"/>
  <c r="J136"/>
  <c i="3" r="J3835"/>
  <c r="J3733"/>
  <c r="BK3626"/>
  <c r="J2128"/>
  <c r="J2018"/>
  <c r="J1811"/>
  <c r="BK1745"/>
  <c r="J1138"/>
  <c r="J1076"/>
  <c r="J494"/>
  <c r="J377"/>
  <c r="BK280"/>
  <c r="J198"/>
  <c i="2" r="J418"/>
  <c r="BK130"/>
  <c r="J359"/>
  <c r="J304"/>
  <c r="BK389"/>
  <c r="J397"/>
  <c r="J333"/>
  <c r="J243"/>
  <c r="J264"/>
  <c r="BK246"/>
  <c r="BK225"/>
  <c r="J434"/>
  <c r="J246"/>
  <c r="BK243"/>
  <c i="3" r="J3808"/>
  <c r="J3737"/>
  <c r="J3729"/>
  <c r="J3712"/>
  <c r="J3624"/>
  <c r="J2059"/>
  <c r="J2015"/>
  <c r="J1822"/>
  <c r="J1765"/>
  <c r="J1663"/>
  <c r="J1147"/>
  <c r="BK1129"/>
  <c r="J1072"/>
  <c r="J348"/>
  <c r="J250"/>
  <c r="BK3482"/>
  <c r="BK3371"/>
  <c r="J985"/>
  <c r="BK586"/>
  <c r="BK422"/>
  <c r="BK332"/>
  <c r="J187"/>
  <c r="BK2899"/>
  <c r="BK2886"/>
  <c r="J2868"/>
  <c r="BK2736"/>
  <c r="BK2712"/>
  <c r="J2586"/>
  <c r="J2535"/>
  <c r="J2461"/>
  <c r="BK2420"/>
  <c r="J2379"/>
  <c r="BK2249"/>
  <c r="BK2180"/>
  <c r="J2019"/>
  <c r="BK1890"/>
  <c r="J3710"/>
  <c r="BK2092"/>
  <c r="BK1724"/>
  <c r="BK726"/>
  <c r="J328"/>
  <c r="BK3710"/>
  <c r="J2671"/>
  <c r="BK2644"/>
  <c r="BK2592"/>
  <c r="BK2485"/>
  <c r="BK2302"/>
  <c r="BK1138"/>
  <c r="J3501"/>
  <c r="BK3415"/>
  <c r="BK3318"/>
  <c r="BK3140"/>
  <c r="BK3083"/>
  <c r="BK3011"/>
  <c r="BK2864"/>
  <c r="J2823"/>
  <c r="J2785"/>
  <c r="BK2722"/>
  <c r="BK2488"/>
  <c r="J2160"/>
  <c r="J1573"/>
  <c r="BK1076"/>
  <c r="J881"/>
  <c r="BK317"/>
  <c r="BK161"/>
  <c r="BK3924"/>
  <c r="J3922"/>
  <c r="J3918"/>
  <c r="J3910"/>
  <c r="BK3897"/>
  <c r="BK3885"/>
  <c r="BK3881"/>
  <c r="J3859"/>
  <c r="BK3808"/>
  <c r="BK3737"/>
  <c r="BK3734"/>
  <c r="J3614"/>
  <c r="J2666"/>
  <c r="BK2445"/>
  <c r="J2408"/>
  <c r="BK2079"/>
  <c r="J1720"/>
  <c r="J650"/>
  <c r="J3457"/>
  <c r="J3335"/>
  <c r="J2912"/>
  <c r="J2806"/>
  <c r="J2592"/>
  <c r="BK2451"/>
  <c r="BK2346"/>
  <c r="J2150"/>
  <c r="J2900"/>
  <c r="J2867"/>
  <c r="J2817"/>
  <c r="J2738"/>
  <c r="J2722"/>
  <c r="BK881"/>
  <c r="J3116"/>
  <c r="BK3065"/>
  <c r="BK3028"/>
  <c r="BK2912"/>
  <c r="BK2897"/>
  <c r="BK1731"/>
  <c r="J1482"/>
  <c r="BK338"/>
  <c r="BK3022"/>
  <c r="J2904"/>
  <c r="J2857"/>
  <c r="BK2774"/>
  <c r="J2711"/>
  <c r="BK2654"/>
  <c r="J2821"/>
  <c r="BK1827"/>
  <c r="BK1736"/>
  <c r="J963"/>
  <c r="J428"/>
  <c r="J2735"/>
  <c r="BK2724"/>
  <c r="BK2711"/>
  <c r="J2654"/>
  <c r="BK2625"/>
  <c r="J2575"/>
  <c r="J2514"/>
  <c r="J1806"/>
  <c r="BK1780"/>
  <c r="J1769"/>
  <c r="BK1557"/>
  <c r="BK2503"/>
  <c r="J2464"/>
  <c r="J1791"/>
  <c r="J1719"/>
  <c r="BK524"/>
  <c r="J455"/>
  <c r="BK2436"/>
  <c r="J2392"/>
  <c r="J2312"/>
  <c r="J2213"/>
  <c r="BK1709"/>
  <c r="J1432"/>
  <c r="J381"/>
  <c r="J305"/>
  <c r="J196"/>
  <c r="BK1672"/>
  <c r="J546"/>
  <c r="J290"/>
  <c i="4" r="J139"/>
  <c r="BK193"/>
  <c r="BK155"/>
  <c r="J188"/>
  <c r="BK199"/>
  <c r="J177"/>
  <c r="J186"/>
  <c r="BK148"/>
  <c r="J143"/>
  <c r="J151"/>
  <c r="J137"/>
  <c i="5" r="J265"/>
  <c r="BK241"/>
  <c r="J247"/>
  <c r="BK229"/>
  <c r="J187"/>
  <c r="BK155"/>
  <c r="BK243"/>
  <c r="J212"/>
  <c r="J183"/>
  <c r="J161"/>
  <c r="J229"/>
  <c r="BK227"/>
  <c r="BK215"/>
  <c r="J213"/>
  <c r="J210"/>
  <c r="BK208"/>
  <c r="BK194"/>
  <c r="BK186"/>
  <c r="BK221"/>
  <c r="J217"/>
  <c r="J203"/>
  <c r="J202"/>
  <c r="J197"/>
  <c r="BK183"/>
  <c r="BK179"/>
  <c r="J171"/>
  <c r="J147"/>
  <c r="BK206"/>
  <c r="J205"/>
  <c r="BK203"/>
  <c r="J153"/>
  <c r="BK147"/>
  <c r="J144"/>
  <c r="J143"/>
  <c r="J179"/>
  <c r="J177"/>
  <c r="BK165"/>
  <c r="J151"/>
  <c r="J149"/>
  <c r="BK175"/>
  <c r="J173"/>
  <c r="BK171"/>
  <c r="BK143"/>
  <c i="6" r="J233"/>
  <c r="BK230"/>
  <c r="J227"/>
  <c r="J224"/>
  <c r="BK223"/>
  <c r="BK219"/>
  <c r="J211"/>
  <c r="BK190"/>
  <c r="BK183"/>
  <c r="J180"/>
  <c r="BK175"/>
  <c r="BK160"/>
  <c r="J151"/>
  <c r="J146"/>
  <c r="J140"/>
  <c r="J139"/>
  <c r="J135"/>
  <c r="BK134"/>
  <c r="J131"/>
  <c r="BK232"/>
  <c r="J230"/>
  <c r="BK229"/>
  <c r="BK224"/>
  <c r="J220"/>
  <c r="BK213"/>
  <c r="J200"/>
  <c r="BK199"/>
  <c r="J197"/>
  <c r="J187"/>
  <c r="J183"/>
  <c r="BK173"/>
  <c r="BK171"/>
  <c r="J165"/>
  <c r="J143"/>
  <c r="BK233"/>
  <c r="J229"/>
  <c r="J223"/>
  <c r="BK174"/>
  <c r="BK202"/>
  <c r="BK185"/>
  <c r="BK140"/>
  <c r="J206"/>
  <c r="BK148"/>
  <c r="BK131"/>
  <c r="J171"/>
  <c r="BK142"/>
  <c r="BK207"/>
  <c r="J158"/>
  <c i="7" r="BK369"/>
  <c r="BK346"/>
  <c r="J312"/>
  <c r="BK287"/>
  <c r="BK271"/>
  <c r="J301"/>
  <c r="J278"/>
  <c r="BK263"/>
  <c r="J370"/>
  <c r="BK327"/>
  <c r="BK288"/>
  <c r="BK274"/>
  <c r="BK363"/>
  <c r="BK348"/>
  <c r="J319"/>
  <c r="BK298"/>
  <c r="J267"/>
  <c r="BK251"/>
  <c r="J227"/>
  <c r="J207"/>
  <c r="BK179"/>
  <c r="BK160"/>
  <c r="BK356"/>
  <c r="J328"/>
  <c r="BK292"/>
  <c r="BK233"/>
  <c r="BK170"/>
  <c r="J148"/>
  <c r="J142"/>
  <c r="J363"/>
  <c r="J356"/>
  <c r="BK340"/>
  <c r="J321"/>
  <c r="BK303"/>
  <c r="J292"/>
  <c r="BK277"/>
  <c r="J268"/>
  <c r="J235"/>
  <c r="BK283"/>
  <c r="BK249"/>
  <c r="BK231"/>
  <c r="BK188"/>
  <c r="J170"/>
  <c r="BK139"/>
  <c r="BK255"/>
  <c r="J219"/>
  <c r="J225"/>
  <c r="BK181"/>
  <c r="BK147"/>
  <c r="BK135"/>
  <c r="BK162"/>
  <c r="BK137"/>
  <c r="J138"/>
  <c i="8" r="BK228"/>
  <c r="J221"/>
  <c r="J184"/>
  <c r="J162"/>
  <c r="J281"/>
  <c r="BK259"/>
  <c r="J235"/>
  <c r="BK201"/>
  <c r="BK217"/>
  <c r="BK191"/>
  <c r="BK162"/>
  <c r="BK144"/>
  <c r="BK150"/>
  <c i="9" r="J201"/>
  <c r="J175"/>
  <c r="BK201"/>
  <c r="J157"/>
  <c i="11" r="J132"/>
  <c r="J128"/>
  <c r="BK136"/>
  <c i="12" r="J159"/>
  <c i="14" r="J191"/>
  <c i="17" r="J160"/>
  <c r="J128"/>
  <c i="18" r="J213"/>
  <c r="J142"/>
  <c r="J255"/>
  <c r="BK277"/>
  <c r="BK221"/>
  <c r="BK288"/>
  <c r="BK200"/>
  <c r="J165"/>
  <c r="J137"/>
  <c r="J240"/>
  <c r="J188"/>
  <c r="BK207"/>
  <c r="BK154"/>
  <c r="BK228"/>
  <c r="BK194"/>
  <c r="BK143"/>
  <c i="19" r="J136"/>
  <c r="J138"/>
  <c r="J127"/>
  <c i="20" r="BK135"/>
  <c r="J126"/>
  <c r="J135"/>
  <c r="BK126"/>
  <c r="J123"/>
  <c r="BK119"/>
  <c i="21" r="BK192"/>
  <c r="J166"/>
  <c r="J148"/>
  <c r="BK183"/>
  <c r="BK166"/>
  <c r="J145"/>
  <c r="BK130"/>
  <c r="BK162"/>
  <c r="BK147"/>
  <c r="BK128"/>
  <c r="BK193"/>
  <c r="J185"/>
  <c r="J162"/>
  <c r="J147"/>
  <c r="J175"/>
  <c r="J158"/>
  <c r="BK126"/>
  <c r="BK168"/>
  <c r="BK143"/>
  <c r="BK142"/>
  <c r="J132"/>
  <c i="22" r="J213"/>
  <c r="BK198"/>
  <c r="BK176"/>
  <c r="BK228"/>
  <c r="J252"/>
  <c r="J236"/>
  <c r="J222"/>
  <c r="BK191"/>
  <c r="J179"/>
  <c r="BK259"/>
  <c r="J241"/>
  <c r="BK224"/>
  <c r="J253"/>
  <c r="BK250"/>
  <c r="J232"/>
  <c r="J207"/>
  <c r="BK196"/>
  <c r="J170"/>
  <c r="BK159"/>
  <c r="BK211"/>
  <c r="BK161"/>
  <c r="J146"/>
  <c r="J208"/>
  <c r="BK192"/>
  <c r="J181"/>
  <c r="BK166"/>
  <c r="J185"/>
  <c r="BK170"/>
  <c r="J158"/>
  <c r="BK145"/>
  <c r="BK164"/>
  <c r="BK144"/>
  <c r="J151"/>
  <c r="J154"/>
  <c r="BK143"/>
  <c i="23" r="J283"/>
  <c r="BK211"/>
  <c r="BK274"/>
  <c r="J207"/>
  <c r="BK184"/>
  <c r="J162"/>
  <c r="BK143"/>
  <c r="BK289"/>
  <c r="BK272"/>
  <c r="BK279"/>
  <c r="BK257"/>
  <c r="BK237"/>
  <c r="BK179"/>
  <c r="J178"/>
  <c r="BK138"/>
  <c r="J291"/>
  <c r="J222"/>
  <c r="J194"/>
  <c r="J272"/>
  <c r="BK242"/>
  <c r="J266"/>
  <c r="BK270"/>
  <c r="J255"/>
  <c r="J237"/>
  <c r="BK196"/>
  <c r="BK174"/>
  <c r="BK186"/>
  <c r="BK149"/>
  <c r="BK154"/>
  <c r="BK140"/>
  <c i="24" r="J154"/>
  <c r="BK147"/>
  <c r="BK129"/>
  <c r="J165"/>
  <c r="BK154"/>
  <c r="J149"/>
  <c r="BK150"/>
  <c r="J137"/>
  <c r="BK144"/>
  <c r="J132"/>
  <c r="J147"/>
  <c r="BK130"/>
  <c r="J150"/>
  <c r="BK142"/>
  <c r="BK127"/>
  <c r="J122"/>
  <c i="25" r="J186"/>
  <c r="BK184"/>
  <c r="BK180"/>
  <c r="J172"/>
  <c r="J152"/>
  <c r="BK186"/>
  <c r="J148"/>
  <c r="J137"/>
  <c r="J157"/>
  <c r="BK177"/>
  <c r="BK154"/>
  <c r="J141"/>
  <c r="J133"/>
  <c r="J128"/>
  <c i="2" r="BK193"/>
  <c r="BK364"/>
  <c r="J380"/>
  <c i="3" r="BK3767"/>
  <c r="BK3616"/>
  <c r="BK1826"/>
  <c r="BK1149"/>
  <c r="BK1084"/>
  <c r="J351"/>
  <c r="J3415"/>
  <c r="J802"/>
  <c r="J320"/>
  <c r="J2898"/>
  <c r="BK2823"/>
  <c r="J2727"/>
  <c r="BK2536"/>
  <c r="J2413"/>
  <c r="J2129"/>
  <c r="BK2000"/>
  <c r="J3626"/>
  <c r="BK963"/>
  <c r="BK157"/>
  <c r="J3629"/>
  <c r="J2451"/>
  <c r="J990"/>
  <c r="BK1505"/>
  <c r="BK3624"/>
  <c r="J3530"/>
  <c r="BK3400"/>
  <c r="J3157"/>
  <c r="J3065"/>
  <c r="J2907"/>
  <c r="BK2702"/>
  <c r="BK1728"/>
  <c r="BK499"/>
  <c r="J263"/>
  <c r="BK3922"/>
  <c r="BK3718"/>
  <c r="J3109"/>
  <c r="BK2464"/>
  <c r="J2093"/>
  <c r="J1775"/>
  <c r="BK1455"/>
  <c r="J3153"/>
  <c r="BK2735"/>
  <c r="BK2379"/>
  <c r="J1589"/>
  <c r="J3431"/>
  <c r="BK3190"/>
  <c r="J2639"/>
  <c r="J2420"/>
  <c r="BK1753"/>
  <c r="J3142"/>
  <c r="BK1663"/>
  <c r="BK1022"/>
  <c r="J480"/>
  <c r="BK196"/>
  <c r="J3201"/>
  <c r="J3103"/>
  <c r="J2885"/>
  <c r="BK2749"/>
  <c r="BK3142"/>
  <c r="J3068"/>
  <c r="J2946"/>
  <c r="J1800"/>
  <c r="J529"/>
  <c r="J2937"/>
  <c i="2" r="J389"/>
  <c r="J358"/>
  <c r="BK274"/>
  <c r="BK401"/>
  <c r="J310"/>
  <c r="J355"/>
  <c r="BK136"/>
  <c r="BK214"/>
  <c i="3" r="J1757"/>
  <c r="BK1151"/>
  <c r="BK1145"/>
  <c r="J1090"/>
  <c r="BK492"/>
  <c r="J332"/>
  <c r="BK185"/>
  <c r="J3473"/>
  <c r="J3362"/>
  <c r="BK3283"/>
  <c r="BK757"/>
  <c r="J344"/>
  <c r="BK191"/>
  <c r="J161"/>
  <c r="BK2880"/>
  <c r="BK2765"/>
  <c r="J788"/>
  <c r="J364"/>
  <c r="J2632"/>
  <c r="J2581"/>
  <c r="BK2392"/>
  <c r="J2277"/>
  <c r="BK1095"/>
  <c r="BK833"/>
  <c r="BK236"/>
  <c r="J3671"/>
  <c r="J3564"/>
  <c r="J2192"/>
  <c r="BK2162"/>
  <c r="J2109"/>
  <c r="J2041"/>
  <c r="J2008"/>
  <c r="BK1989"/>
  <c r="J1734"/>
  <c r="BK1573"/>
  <c r="BK2723"/>
  <c r="BK2002"/>
  <c r="J1722"/>
  <c r="J1110"/>
  <c r="BK1059"/>
  <c r="J830"/>
  <c r="BK478"/>
  <c r="BK200"/>
  <c r="BK3925"/>
  <c r="BK3918"/>
  <c r="BK3914"/>
  <c r="J3907"/>
  <c r="J3903"/>
  <c r="J3892"/>
  <c r="BK3884"/>
  <c r="BK3878"/>
  <c r="BK3835"/>
  <c r="BK3729"/>
  <c r="BK3583"/>
  <c r="J3138"/>
  <c r="BK2408"/>
  <c r="J2384"/>
  <c r="J2162"/>
  <c r="BK2059"/>
  <c r="J1819"/>
  <c r="BK1589"/>
  <c r="J1854"/>
  <c r="J1046"/>
  <c r="J980"/>
  <c r="J3211"/>
  <c r="J2886"/>
  <c r="J2736"/>
  <c r="J2466"/>
  <c r="BK2343"/>
  <c r="BK1833"/>
  <c r="J726"/>
  <c r="J179"/>
  <c r="J3400"/>
  <c r="BK3247"/>
  <c r="BK2937"/>
  <c r="J2844"/>
  <c r="J2792"/>
  <c r="J2496"/>
  <c r="J2443"/>
  <c r="J2170"/>
  <c r="J1780"/>
  <c r="J1731"/>
  <c r="BK3138"/>
  <c r="BK1805"/>
  <c r="BK1478"/>
  <c r="BK980"/>
  <c r="BK905"/>
  <c r="BK521"/>
  <c r="BK466"/>
  <c r="J386"/>
  <c r="J3380"/>
  <c r="J3265"/>
  <c r="BK3208"/>
  <c r="J3183"/>
  <c r="J3120"/>
  <c r="J2992"/>
  <c r="J2880"/>
  <c r="BK2844"/>
  <c r="J2774"/>
  <c r="J2729"/>
  <c r="J3144"/>
  <c r="BK3057"/>
  <c r="J2915"/>
  <c i="2" r="J401"/>
  <c i="1" r="AS109"/>
  <c i="2" r="J214"/>
  <c r="BK380"/>
  <c r="J219"/>
  <c r="BK284"/>
  <c r="BK264"/>
  <c r="J236"/>
  <c r="J132"/>
  <c r="J361"/>
  <c i="3" r="J3873"/>
  <c r="BK3782"/>
  <c r="J3732"/>
  <c r="BK3630"/>
  <c r="BK2111"/>
  <c r="BK2019"/>
  <c r="J1782"/>
  <c r="BK1732"/>
  <c r="J1151"/>
  <c r="J2771"/>
  <c r="J2728"/>
  <c r="BK2581"/>
  <c r="BK2426"/>
  <c r="BK2382"/>
  <c r="J2304"/>
  <c r="BK2188"/>
  <c r="J2040"/>
  <c r="J1886"/>
  <c r="J1810"/>
  <c r="BK3606"/>
  <c r="J1736"/>
  <c r="J1505"/>
  <c r="BK505"/>
  <c r="J3731"/>
  <c r="BK3708"/>
  <c r="J3618"/>
  <c r="BK2639"/>
  <c r="J2503"/>
  <c r="BK2318"/>
  <c r="BK1119"/>
  <c r="BK788"/>
  <c r="BK263"/>
  <c r="BK3629"/>
  <c r="BK2323"/>
  <c r="BK2213"/>
  <c r="BK2104"/>
  <c r="BK2015"/>
  <c r="J2005"/>
  <c r="BK1735"/>
  <c r="BK1568"/>
  <c r="J919"/>
  <c r="BK328"/>
  <c r="J3616"/>
  <c r="BK3530"/>
  <c r="J3482"/>
  <c r="BK3436"/>
  <c r="J3332"/>
  <c r="J3196"/>
  <c r="J3111"/>
  <c r="BK3050"/>
  <c r="BK2946"/>
  <c r="BK2809"/>
  <c r="BK2733"/>
  <c r="BK2694"/>
  <c r="J2188"/>
  <c r="BK1720"/>
  <c r="BK992"/>
  <c r="J490"/>
  <c r="J254"/>
  <c r="J3925"/>
  <c r="J3923"/>
  <c r="J3920"/>
  <c r="BK3913"/>
  <c r="BK3907"/>
  <c r="BK3903"/>
  <c r="J3887"/>
  <c r="J3879"/>
  <c r="J3849"/>
  <c r="BK526"/>
  <c r="BK3207"/>
  <c r="BK3147"/>
  <c r="BK2857"/>
  <c r="J2552"/>
  <c r="BK2433"/>
  <c r="BK1742"/>
  <c r="BK344"/>
  <c r="BK3411"/>
  <c r="J3318"/>
  <c r="J3011"/>
  <c r="J2749"/>
  <c r="J2490"/>
  <c r="BK2448"/>
  <c r="J2340"/>
  <c r="J1762"/>
  <c r="BK3193"/>
  <c r="J3133"/>
  <c r="BK1622"/>
  <c r="J1106"/>
  <c r="BK917"/>
  <c r="J524"/>
  <c r="BK502"/>
  <c r="BK455"/>
  <c r="BK301"/>
  <c r="J3331"/>
  <c r="J3229"/>
  <c r="J3190"/>
  <c r="J2906"/>
  <c r="J2862"/>
  <c r="BK2838"/>
  <c r="BK2751"/>
  <c r="BK2730"/>
  <c r="BK1004"/>
  <c r="BK847"/>
  <c r="BK3106"/>
  <c r="J3050"/>
  <c r="BK2992"/>
  <c r="BK2907"/>
  <c r="J1805"/>
  <c r="BK1597"/>
  <c r="J872"/>
  <c r="J434"/>
  <c r="BK3095"/>
  <c r="BK2955"/>
  <c r="BK2900"/>
  <c r="BK2862"/>
  <c r="BK2817"/>
  <c r="BK2732"/>
  <c r="J2708"/>
  <c r="BK2853"/>
  <c r="BK1760"/>
  <c r="J1638"/>
  <c r="J791"/>
  <c r="J185"/>
  <c r="BK2690"/>
  <c r="J367"/>
  <c r="J2427"/>
  <c r="BK2378"/>
  <c r="J2323"/>
  <c r="BK1785"/>
  <c r="J1528"/>
  <c r="J926"/>
  <c r="BK484"/>
  <c r="J311"/>
  <c r="J2437"/>
  <c r="BK1775"/>
  <c r="J1370"/>
  <c r="J911"/>
  <c r="J403"/>
  <c i="4" r="J198"/>
  <c r="BK190"/>
  <c r="J197"/>
  <c r="BK163"/>
  <c r="J205"/>
  <c r="BK183"/>
  <c r="BK191"/>
  <c r="J142"/>
  <c r="BK145"/>
  <c r="J169"/>
  <c r="J147"/>
  <c i="5" r="BK287"/>
  <c r="J261"/>
  <c r="BK212"/>
  <c r="BK199"/>
  <c r="J165"/>
  <c r="BK286"/>
  <c r="J279"/>
  <c r="J294"/>
  <c r="BK281"/>
  <c r="BK267"/>
  <c r="BK235"/>
  <c r="J281"/>
  <c r="J268"/>
  <c r="BK256"/>
  <c r="J242"/>
  <c r="J272"/>
  <c r="J277"/>
  <c r="BK258"/>
  <c r="J254"/>
  <c r="J245"/>
  <c r="BK217"/>
  <c r="BK213"/>
  <c r="BK173"/>
  <c r="BK246"/>
  <c r="BK240"/>
  <c r="J214"/>
  <c r="J194"/>
  <c r="J174"/>
  <c r="BK151"/>
  <c i="6" r="BK128"/>
  <c r="J177"/>
  <c r="J154"/>
  <c r="BK195"/>
  <c r="J148"/>
  <c r="J128"/>
  <c r="J185"/>
  <c r="J142"/>
  <c r="J219"/>
  <c r="J144"/>
  <c r="J162"/>
  <c i="7" r="J368"/>
  <c r="J339"/>
  <c r="J314"/>
  <c r="J279"/>
  <c r="BK253"/>
  <c r="BK281"/>
  <c r="BK267"/>
  <c r="BK130"/>
  <c r="J360"/>
  <c r="J310"/>
  <c r="J284"/>
  <c r="J379"/>
  <c r="BK368"/>
  <c r="BK342"/>
  <c r="J327"/>
  <c r="BK293"/>
  <c r="J271"/>
  <c r="BK237"/>
  <c r="BK177"/>
  <c r="BK156"/>
  <c r="J350"/>
  <c r="J300"/>
  <c r="BK270"/>
  <c r="BK225"/>
  <c r="J190"/>
  <c r="BK152"/>
  <c r="BK141"/>
  <c r="BK358"/>
  <c r="J344"/>
  <c r="J317"/>
  <c r="BK285"/>
  <c r="J274"/>
  <c r="BK241"/>
  <c r="BK133"/>
  <c r="J282"/>
  <c r="J243"/>
  <c r="J215"/>
  <c r="BK204"/>
  <c r="BK175"/>
  <c r="J131"/>
  <c r="J229"/>
  <c r="J198"/>
  <c r="BK207"/>
  <c r="BK150"/>
  <c r="J132"/>
  <c r="J160"/>
  <c r="BK190"/>
  <c r="BK129"/>
  <c i="8" r="J247"/>
  <c r="J238"/>
  <c r="J224"/>
  <c r="BK206"/>
  <c r="J179"/>
  <c r="BK156"/>
  <c r="BK276"/>
  <c r="BK247"/>
  <c r="BK235"/>
  <c r="J266"/>
  <c r="J236"/>
  <c r="BK209"/>
  <c r="BK195"/>
  <c r="BK176"/>
  <c r="BK266"/>
  <c r="J271"/>
  <c r="BK252"/>
  <c r="J231"/>
  <c r="BK190"/>
  <c r="BK154"/>
  <c r="BK255"/>
  <c r="J237"/>
  <c r="BK207"/>
  <c r="J188"/>
  <c r="J212"/>
  <c r="J182"/>
  <c r="J201"/>
  <c r="J159"/>
  <c r="BK165"/>
  <c r="J144"/>
  <c i="9" r="J195"/>
  <c r="BK135"/>
  <c r="J135"/>
  <c r="J191"/>
  <c r="J186"/>
  <c r="BK150"/>
  <c r="BK136"/>
  <c i="10" r="J146"/>
  <c r="J148"/>
  <c r="J155"/>
  <c r="BK135"/>
  <c r="BK131"/>
  <c i="11" r="BK150"/>
  <c r="BK158"/>
  <c r="BK159"/>
  <c r="BK155"/>
  <c r="J131"/>
  <c i="12" r="J163"/>
  <c r="BK139"/>
  <c r="J153"/>
  <c r="BK130"/>
  <c r="J143"/>
  <c r="J136"/>
  <c i="13" r="J141"/>
  <c r="J133"/>
  <c r="BK136"/>
  <c r="BK131"/>
  <c i="14" r="J231"/>
  <c r="BK208"/>
  <c r="J138"/>
  <c r="J214"/>
  <c r="BK183"/>
  <c r="BK206"/>
  <c r="J166"/>
  <c r="BK181"/>
  <c r="J227"/>
  <c r="BK146"/>
  <c r="BK203"/>
  <c r="J171"/>
  <c r="BK160"/>
  <c r="J145"/>
  <c i="15" r="BK168"/>
  <c r="J161"/>
  <c r="BK142"/>
  <c r="J132"/>
  <c i="16" r="BK166"/>
  <c r="J133"/>
  <c r="J134"/>
  <c r="BK147"/>
  <c r="BK128"/>
  <c i="17" r="J36"/>
  <c r="J143"/>
  <c i="18" r="J295"/>
  <c r="BK187"/>
  <c i="19" r="J133"/>
  <c r="BK136"/>
  <c i="20" r="J137"/>
  <c r="J128"/>
  <c r="J136"/>
  <c r="BK132"/>
  <c r="BK122"/>
  <c r="BK127"/>
  <c r="J121"/>
  <c i="21" r="J188"/>
  <c r="BK181"/>
  <c r="BK157"/>
  <c r="J194"/>
  <c r="BK180"/>
  <c r="J143"/>
  <c r="BK191"/>
  <c r="BK169"/>
  <c r="BK146"/>
  <c r="J187"/>
  <c r="J189"/>
  <c r="J172"/>
  <c r="J146"/>
  <c r="J179"/>
  <c r="J168"/>
  <c r="BK135"/>
  <c r="J165"/>
  <c r="BK152"/>
  <c r="BK127"/>
  <c r="BK131"/>
  <c i="22" r="J224"/>
  <c r="J202"/>
  <c r="J190"/>
  <c r="J249"/>
  <c r="J227"/>
  <c r="J247"/>
  <c r="BK227"/>
  <c r="BK195"/>
  <c r="BK173"/>
  <c r="BK233"/>
  <c r="J209"/>
  <c r="J243"/>
  <c r="J233"/>
  <c r="J201"/>
  <c r="BK178"/>
  <c r="J226"/>
  <c r="J212"/>
  <c r="J192"/>
  <c r="J173"/>
  <c r="BK148"/>
  <c r="J211"/>
  <c r="BK201"/>
  <c r="BK172"/>
  <c r="BK163"/>
  <c r="J184"/>
  <c r="J169"/>
  <c r="J152"/>
  <c r="BK137"/>
  <c r="BK162"/>
  <c r="J140"/>
  <c r="J157"/>
  <c r="J143"/>
  <c r="J137"/>
  <c i="23" r="J277"/>
  <c r="J187"/>
  <c r="J234"/>
  <c r="J195"/>
  <c r="J181"/>
  <c r="J158"/>
  <c r="BK144"/>
  <c r="J292"/>
  <c r="BK283"/>
  <c r="J271"/>
  <c r="BK263"/>
  <c r="BK248"/>
  <c r="J214"/>
  <c r="BK183"/>
  <c r="J198"/>
  <c r="BK161"/>
  <c r="J137"/>
  <c r="J248"/>
  <c r="BK210"/>
  <c r="J183"/>
  <c r="J280"/>
  <c r="J256"/>
  <c r="J262"/>
  <c r="J235"/>
  <c r="BK267"/>
  <c r="J240"/>
  <c r="J216"/>
  <c r="BK206"/>
  <c r="BK198"/>
  <c r="J161"/>
  <c r="BK153"/>
  <c r="BK255"/>
  <c r="J231"/>
  <c r="J218"/>
  <c r="J200"/>
  <c r="J182"/>
  <c r="J166"/>
  <c r="J136"/>
  <c r="J213"/>
  <c r="J223"/>
  <c r="BK162"/>
  <c r="J156"/>
  <c r="BK132"/>
  <c i="24" r="BK159"/>
  <c r="J142"/>
  <c r="J121"/>
  <c r="J152"/>
  <c r="J159"/>
  <c r="BK141"/>
  <c r="BK152"/>
  <c r="J138"/>
  <c r="J151"/>
  <c r="BK135"/>
  <c r="J146"/>
  <c r="BK131"/>
  <c i="25" r="J158"/>
  <c r="J179"/>
  <c r="J185"/>
  <c r="J168"/>
  <c r="BK137"/>
  <c r="BK162"/>
  <c r="BK163"/>
  <c r="J139"/>
  <c r="BK168"/>
  <c r="BK135"/>
  <c r="BK131"/>
  <c i="2" r="BK236"/>
  <c r="J278"/>
  <c r="J179"/>
  <c r="BK361"/>
  <c r="BK333"/>
  <c r="J193"/>
  <c i="3" r="BK3752"/>
  <c r="J3708"/>
  <c r="BK546"/>
  <c r="J2897"/>
  <c r="BK2731"/>
  <c r="J2593"/>
  <c r="BK2452"/>
  <c r="J2400"/>
  <c r="J2189"/>
  <c r="BK1825"/>
  <c r="J2087"/>
  <c r="J887"/>
  <c r="BK3621"/>
  <c r="BK2509"/>
  <c r="BK1100"/>
  <c r="J422"/>
  <c r="BK3633"/>
  <c r="J2180"/>
  <c r="J2050"/>
  <c r="J1743"/>
  <c r="BK998"/>
  <c r="BK3637"/>
  <c r="BK3511"/>
  <c r="BK3362"/>
  <c r="BK3177"/>
  <c r="J3014"/>
  <c r="BK2883"/>
  <c r="BK2734"/>
  <c r="BK2682"/>
  <c r="BK1647"/>
  <c r="BK897"/>
  <c r="BK305"/>
  <c r="J3926"/>
  <c r="J3921"/>
  <c r="BK3144"/>
  <c r="BK3014"/>
  <c r="BK2304"/>
  <c r="BK2029"/>
  <c r="BK1997"/>
  <c r="J905"/>
  <c r="J2859"/>
  <c r="J2563"/>
  <c r="J2318"/>
  <c r="J833"/>
  <c r="BK1806"/>
  <c r="J3155"/>
  <c r="J1672"/>
  <c r="BK1072"/>
  <c r="J526"/>
  <c r="BK403"/>
  <c r="J3283"/>
  <c r="J3186"/>
  <c r="BK3098"/>
  <c r="BK2866"/>
  <c r="J2801"/>
  <c r="BK1074"/>
  <c r="BK3113"/>
  <c r="BK3031"/>
  <c r="BK1822"/>
  <c r="J1739"/>
  <c r="J1095"/>
  <c r="J2890"/>
  <c r="BK2738"/>
  <c r="BK2661"/>
  <c r="J1842"/>
  <c r="BK830"/>
  <c r="J2533"/>
  <c r="J2172"/>
  <c r="BK1906"/>
  <c r="J1772"/>
  <c r="J978"/>
  <c r="BK511"/>
  <c r="J278"/>
  <c r="BK2726"/>
  <c r="BK2659"/>
  <c r="BK2595"/>
  <c r="BK2490"/>
  <c r="J2611"/>
  <c r="J1742"/>
  <c r="BK921"/>
  <c r="J1825"/>
  <c r="BK1124"/>
  <c r="BK351"/>
  <c r="J1750"/>
  <c r="J798"/>
  <c i="4" r="BK205"/>
  <c r="BK192"/>
  <c r="BK204"/>
  <c r="J155"/>
  <c r="BK147"/>
  <c i="5" r="BK279"/>
  <c r="BK224"/>
  <c r="J172"/>
  <c r="J291"/>
  <c r="BK157"/>
  <c r="BK262"/>
  <c r="J230"/>
  <c r="BK261"/>
  <c r="J243"/>
  <c r="BK280"/>
  <c r="J258"/>
  <c r="BK202"/>
  <c r="J248"/>
  <c r="J224"/>
  <c r="BK187"/>
  <c r="BK239"/>
  <c i="6" r="J163"/>
  <c r="BK227"/>
  <c r="J202"/>
  <c r="BK165"/>
  <c r="BK188"/>
  <c r="BK154"/>
  <c r="BK139"/>
  <c r="J192"/>
  <c r="BK163"/>
  <c r="BK220"/>
  <c r="BK158"/>
  <c r="BK209"/>
  <c r="J167"/>
  <c i="7" r="BK370"/>
  <c r="BK299"/>
  <c r="BK289"/>
  <c r="BK272"/>
  <c r="BK300"/>
  <c r="BK273"/>
  <c r="BK245"/>
  <c r="J371"/>
  <c r="J331"/>
  <c r="BK279"/>
  <c r="BK376"/>
  <c r="J365"/>
  <c r="J358"/>
  <c r="BK325"/>
  <c r="BK301"/>
  <c r="J287"/>
  <c r="J255"/>
  <c r="BK221"/>
  <c r="BK202"/>
  <c r="J168"/>
  <c r="J154"/>
  <c r="BK339"/>
  <c r="J303"/>
  <c r="J288"/>
  <c r="J269"/>
  <c r="J223"/>
  <c r="J177"/>
  <c r="BK146"/>
  <c r="J135"/>
  <c r="BK183"/>
  <c r="J139"/>
  <c r="J128"/>
  <c r="J144"/>
  <c r="BK134"/>
  <c i="8" r="J259"/>
  <c r="J263"/>
  <c i="9" r="BK173"/>
  <c r="BK195"/>
  <c r="BK175"/>
  <c r="J184"/>
  <c r="BK157"/>
  <c r="BK191"/>
  <c i="10" r="BK155"/>
  <c r="BK139"/>
  <c r="BK158"/>
  <c r="J151"/>
  <c r="BK163"/>
  <c r="J139"/>
  <c r="J128"/>
  <c i="11" r="J152"/>
  <c r="J136"/>
  <c r="J167"/>
  <c r="J129"/>
  <c r="BK154"/>
  <c r="J139"/>
  <c r="BK128"/>
  <c i="12" r="BK168"/>
  <c r="BK151"/>
  <c r="J129"/>
  <c r="BK153"/>
  <c r="BK129"/>
  <c i="13" r="J142"/>
  <c r="BK130"/>
  <c r="BK133"/>
  <c r="J137"/>
  <c i="14" r="BK227"/>
  <c r="J205"/>
  <c r="BK235"/>
  <c r="BK199"/>
  <c r="BK179"/>
  <c r="BK205"/>
  <c r="J183"/>
  <c r="BK209"/>
  <c r="BK148"/>
  <c r="BK207"/>
  <c r="BK175"/>
  <c r="J158"/>
  <c r="BK189"/>
  <c r="BK177"/>
  <c r="BK162"/>
  <c r="BK154"/>
  <c r="BK128"/>
  <c i="15" r="J157"/>
  <c r="J146"/>
  <c r="BK164"/>
  <c r="J150"/>
  <c r="J148"/>
  <c r="BK148"/>
  <c r="BK146"/>
  <c r="J128"/>
  <c i="16" r="BK151"/>
  <c r="J151"/>
  <c r="J167"/>
  <c r="BK157"/>
  <c r="J153"/>
  <c r="J138"/>
  <c i="17" r="BK163"/>
  <c r="BK175"/>
  <c r="J163"/>
  <c r="J169"/>
  <c r="J139"/>
  <c r="J151"/>
  <c r="BK128"/>
  <c r="BK139"/>
  <c i="18" r="BK240"/>
  <c r="J173"/>
  <c r="J294"/>
  <c r="J300"/>
  <c r="BK255"/>
  <c r="BK165"/>
  <c r="J277"/>
  <c r="BK182"/>
  <c r="BK142"/>
  <c r="BK261"/>
  <c r="J200"/>
  <c r="BK140"/>
  <c r="BK197"/>
  <c r="J133"/>
  <c r="J191"/>
  <c r="BK169"/>
  <c r="BK139"/>
  <c i="19" r="BK138"/>
  <c r="BK128"/>
  <c i="20" r="BK137"/>
  <c r="J125"/>
  <c r="BK134"/>
  <c r="J127"/>
  <c r="J132"/>
  <c i="21" r="J156"/>
  <c r="BK132"/>
  <c r="BK156"/>
  <c r="J130"/>
  <c r="BK144"/>
  <c i="22" r="BK247"/>
  <c r="BK204"/>
  <c r="J187"/>
  <c r="J161"/>
  <c r="BK208"/>
  <c r="J188"/>
  <c r="J164"/>
  <c r="BK207"/>
  <c r="BK182"/>
  <c r="J168"/>
  <c r="BK147"/>
  <c r="J175"/>
  <c r="BK146"/>
  <c r="J172"/>
  <c r="BK152"/>
  <c r="J139"/>
  <c r="BK160"/>
  <c r="J147"/>
  <c i="23" r="J293"/>
  <c r="BK215"/>
  <c r="J278"/>
  <c r="BK228"/>
  <c r="J191"/>
  <c r="J172"/>
  <c r="BK147"/>
  <c r="J134"/>
  <c r="J286"/>
  <c r="BK281"/>
  <c r="BK252"/>
  <c r="BK224"/>
  <c r="BK190"/>
  <c r="BK293"/>
  <c r="BK189"/>
  <c r="BK282"/>
  <c r="BK216"/>
  <c r="J140"/>
  <c r="BK278"/>
  <c r="J258"/>
  <c r="J270"/>
  <c r="BK259"/>
  <c r="J228"/>
  <c r="BK231"/>
  <c r="BK213"/>
  <c r="J197"/>
  <c r="J163"/>
  <c r="BK146"/>
  <c r="BK251"/>
  <c r="J221"/>
  <c r="J188"/>
  <c r="J177"/>
  <c r="BK164"/>
  <c r="J150"/>
  <c r="J230"/>
  <c r="BK208"/>
  <c r="J179"/>
  <c r="BK167"/>
  <c r="J159"/>
  <c i="24" r="BK137"/>
  <c i="25" r="J190"/>
  <c r="BK190"/>
  <c r="J167"/>
  <c r="J188"/>
  <c r="J161"/>
  <c r="J131"/>
  <c r="BK164"/>
  <c r="BK139"/>
  <c r="BK161"/>
  <c r="J136"/>
  <c r="BK172"/>
  <c r="BK136"/>
  <c r="BK141"/>
  <c r="BK142"/>
  <c r="J130"/>
  <c i="2" r="J392"/>
  <c r="BK397"/>
  <c r="J344"/>
  <c r="J408"/>
  <c r="J383"/>
  <c r="BK383"/>
  <c r="J274"/>
  <c r="BK376"/>
  <c r="J250"/>
  <c r="BK356"/>
  <c r="BK434"/>
  <c r="BK329"/>
  <c i="3" r="BK3859"/>
  <c r="J3736"/>
  <c r="J3718"/>
  <c r="J3635"/>
  <c r="J2104"/>
  <c r="BK2012"/>
  <c r="J1808"/>
  <c r="J1746"/>
  <c r="J1145"/>
  <c r="J2659"/>
  <c r="BK2575"/>
  <c r="J2519"/>
  <c r="J2423"/>
  <c r="J2343"/>
  <c r="J2266"/>
  <c r="BK2109"/>
  <c r="BK2018"/>
  <c r="J1989"/>
  <c r="BK3705"/>
  <c r="J1737"/>
  <c r="J1478"/>
  <c r="BK378"/>
  <c r="BK3727"/>
  <c r="J2661"/>
  <c r="BK2623"/>
  <c r="BK2477"/>
  <c r="BK2260"/>
  <c r="J1103"/>
  <c r="J463"/>
  <c r="BK320"/>
  <c r="BK155"/>
  <c r="J3611"/>
  <c r="J2242"/>
  <c r="J2152"/>
  <c r="J2079"/>
  <c r="BK2011"/>
  <c r="BK1895"/>
  <c r="J1713"/>
  <c r="BK949"/>
  <c r="J586"/>
  <c r="BK3671"/>
  <c r="J3593"/>
  <c r="J3540"/>
  <c r="J3511"/>
  <c r="J3344"/>
  <c r="BK3159"/>
  <c r="J3095"/>
  <c r="J2955"/>
  <c r="J2849"/>
  <c r="BK3887"/>
  <c r="BK3882"/>
  <c r="BK3879"/>
  <c r="J3782"/>
  <c r="BK3736"/>
  <c r="BK3732"/>
  <c r="J3637"/>
  <c r="J3147"/>
  <c r="J3113"/>
  <c r="J3035"/>
  <c r="J2509"/>
  <c r="J2402"/>
  <c r="BK2152"/>
  <c r="J2048"/>
  <c r="J1898"/>
  <c r="BK1734"/>
  <c r="J1850"/>
  <c r="J1568"/>
  <c r="J988"/>
  <c r="J3557"/>
  <c r="BK3161"/>
  <c r="BK3132"/>
  <c r="BK2828"/>
  <c r="J2097"/>
  <c r="J1744"/>
  <c r="BK3163"/>
  <c r="BK1810"/>
  <c r="J1558"/>
  <c r="J1084"/>
  <c r="BK576"/>
  <c r="BK497"/>
  <c r="J303"/>
  <c r="J3411"/>
  <c r="J3193"/>
  <c r="BK3157"/>
  <c r="BK3101"/>
  <c r="BK2898"/>
  <c r="J2832"/>
  <c r="BK2771"/>
  <c r="BK2728"/>
  <c r="BK887"/>
  <c r="J3123"/>
  <c r="BK3017"/>
  <c r="J2910"/>
  <c r="J2899"/>
  <c r="BK1613"/>
  <c r="J2445"/>
  <c r="J2376"/>
  <c r="J2186"/>
  <c r="J2119"/>
  <c r="BK2032"/>
  <c r="BK1898"/>
  <c r="J1788"/>
  <c r="J1696"/>
  <c r="BK926"/>
  <c r="BK533"/>
  <c r="BK384"/>
  <c r="BK362"/>
  <c r="BK159"/>
  <c r="BK2725"/>
  <c r="J2702"/>
  <c r="J2644"/>
  <c r="BK2597"/>
  <c r="BK2563"/>
  <c r="J1826"/>
  <c r="BK1772"/>
  <c r="J2623"/>
  <c r="BK1744"/>
  <c r="J1613"/>
  <c r="J1566"/>
  <c r="BK1370"/>
  <c r="J2530"/>
  <c r="J2469"/>
  <c r="J1809"/>
  <c r="J1579"/>
  <c r="J921"/>
  <c r="BK482"/>
  <c r="BK260"/>
  <c r="BK2419"/>
  <c r="BK2358"/>
  <c r="BK2186"/>
  <c r="J2132"/>
  <c r="J1622"/>
  <c r="J1276"/>
  <c r="BK913"/>
  <c r="J375"/>
  <c r="J346"/>
  <c r="J207"/>
  <c r="BK2427"/>
  <c r="J1724"/>
  <c r="J1301"/>
  <c r="J893"/>
  <c r="J492"/>
  <c i="4" r="J192"/>
  <c r="J171"/>
  <c r="J204"/>
  <c r="BK153"/>
  <c r="BK198"/>
  <c r="BK152"/>
  <c r="J183"/>
  <c r="J134"/>
  <c r="BK151"/>
  <c i="5" r="BK282"/>
  <c r="J252"/>
  <c r="BK230"/>
  <c r="J206"/>
  <c r="BK169"/>
  <c r="BK294"/>
  <c r="J287"/>
  <c r="BK159"/>
  <c r="BK234"/>
  <c r="J218"/>
  <c r="J208"/>
  <c i="6" r="J160"/>
  <c r="J207"/>
  <c r="BK169"/>
  <c r="BK144"/>
  <c r="J232"/>
  <c r="J174"/>
  <c r="J141"/>
  <c r="J168"/>
  <c r="J136"/>
  <c r="J190"/>
  <c r="BK136"/>
  <c i="7" r="J332"/>
  <c r="J308"/>
  <c r="J286"/>
  <c r="J270"/>
  <c r="BK276"/>
  <c r="BK140"/>
  <c r="J373"/>
  <c r="J337"/>
  <c r="BK294"/>
  <c r="BK377"/>
  <c r="BK331"/>
  <c r="BK306"/>
  <c r="J295"/>
  <c r="BK280"/>
  <c r="J247"/>
  <c r="BK223"/>
  <c r="BK286"/>
  <c r="BK257"/>
  <c r="J233"/>
  <c r="J196"/>
  <c r="BK173"/>
  <c r="J134"/>
  <c r="J245"/>
  <c r="J204"/>
  <c r="BK213"/>
  <c r="J143"/>
  <c r="BK192"/>
  <c r="J141"/>
  <c r="BK136"/>
  <c i="8" r="J276"/>
  <c r="BK269"/>
  <c r="J246"/>
  <c r="J228"/>
  <c r="J204"/>
  <c r="BK149"/>
  <c r="J252"/>
  <c r="J207"/>
  <c r="J191"/>
  <c i="10" r="J135"/>
  <c r="BK154"/>
  <c r="BK153"/>
  <c r="BK150"/>
  <c i="11" r="J159"/>
  <c r="BK131"/>
  <c r="BK129"/>
  <c r="BK168"/>
  <c i="12" r="J132"/>
  <c r="J130"/>
  <c r="J128"/>
  <c r="BK159"/>
  <c r="J146"/>
  <c r="BK156"/>
  <c r="J158"/>
  <c r="J131"/>
  <c r="BK131"/>
  <c i="13" r="BK137"/>
  <c r="J140"/>
  <c r="J128"/>
  <c i="14" r="J230"/>
  <c r="J189"/>
  <c r="BK231"/>
  <c r="J197"/>
  <c r="J173"/>
  <c r="J185"/>
  <c r="J148"/>
  <c r="BK150"/>
  <c r="BK212"/>
  <c r="BK195"/>
  <c r="J160"/>
  <c r="J195"/>
  <c r="BK173"/>
  <c r="J169"/>
  <c r="BK135"/>
  <c i="15" r="BK173"/>
  <c r="BK161"/>
  <c r="J144"/>
  <c r="J159"/>
  <c r="BK136"/>
  <c r="J133"/>
  <c r="BK153"/>
  <c r="BK144"/>
  <c r="BK132"/>
  <c i="16" r="BK167"/>
  <c r="J147"/>
  <c r="J137"/>
  <c r="J155"/>
  <c r="BK150"/>
  <c r="BK141"/>
  <c i="17" r="J144"/>
  <c r="J174"/>
  <c r="BK159"/>
  <c r="BK160"/>
  <c r="BK174"/>
  <c r="BK144"/>
  <c r="J157"/>
  <c r="BK143"/>
  <c i="18" r="BK269"/>
  <c r="J151"/>
  <c r="J258"/>
  <c r="J288"/>
  <c r="J246"/>
  <c r="BK299"/>
  <c r="J234"/>
  <c r="BK188"/>
  <c r="J154"/>
  <c r="J252"/>
  <c r="BK191"/>
  <c r="J208"/>
  <c r="J147"/>
  <c r="J140"/>
  <c r="BK203"/>
  <c r="J139"/>
  <c i="19" r="BK140"/>
  <c r="BK130"/>
  <c i="20" r="BK138"/>
  <c r="J130"/>
  <c r="BK120"/>
  <c r="J131"/>
  <c r="BK129"/>
  <c r="J120"/>
  <c r="J122"/>
  <c i="21" r="J183"/>
  <c r="BK174"/>
  <c r="J154"/>
  <c r="J192"/>
  <c r="J177"/>
  <c r="BK150"/>
  <c r="BK134"/>
  <c r="BK173"/>
  <c r="BK153"/>
  <c r="J134"/>
  <c r="J190"/>
  <c r="BK176"/>
  <c r="J149"/>
  <c r="J180"/>
  <c r="J169"/>
  <c r="BK136"/>
  <c r="BK170"/>
  <c r="J155"/>
  <c r="J136"/>
  <c r="J129"/>
  <c i="22" r="J244"/>
  <c r="J195"/>
  <c r="J166"/>
  <c r="J203"/>
  <c r="J180"/>
  <c r="J153"/>
  <c r="BK138"/>
  <c r="BK203"/>
  <c r="BK183"/>
  <c r="BK169"/>
  <c r="BK153"/>
  <c r="BK179"/>
  <c r="BK155"/>
  <c r="J155"/>
  <c r="BK158"/>
  <c r="BK136"/>
  <c i="23" r="BK288"/>
  <c r="BK273"/>
  <c r="J287"/>
  <c r="BK233"/>
  <c r="J201"/>
  <c r="BK170"/>
  <c r="J145"/>
  <c r="BK285"/>
  <c r="J273"/>
  <c r="J289"/>
  <c r="BK266"/>
  <c r="J247"/>
  <c r="BK217"/>
  <c r="BK195"/>
  <c r="BK294"/>
  <c r="BK191"/>
  <c r="J154"/>
  <c r="BK134"/>
  <c r="BK227"/>
  <c r="J208"/>
  <c r="BK180"/>
  <c r="BK199"/>
  <c r="BK187"/>
  <c r="J170"/>
  <c r="J152"/>
  <c r="J219"/>
  <c r="BK193"/>
  <c r="J220"/>
  <c r="BK165"/>
  <c r="J135"/>
  <c r="BK145"/>
  <c i="24" r="BK170"/>
  <c r="BK145"/>
  <c r="BK124"/>
  <c r="BK157"/>
  <c r="BK165"/>
  <c r="J145"/>
  <c r="BK122"/>
  <c r="BK148"/>
  <c r="J128"/>
  <c r="BK143"/>
  <c r="BK132"/>
  <c r="BK134"/>
  <c i="25" r="BK187"/>
  <c r="J164"/>
  <c r="J181"/>
  <c r="BK181"/>
  <c r="BK185"/>
  <c r="BK175"/>
  <c r="J175"/>
  <c r="J160"/>
  <c r="BK134"/>
  <c r="BK129"/>
  <c i="2" l="1" r="R388"/>
  <c i="23" r="BK131"/>
  <c r="J131"/>
  <c r="J98"/>
  <c r="T232"/>
  <c r="T160"/>
  <c r="R239"/>
  <c r="R238"/>
  <c i="3" r="R366"/>
  <c r="P1008"/>
  <c r="BK1756"/>
  <c r="J1756"/>
  <c r="J107"/>
  <c r="P2007"/>
  <c r="P2021"/>
  <c r="T2191"/>
  <c r="BK2422"/>
  <c r="J2422"/>
  <c r="J115"/>
  <c r="P2429"/>
  <c r="P2454"/>
  <c r="P2532"/>
  <c r="BK2656"/>
  <c r="J2656"/>
  <c r="J121"/>
  <c r="R2656"/>
  <c r="BK2903"/>
  <c r="J2903"/>
  <c r="J123"/>
  <c r="P3210"/>
  <c r="T3414"/>
  <c r="R3717"/>
  <c r="R3872"/>
  <c r="T3902"/>
  <c i="5" r="BK142"/>
  <c r="J142"/>
  <c r="J100"/>
  <c r="BK178"/>
  <c r="J178"/>
  <c r="J104"/>
  <c r="T193"/>
  <c r="T216"/>
  <c r="BK228"/>
  <c r="J228"/>
  <c r="J108"/>
  <c r="R238"/>
  <c r="BK270"/>
  <c r="J270"/>
  <c r="J113"/>
  <c r="R276"/>
  <c r="BK284"/>
  <c r="J284"/>
  <c r="J115"/>
  <c r="R290"/>
  <c r="R289"/>
  <c i="6" r="P138"/>
  <c r="T226"/>
  <c i="7" r="BK127"/>
  <c r="J127"/>
  <c r="J98"/>
  <c r="P335"/>
  <c r="P334"/>
  <c r="P375"/>
  <c r="P374"/>
  <c i="8" r="T140"/>
  <c r="T136"/>
  <c r="R148"/>
  <c r="P174"/>
  <c r="T181"/>
  <c r="R186"/>
  <c r="T220"/>
  <c r="R265"/>
  <c i="9" r="R127"/>
  <c r="R126"/>
  <c i="11" r="T127"/>
  <c r="T126"/>
  <c r="R166"/>
  <c r="R165"/>
  <c i="12" r="P127"/>
  <c r="P126"/>
  <c r="R167"/>
  <c r="R166"/>
  <c i="13" r="T126"/>
  <c r="T125"/>
  <c i="14" r="R144"/>
  <c i="16" r="P127"/>
  <c r="T165"/>
  <c r="T164"/>
  <c i="17" r="T146"/>
  <c r="T173"/>
  <c r="T172"/>
  <c i="18" r="T132"/>
  <c r="P172"/>
  <c i="19" r="R126"/>
  <c r="R125"/>
  <c i="20" r="BK118"/>
  <c r="J118"/>
  <c r="J97"/>
  <c i="21" r="P141"/>
  <c r="T161"/>
  <c r="R164"/>
  <c r="R184"/>
  <c i="22" r="T135"/>
  <c r="P205"/>
  <c r="BK218"/>
  <c r="J218"/>
  <c r="J104"/>
  <c r="BK229"/>
  <c r="J229"/>
  <c r="J106"/>
  <c r="T237"/>
  <c r="P242"/>
  <c i="23" r="P160"/>
  <c r="BK204"/>
  <c r="J204"/>
  <c r="J103"/>
  <c r="BK232"/>
  <c r="J232"/>
  <c r="J104"/>
  <c r="BK239"/>
  <c r="BK238"/>
  <c r="J238"/>
  <c r="J105"/>
  <c r="R284"/>
  <c i="2" r="T382"/>
  <c i="23" r="BK160"/>
  <c r="J160"/>
  <c r="J99"/>
  <c r="R204"/>
  <c r="P232"/>
  <c r="T239"/>
  <c r="T238"/>
  <c r="T284"/>
  <c i="22" r="T142"/>
  <c r="BK215"/>
  <c r="J215"/>
  <c r="J103"/>
  <c r="P221"/>
  <c r="R237"/>
  <c r="BK258"/>
  <c r="J258"/>
  <c r="J112"/>
  <c i="2" r="P354"/>
  <c r="R369"/>
  <c i="22" r="BK142"/>
  <c r="J142"/>
  <c r="J100"/>
  <c r="T215"/>
  <c r="R248"/>
  <c i="23" r="BK169"/>
  <c r="BK168"/>
  <c r="J168"/>
  <c r="J100"/>
  <c r="BK284"/>
  <c r="J284"/>
  <c r="J109"/>
  <c i="2" r="R131"/>
  <c r="T354"/>
  <c i="3" r="T154"/>
  <c r="BK1008"/>
  <c r="J1008"/>
  <c r="J102"/>
  <c r="P1118"/>
  <c r="R1118"/>
  <c r="T1118"/>
  <c r="BK1730"/>
  <c r="J1730"/>
  <c r="J105"/>
  <c r="P1730"/>
  <c r="P1142"/>
  <c r="R1730"/>
  <c r="R1142"/>
  <c r="T1730"/>
  <c r="T1142"/>
  <c r="BK1738"/>
  <c r="J1738"/>
  <c r="J106"/>
  <c r="P1738"/>
  <c r="R1738"/>
  <c r="T1738"/>
  <c r="BK2007"/>
  <c r="J2007"/>
  <c r="J108"/>
  <c r="T2021"/>
  <c r="P2131"/>
  <c r="R2131"/>
  <c r="T2131"/>
  <c r="BK2381"/>
  <c r="J2381"/>
  <c r="J114"/>
  <c r="R2422"/>
  <c r="BK2454"/>
  <c r="J2454"/>
  <c r="J119"/>
  <c r="R2532"/>
  <c r="R2710"/>
  <c r="T2710"/>
  <c r="T3210"/>
  <c r="R3414"/>
  <c r="P3717"/>
  <c r="T3872"/>
  <c r="P3917"/>
  <c r="P3916"/>
  <c i="4" r="P138"/>
  <c r="P132"/>
  <c r="P150"/>
  <c r="P149"/>
  <c r="P196"/>
  <c r="T203"/>
  <c r="T202"/>
  <c i="5" r="T142"/>
  <c r="P168"/>
  <c r="R193"/>
  <c r="BK220"/>
  <c r="J220"/>
  <c r="J107"/>
  <c r="P228"/>
  <c r="T238"/>
  <c r="R270"/>
  <c i="6" r="BK127"/>
  <c r="J127"/>
  <c r="J100"/>
  <c r="P127"/>
  <c r="R127"/>
  <c r="T127"/>
  <c r="BK133"/>
  <c r="J133"/>
  <c r="J101"/>
  <c r="P133"/>
  <c r="R133"/>
  <c r="T133"/>
  <c r="R226"/>
  <c i="7" r="R127"/>
  <c r="R126"/>
  <c r="P305"/>
  <c r="R305"/>
  <c r="BK375"/>
  <c r="J375"/>
  <c r="J104"/>
  <c i="8" r="P140"/>
  <c r="P136"/>
  <c r="P153"/>
  <c r="BK181"/>
  <c r="J181"/>
  <c r="J104"/>
  <c r="T193"/>
  <c r="T242"/>
  <c i="9" r="P127"/>
  <c r="P126"/>
  <c i="10" r="R127"/>
  <c r="R126"/>
  <c r="T162"/>
  <c r="T161"/>
  <c i="13" r="BK126"/>
  <c r="J126"/>
  <c r="J100"/>
  <c r="P135"/>
  <c r="P134"/>
  <c r="P124"/>
  <c i="1" r="AU108"/>
  <c i="14" r="BK127"/>
  <c r="R127"/>
  <c r="R126"/>
  <c r="T234"/>
  <c r="T233"/>
  <c i="15" r="P135"/>
  <c r="T171"/>
  <c r="T170"/>
  <c i="16" r="BK136"/>
  <c r="J136"/>
  <c r="J101"/>
  <c r="BK165"/>
  <c r="BK164"/>
  <c r="J164"/>
  <c r="J102"/>
  <c i="17" r="P127"/>
  <c r="BK146"/>
  <c r="J146"/>
  <c r="J101"/>
  <c r="BK173"/>
  <c r="J173"/>
  <c r="J103"/>
  <c i="18" r="R132"/>
  <c r="T172"/>
  <c r="BK298"/>
  <c r="J298"/>
  <c r="J108"/>
  <c i="19" r="P126"/>
  <c r="P125"/>
  <c r="R135"/>
  <c r="R134"/>
  <c r="R124"/>
  <c i="20" r="R118"/>
  <c r="R117"/>
  <c i="21" r="R141"/>
  <c r="T167"/>
  <c i="22" r="P186"/>
  <c r="P229"/>
  <c r="T258"/>
  <c r="T257"/>
  <c i="23" r="P131"/>
  <c r="P130"/>
  <c r="BK250"/>
  <c r="J250"/>
  <c r="J108"/>
  <c i="3" r="BK154"/>
  <c r="J154"/>
  <c r="J98"/>
  <c r="BK366"/>
  <c r="J366"/>
  <c r="J99"/>
  <c r="T1008"/>
  <c r="T1756"/>
  <c r="R2021"/>
  <c r="P2191"/>
  <c r="R2381"/>
  <c r="T2422"/>
  <c r="R2429"/>
  <c r="P2439"/>
  <c r="R2454"/>
  <c r="T2454"/>
  <c r="BK2710"/>
  <c r="J2710"/>
  <c r="J122"/>
  <c r="P2903"/>
  <c r="BK3210"/>
  <c r="J3210"/>
  <c r="J124"/>
  <c r="P3334"/>
  <c r="BK3414"/>
  <c r="J3414"/>
  <c r="J126"/>
  <c r="P3632"/>
  <c r="R3632"/>
  <c r="T3632"/>
  <c r="BK3872"/>
  <c r="J3872"/>
  <c r="J129"/>
  <c r="BK3902"/>
  <c r="J3902"/>
  <c r="J130"/>
  <c r="BK3917"/>
  <c r="BK3916"/>
  <c r="J3916"/>
  <c r="J131"/>
  <c i="4" r="R138"/>
  <c r="R132"/>
  <c r="R131"/>
  <c r="BK150"/>
  <c r="J150"/>
  <c r="J105"/>
  <c r="BK196"/>
  <c r="J196"/>
  <c r="J106"/>
  <c r="R196"/>
  <c r="P203"/>
  <c r="P202"/>
  <c i="5" r="BK168"/>
  <c r="J168"/>
  <c r="J102"/>
  <c r="BK193"/>
  <c r="J193"/>
  <c r="J105"/>
  <c r="R220"/>
  <c r="P238"/>
  <c r="P264"/>
  <c r="P276"/>
  <c r="R284"/>
  <c r="BK290"/>
  <c r="J290"/>
  <c r="J117"/>
  <c i="6" r="R138"/>
  <c r="R126"/>
  <c r="R125"/>
  <c r="P226"/>
  <c i="7" r="R335"/>
  <c r="R334"/>
  <c i="8" r="BK148"/>
  <c r="J148"/>
  <c r="J100"/>
  <c r="T148"/>
  <c r="R174"/>
  <c r="BK193"/>
  <c r="J193"/>
  <c r="J106"/>
  <c r="P220"/>
  <c r="BK265"/>
  <c r="J265"/>
  <c r="J109"/>
  <c r="BK280"/>
  <c r="J280"/>
  <c r="J115"/>
  <c i="10" r="BK127"/>
  <c r="J127"/>
  <c r="J100"/>
  <c i="11" r="BK127"/>
  <c r="J127"/>
  <c r="J100"/>
  <c r="T166"/>
  <c r="T165"/>
  <c i="12" r="BK127"/>
  <c r="BK126"/>
  <c r="J126"/>
  <c r="J99"/>
  <c r="T167"/>
  <c r="T166"/>
  <c i="13" r="BK135"/>
  <c r="BK134"/>
  <c r="J134"/>
  <c r="J101"/>
  <c i="14" r="BK144"/>
  <c r="J144"/>
  <c r="J101"/>
  <c r="BK234"/>
  <c r="BK233"/>
  <c r="J233"/>
  <c r="J102"/>
  <c i="16" r="T127"/>
  <c r="R165"/>
  <c r="R164"/>
  <c i="17" r="R127"/>
  <c r="T127"/>
  <c r="T126"/>
  <c r="P173"/>
  <c r="P172"/>
  <c i="18" r="P132"/>
  <c r="R135"/>
  <c r="BK172"/>
  <c r="J172"/>
  <c r="J106"/>
  <c r="P298"/>
  <c r="P297"/>
  <c i="19" r="BK126"/>
  <c r="J126"/>
  <c r="J100"/>
  <c r="P135"/>
  <c r="P134"/>
  <c i="20" r="T118"/>
  <c r="T117"/>
  <c i="21" r="P125"/>
  <c r="T137"/>
  <c r="P161"/>
  <c r="R167"/>
  <c r="P178"/>
  <c i="22" r="R142"/>
  <c r="R215"/>
  <c r="T218"/>
  <c r="T229"/>
  <c r="BK248"/>
  <c r="J248"/>
  <c r="J110"/>
  <c r="R258"/>
  <c r="R257"/>
  <c i="2" r="T388"/>
  <c i="23" r="R160"/>
  <c i="22" r="BK135"/>
  <c r="J135"/>
  <c r="J99"/>
  <c r="T205"/>
  <c r="T221"/>
  <c r="R242"/>
  <c i="21" r="T125"/>
  <c r="P167"/>
  <c r="T178"/>
  <c i="22" r="P142"/>
  <c r="P215"/>
  <c r="BK221"/>
  <c r="J221"/>
  <c r="J105"/>
  <c r="BK242"/>
  <c r="J242"/>
  <c r="J109"/>
  <c i="23" r="P169"/>
  <c r="P168"/>
  <c r="T250"/>
  <c r="T249"/>
  <c i="24" r="P120"/>
  <c i="2" r="BK388"/>
  <c r="J388"/>
  <c r="J106"/>
  <c i="3" r="P154"/>
  <c r="T366"/>
  <c r="BK1003"/>
  <c r="J1003"/>
  <c r="J101"/>
  <c r="P1003"/>
  <c r="P520"/>
  <c r="R1003"/>
  <c r="R520"/>
  <c r="T1003"/>
  <c r="T520"/>
  <c r="BK1118"/>
  <c r="J1118"/>
  <c r="J103"/>
  <c r="R1756"/>
  <c r="BK2021"/>
  <c r="J2021"/>
  <c r="J111"/>
  <c r="BK2191"/>
  <c r="J2191"/>
  <c r="J113"/>
  <c r="T2381"/>
  <c r="BK2429"/>
  <c r="J2429"/>
  <c r="J116"/>
  <c r="BK2439"/>
  <c r="J2439"/>
  <c r="J117"/>
  <c r="T2439"/>
  <c r="P2447"/>
  <c r="T2447"/>
  <c r="T2532"/>
  <c r="P2656"/>
  <c r="T2656"/>
  <c r="R2903"/>
  <c r="R3210"/>
  <c r="P3414"/>
  <c r="T3717"/>
  <c r="R3902"/>
  <c r="R3917"/>
  <c r="R3916"/>
  <c i="4" r="BK138"/>
  <c r="J138"/>
  <c r="J102"/>
  <c r="T138"/>
  <c r="T132"/>
  <c r="T131"/>
  <c r="BK146"/>
  <c r="J146"/>
  <c r="J103"/>
  <c r="P146"/>
  <c r="R146"/>
  <c r="T146"/>
  <c r="T196"/>
  <c i="5" r="R142"/>
  <c r="R168"/>
  <c r="P193"/>
  <c r="P220"/>
  <c r="BK238"/>
  <c r="R264"/>
  <c r="T270"/>
  <c r="P284"/>
  <c r="T290"/>
  <c r="T289"/>
  <c i="6" r="BK138"/>
  <c r="J138"/>
  <c r="J102"/>
  <c r="BK226"/>
  <c r="J226"/>
  <c r="J103"/>
  <c i="7" r="P127"/>
  <c r="P126"/>
  <c r="P125"/>
  <c i="1" r="AU101"/>
  <c i="7" r="T335"/>
  <c r="T334"/>
  <c r="R375"/>
  <c r="R374"/>
  <c i="8" r="BK153"/>
  <c r="J153"/>
  <c r="J102"/>
  <c r="T174"/>
  <c r="P193"/>
  <c r="BK242"/>
  <c r="J242"/>
  <c r="J108"/>
  <c r="T265"/>
  <c r="P280"/>
  <c r="P279"/>
  <c i="9" r="T127"/>
  <c r="T126"/>
  <c r="R199"/>
  <c r="R198"/>
  <c i="10" r="P127"/>
  <c r="P126"/>
  <c r="BK162"/>
  <c r="J162"/>
  <c r="J103"/>
  <c i="12" r="R127"/>
  <c r="R126"/>
  <c r="R125"/>
  <c i="13" r="P126"/>
  <c r="P125"/>
  <c i="14" r="T144"/>
  <c i="15" r="T135"/>
  <c i="16" r="T136"/>
  <c r="T126"/>
  <c r="T125"/>
  <c i="17" r="P146"/>
  <c i="18" r="R172"/>
  <c i="19" r="T135"/>
  <c r="T134"/>
  <c i="20" r="P118"/>
  <c r="P117"/>
  <c i="1" r="AU116"/>
  <c i="21" r="BK125"/>
  <c r="J125"/>
  <c r="J97"/>
  <c r="BK137"/>
  <c r="J137"/>
  <c r="J98"/>
  <c r="BK161"/>
  <c r="J161"/>
  <c r="J100"/>
  <c r="P184"/>
  <c i="22" r="P135"/>
  <c r="R205"/>
  <c i="24" r="BK120"/>
  <c r="J120"/>
  <c r="J97"/>
  <c r="T120"/>
  <c r="P161"/>
  <c i="8" r="BK140"/>
  <c r="J140"/>
  <c r="J99"/>
  <c r="R153"/>
  <c r="R181"/>
  <c r="P186"/>
  <c r="BK220"/>
  <c r="J220"/>
  <c r="J107"/>
  <c r="R242"/>
  <c i="9" r="T199"/>
  <c r="T198"/>
  <c i="10" r="T127"/>
  <c r="T126"/>
  <c r="T125"/>
  <c r="R162"/>
  <c r="R161"/>
  <c i="11" r="R127"/>
  <c r="R126"/>
  <c r="R125"/>
  <c i="12" r="T127"/>
  <c r="T126"/>
  <c r="T125"/>
  <c r="BK167"/>
  <c r="BK166"/>
  <c r="J166"/>
  <c r="J102"/>
  <c i="13" r="R135"/>
  <c r="R134"/>
  <c i="14" r="T127"/>
  <c r="T126"/>
  <c r="T125"/>
  <c r="R234"/>
  <c r="R233"/>
  <c i="15" r="BK127"/>
  <c r="J127"/>
  <c r="J100"/>
  <c r="P127"/>
  <c r="R127"/>
  <c r="T127"/>
  <c r="BK171"/>
  <c r="J171"/>
  <c r="J103"/>
  <c i="16" r="BK127"/>
  <c r="BK126"/>
  <c r="BK125"/>
  <c r="J125"/>
  <c r="J98"/>
  <c r="R127"/>
  <c r="P165"/>
  <c r="P164"/>
  <c i="17" r="BK127"/>
  <c r="J127"/>
  <c r="J100"/>
  <c r="R146"/>
  <c r="R173"/>
  <c r="R172"/>
  <c i="18" r="BK132"/>
  <c r="J132"/>
  <c r="J100"/>
  <c r="BK135"/>
  <c r="J135"/>
  <c r="J101"/>
  <c r="T135"/>
  <c r="P138"/>
  <c r="R138"/>
  <c r="BK146"/>
  <c r="J146"/>
  <c r="J103"/>
  <c r="R146"/>
  <c r="T146"/>
  <c r="P150"/>
  <c r="P149"/>
  <c r="R150"/>
  <c r="R149"/>
  <c i="19" r="BK135"/>
  <c r="J135"/>
  <c r="J102"/>
  <c i="21" r="R125"/>
  <c r="R137"/>
  <c r="R161"/>
  <c r="T164"/>
  <c r="T184"/>
  <c i="22" r="R135"/>
  <c r="BK205"/>
  <c r="J205"/>
  <c r="J102"/>
  <c r="R218"/>
  <c r="R229"/>
  <c r="T248"/>
  <c i="23" r="R169"/>
  <c r="R168"/>
  <c r="R250"/>
  <c r="R249"/>
  <c i="24" r="BK136"/>
  <c r="J136"/>
  <c r="J98"/>
  <c r="R161"/>
  <c i="23" r="T131"/>
  <c r="T130"/>
  <c r="P204"/>
  <c r="P203"/>
  <c r="R232"/>
  <c r="P239"/>
  <c r="P238"/>
  <c r="P284"/>
  <c i="24" r="R136"/>
  <c i="2" r="P131"/>
  <c r="P128"/>
  <c r="R354"/>
  <c r="P369"/>
  <c r="P382"/>
  <c i="24" r="R120"/>
  <c r="R119"/>
  <c r="BK161"/>
  <c r="J161"/>
  <c r="J99"/>
  <c i="2" r="T131"/>
  <c r="T128"/>
  <c r="BK382"/>
  <c r="J382"/>
  <c r="J105"/>
  <c i="24" r="T136"/>
  <c i="2" r="T369"/>
  <c i="23" r="T204"/>
  <c r="T203"/>
  <c i="3" r="R154"/>
  <c r="P366"/>
  <c r="R1008"/>
  <c r="P1756"/>
  <c r="R2007"/>
  <c r="T2007"/>
  <c r="BK2017"/>
  <c r="J2017"/>
  <c r="J109"/>
  <c r="P2017"/>
  <c r="R2017"/>
  <c r="T2017"/>
  <c r="BK2131"/>
  <c r="J2131"/>
  <c r="J112"/>
  <c r="R2191"/>
  <c r="P2381"/>
  <c r="P2422"/>
  <c r="T2429"/>
  <c r="R2439"/>
  <c r="BK2447"/>
  <c r="J2447"/>
  <c r="J118"/>
  <c r="R2447"/>
  <c r="BK2532"/>
  <c r="J2532"/>
  <c r="J120"/>
  <c r="P2710"/>
  <c r="T2903"/>
  <c r="BK3334"/>
  <c r="J3334"/>
  <c r="J125"/>
  <c r="R3334"/>
  <c r="T3334"/>
  <c r="BK3632"/>
  <c r="J3632"/>
  <c r="J127"/>
  <c r="BK3717"/>
  <c r="J3717"/>
  <c r="J128"/>
  <c r="P3872"/>
  <c r="P3902"/>
  <c r="T3917"/>
  <c r="T3916"/>
  <c i="4" r="R150"/>
  <c r="R149"/>
  <c r="BK203"/>
  <c r="J203"/>
  <c r="J108"/>
  <c i="5" r="T168"/>
  <c r="R178"/>
  <c r="P216"/>
  <c r="R216"/>
  <c r="R228"/>
  <c r="BK232"/>
  <c r="J232"/>
  <c r="J110"/>
  <c r="R232"/>
  <c r="BK264"/>
  <c r="J264"/>
  <c r="J112"/>
  <c r="P270"/>
  <c r="T276"/>
  <c r="P290"/>
  <c r="P289"/>
  <c i="6" r="T138"/>
  <c r="T126"/>
  <c r="T125"/>
  <c i="7" r="BK305"/>
  <c r="J305"/>
  <c r="J99"/>
  <c r="T305"/>
  <c i="8" r="T153"/>
  <c r="T152"/>
  <c r="BK186"/>
  <c r="J186"/>
  <c r="J105"/>
  <c r="T186"/>
  <c r="R220"/>
  <c r="P265"/>
  <c r="T280"/>
  <c r="T279"/>
  <c i="9" r="BK127"/>
  <c r="J127"/>
  <c r="J100"/>
  <c r="BK199"/>
  <c r="J199"/>
  <c r="J103"/>
  <c i="11" r="P127"/>
  <c r="P126"/>
  <c r="BK166"/>
  <c r="BK165"/>
  <c r="J165"/>
  <c r="J102"/>
  <c i="12" r="P167"/>
  <c r="P166"/>
  <c i="13" r="R126"/>
  <c r="R125"/>
  <c r="R124"/>
  <c i="14" r="P127"/>
  <c r="P234"/>
  <c r="P233"/>
  <c i="15" r="R135"/>
  <c r="R126"/>
  <c r="R171"/>
  <c r="R170"/>
  <c i="16" r="P136"/>
  <c i="18" r="P135"/>
  <c r="BK138"/>
  <c r="J138"/>
  <c r="J102"/>
  <c r="T138"/>
  <c r="P146"/>
  <c r="BK150"/>
  <c r="J150"/>
  <c r="J105"/>
  <c r="T150"/>
  <c r="T149"/>
  <c r="T298"/>
  <c r="T297"/>
  <c i="21" r="T141"/>
  <c r="P164"/>
  <c r="BK184"/>
  <c r="J184"/>
  <c r="J104"/>
  <c i="22" r="R186"/>
  <c r="P218"/>
  <c r="P248"/>
  <c i="2" r="BK354"/>
  <c r="J354"/>
  <c r="J100"/>
  <c r="R382"/>
  <c i="21" r="P137"/>
  <c r="BK164"/>
  <c r="J164"/>
  <c r="J101"/>
  <c r="R178"/>
  <c i="22" r="BK186"/>
  <c r="J186"/>
  <c r="J101"/>
  <c r="P237"/>
  <c i="2" r="BK131"/>
  <c r="J131"/>
  <c r="J99"/>
  <c r="BK369"/>
  <c i="4" r="T150"/>
  <c r="T149"/>
  <c r="R203"/>
  <c r="R202"/>
  <c i="5" r="P142"/>
  <c r="P141"/>
  <c r="P178"/>
  <c r="T178"/>
  <c r="BK216"/>
  <c r="J216"/>
  <c r="J106"/>
  <c r="T220"/>
  <c r="T228"/>
  <c r="P232"/>
  <c r="T232"/>
  <c r="T264"/>
  <c r="BK276"/>
  <c r="J276"/>
  <c r="J114"/>
  <c r="T284"/>
  <c i="7" r="T127"/>
  <c r="T126"/>
  <c r="T125"/>
  <c r="BK335"/>
  <c r="J335"/>
  <c r="J101"/>
  <c r="T375"/>
  <c r="T374"/>
  <c i="8" r="R140"/>
  <c r="R136"/>
  <c r="P148"/>
  <c r="BK174"/>
  <c r="J174"/>
  <c r="J103"/>
  <c r="P181"/>
  <c r="R193"/>
  <c r="P242"/>
  <c r="R280"/>
  <c r="R279"/>
  <c i="9" r="P199"/>
  <c r="P198"/>
  <c i="10" r="P162"/>
  <c r="P161"/>
  <c i="11" r="P166"/>
  <c r="P165"/>
  <c i="13" r="T135"/>
  <c r="T134"/>
  <c i="14" r="P144"/>
  <c i="15" r="BK135"/>
  <c r="BK126"/>
  <c r="P171"/>
  <c r="P170"/>
  <c i="16" r="R136"/>
  <c i="18" r="R298"/>
  <c r="R297"/>
  <c i="19" r="T126"/>
  <c r="T125"/>
  <c r="T124"/>
  <c i="21" r="BK141"/>
  <c r="J141"/>
  <c r="J99"/>
  <c r="BK167"/>
  <c r="J167"/>
  <c r="J102"/>
  <c r="BK178"/>
  <c r="J178"/>
  <c r="J103"/>
  <c i="22" r="T186"/>
  <c r="R221"/>
  <c r="BK237"/>
  <c r="J237"/>
  <c r="J107"/>
  <c r="T242"/>
  <c r="P258"/>
  <c r="P257"/>
  <c i="24" r="P136"/>
  <c r="T161"/>
  <c i="25" r="BK127"/>
  <c r="J127"/>
  <c r="J98"/>
  <c r="R127"/>
  <c r="R126"/>
  <c r="R125"/>
  <c r="P140"/>
  <c r="R140"/>
  <c r="BK159"/>
  <c r="J159"/>
  <c r="J101"/>
  <c r="P159"/>
  <c r="T159"/>
  <c r="BK169"/>
  <c r="J169"/>
  <c r="J103"/>
  <c r="R176"/>
  <c i="2" r="P388"/>
  <c i="23" r="R131"/>
  <c r="R130"/>
  <c r="T169"/>
  <c r="T168"/>
  <c r="T129"/>
  <c r="P250"/>
  <c r="P249"/>
  <c i="25" r="P127"/>
  <c r="P126"/>
  <c r="P125"/>
  <c i="1" r="AU121"/>
  <c i="25" r="T127"/>
  <c r="BK140"/>
  <c r="J140"/>
  <c r="J100"/>
  <c r="T140"/>
  <c r="R159"/>
  <c r="BK165"/>
  <c r="J165"/>
  <c r="J102"/>
  <c r="P165"/>
  <c r="R165"/>
  <c r="T165"/>
  <c r="P169"/>
  <c r="R169"/>
  <c r="T169"/>
  <c r="BK176"/>
  <c r="J176"/>
  <c r="J104"/>
  <c r="P176"/>
  <c r="T176"/>
  <c r="BK182"/>
  <c r="J182"/>
  <c r="J105"/>
  <c r="P182"/>
  <c r="R182"/>
  <c r="T182"/>
  <c i="2" r="BK129"/>
  <c r="J129"/>
  <c r="J98"/>
  <c i="8" r="BK137"/>
  <c r="BK136"/>
  <c r="J136"/>
  <c r="J97"/>
  <c i="12" r="BK162"/>
  <c r="J162"/>
  <c r="J101"/>
  <c i="2" r="BK379"/>
  <c r="J379"/>
  <c r="J104"/>
  <c i="3" r="BK1142"/>
  <c r="J1142"/>
  <c r="J104"/>
  <c i="4" r="BK133"/>
  <c r="J133"/>
  <c r="J100"/>
  <c i="5" r="BK176"/>
  <c r="J176"/>
  <c r="J103"/>
  <c i="7" r="BK372"/>
  <c r="J372"/>
  <c r="J102"/>
  <c i="8" r="BK277"/>
  <c r="J277"/>
  <c r="J113"/>
  <c i="11" r="BK161"/>
  <c r="J161"/>
  <c r="J101"/>
  <c i="5" r="BK293"/>
  <c r="J293"/>
  <c r="J118"/>
  <c i="8" r="BK273"/>
  <c r="J273"/>
  <c r="J111"/>
  <c i="3" r="BK520"/>
  <c r="J520"/>
  <c r="J100"/>
  <c i="4" r="BK206"/>
  <c r="J206"/>
  <c r="J109"/>
  <c i="22" r="BK240"/>
  <c r="J240"/>
  <c r="J108"/>
  <c i="2" r="BK363"/>
  <c r="J363"/>
  <c r="J102"/>
  <c i="4" r="BK136"/>
  <c r="J136"/>
  <c r="J101"/>
  <c i="5" r="BK164"/>
  <c r="J164"/>
  <c r="J101"/>
  <c i="7" r="BK378"/>
  <c r="J378"/>
  <c r="J105"/>
  <c i="8" r="BK275"/>
  <c r="J275"/>
  <c r="J112"/>
  <c i="2" r="BK433"/>
  <c r="J433"/>
  <c r="J107"/>
  <c i="9" r="BK194"/>
  <c r="J194"/>
  <c r="J101"/>
  <c i="10" r="BK157"/>
  <c r="J157"/>
  <c r="J101"/>
  <c i="25" r="BK138"/>
  <c r="J138"/>
  <c r="J99"/>
  <c r="J92"/>
  <c i="24" r="BK119"/>
  <c r="J119"/>
  <c r="J96"/>
  <c i="25" r="J119"/>
  <c r="F91"/>
  <c r="E115"/>
  <c r="F122"/>
  <c r="BE128"/>
  <c r="BE129"/>
  <c r="BE131"/>
  <c r="J121"/>
  <c r="BE145"/>
  <c r="BE151"/>
  <c r="BE158"/>
  <c r="BE141"/>
  <c r="BE147"/>
  <c r="BE150"/>
  <c r="BE162"/>
  <c r="BE163"/>
  <c r="BE134"/>
  <c r="BE142"/>
  <c r="BE149"/>
  <c r="BE153"/>
  <c r="BE154"/>
  <c r="BE160"/>
  <c r="BE168"/>
  <c r="BE172"/>
  <c r="BE186"/>
  <c r="BE137"/>
  <c r="BE146"/>
  <c r="BE152"/>
  <c r="BE161"/>
  <c r="BE166"/>
  <c r="BE177"/>
  <c r="BE178"/>
  <c r="BE181"/>
  <c r="BE184"/>
  <c r="BE187"/>
  <c r="BE130"/>
  <c r="BE132"/>
  <c r="BE133"/>
  <c r="BE135"/>
  <c r="BE136"/>
  <c r="BE139"/>
  <c r="BE148"/>
  <c r="BE164"/>
  <c r="BE167"/>
  <c r="BE171"/>
  <c r="BE180"/>
  <c r="BE188"/>
  <c r="BE189"/>
  <c r="BE190"/>
  <c r="BE179"/>
  <c r="BE170"/>
  <c r="BE183"/>
  <c r="BE157"/>
  <c r="BE175"/>
  <c r="BE185"/>
  <c i="23" r="BK130"/>
  <c r="J130"/>
  <c r="J97"/>
  <c i="24" r="J91"/>
  <c r="E109"/>
  <c i="23" r="J239"/>
  <c r="J106"/>
  <c r="BK249"/>
  <c r="J249"/>
  <c r="J107"/>
  <c i="24" r="BE126"/>
  <c r="BE129"/>
  <c r="BE132"/>
  <c r="BE133"/>
  <c r="BE135"/>
  <c i="23" r="J169"/>
  <c r="J101"/>
  <c r="BK203"/>
  <c r="J203"/>
  <c r="J102"/>
  <c i="24" r="F91"/>
  <c r="F116"/>
  <c r="BE121"/>
  <c r="BE130"/>
  <c r="BE134"/>
  <c r="BE141"/>
  <c r="BE151"/>
  <c r="BE152"/>
  <c r="J116"/>
  <c r="BE122"/>
  <c r="BE124"/>
  <c r="BE142"/>
  <c r="BE143"/>
  <c r="BE155"/>
  <c r="BE156"/>
  <c r="BE128"/>
  <c r="BE131"/>
  <c r="J113"/>
  <c r="BE123"/>
  <c r="BE137"/>
  <c r="BE138"/>
  <c r="BE139"/>
  <c r="BE145"/>
  <c r="BE146"/>
  <c r="BE147"/>
  <c r="BE149"/>
  <c r="BE153"/>
  <c r="BE158"/>
  <c r="BE148"/>
  <c r="BE150"/>
  <c r="BE125"/>
  <c r="BE127"/>
  <c r="BE140"/>
  <c r="BE144"/>
  <c r="BE154"/>
  <c r="BE157"/>
  <c r="BE160"/>
  <c r="BE159"/>
  <c r="BE162"/>
  <c r="BE165"/>
  <c r="BE170"/>
  <c i="22" r="BK134"/>
  <c r="BK133"/>
  <c r="J133"/>
  <c r="J97"/>
  <c i="23" r="J92"/>
  <c r="J123"/>
  <c r="BE144"/>
  <c r="BE146"/>
  <c r="BE151"/>
  <c r="BE136"/>
  <c r="BE137"/>
  <c r="BE143"/>
  <c r="BE153"/>
  <c r="BE156"/>
  <c r="F91"/>
  <c r="F92"/>
  <c r="BE134"/>
  <c r="BE142"/>
  <c r="BE155"/>
  <c r="BE170"/>
  <c r="BE171"/>
  <c r="BE179"/>
  <c r="BE200"/>
  <c r="BE208"/>
  <c r="BE214"/>
  <c r="BE177"/>
  <c r="BE195"/>
  <c r="BE197"/>
  <c r="BE201"/>
  <c r="BE207"/>
  <c r="BE216"/>
  <c r="BE218"/>
  <c r="BE225"/>
  <c r="BE228"/>
  <c r="BE236"/>
  <c r="BE140"/>
  <c r="BE141"/>
  <c r="BE147"/>
  <c r="BE148"/>
  <c r="BE149"/>
  <c r="BE154"/>
  <c r="BE158"/>
  <c r="BE161"/>
  <c r="BE181"/>
  <c r="BE184"/>
  <c r="BE190"/>
  <c r="BE213"/>
  <c r="BE215"/>
  <c r="BE220"/>
  <c r="BE223"/>
  <c r="BE224"/>
  <c r="BE229"/>
  <c r="BE235"/>
  <c r="BE247"/>
  <c r="BE248"/>
  <c r="BE251"/>
  <c r="BE252"/>
  <c r="BE256"/>
  <c r="BE145"/>
  <c r="BE152"/>
  <c r="BE157"/>
  <c r="BE162"/>
  <c r="BE165"/>
  <c r="BE166"/>
  <c r="BE167"/>
  <c r="BE185"/>
  <c r="BE192"/>
  <c r="BE199"/>
  <c r="BE209"/>
  <c r="BE221"/>
  <c r="BE237"/>
  <c r="BE245"/>
  <c r="BE260"/>
  <c r="BE263"/>
  <c r="BE266"/>
  <c r="BE230"/>
  <c r="BE242"/>
  <c r="BE244"/>
  <c r="BE246"/>
  <c r="BE253"/>
  <c r="BE254"/>
  <c r="BE257"/>
  <c r="BE261"/>
  <c r="BE258"/>
  <c r="BE262"/>
  <c r="BE265"/>
  <c r="BE268"/>
  <c r="BE269"/>
  <c r="BE241"/>
  <c r="BE243"/>
  <c r="BE255"/>
  <c r="BE259"/>
  <c r="BE270"/>
  <c r="BE271"/>
  <c r="BE274"/>
  <c r="BE279"/>
  <c r="BE285"/>
  <c r="E119"/>
  <c r="BE138"/>
  <c r="BE191"/>
  <c r="BE193"/>
  <c r="BE217"/>
  <c r="BE226"/>
  <c r="BE233"/>
  <c r="J91"/>
  <c r="BE132"/>
  <c r="BE174"/>
  <c r="BE176"/>
  <c r="BE196"/>
  <c r="BE286"/>
  <c r="BE290"/>
  <c r="BE294"/>
  <c r="BE172"/>
  <c r="BE173"/>
  <c r="BE175"/>
  <c r="BE178"/>
  <c r="BE180"/>
  <c r="BE194"/>
  <c r="BE198"/>
  <c r="BE202"/>
  <c r="BE210"/>
  <c r="BE211"/>
  <c r="BE219"/>
  <c r="BE222"/>
  <c r="BE234"/>
  <c r="BE240"/>
  <c r="BE272"/>
  <c r="BE282"/>
  <c r="BE291"/>
  <c r="BE264"/>
  <c r="BE267"/>
  <c r="BE276"/>
  <c r="BE293"/>
  <c r="BE135"/>
  <c r="BE139"/>
  <c r="BE150"/>
  <c r="BE159"/>
  <c r="BE163"/>
  <c r="BE164"/>
  <c r="BE182"/>
  <c r="BE183"/>
  <c r="BE186"/>
  <c r="BE187"/>
  <c r="BE188"/>
  <c r="BE189"/>
  <c r="BE205"/>
  <c r="BE206"/>
  <c r="BE227"/>
  <c r="BE231"/>
  <c r="BE273"/>
  <c r="BE275"/>
  <c r="BE280"/>
  <c r="BE281"/>
  <c r="BE283"/>
  <c r="BE288"/>
  <c r="BE289"/>
  <c r="BE133"/>
  <c r="BE212"/>
  <c r="BE277"/>
  <c r="BE278"/>
  <c r="BE287"/>
  <c r="BE292"/>
  <c i="21" r="BK124"/>
  <c r="J124"/>
  <c r="J96"/>
  <c i="22" r="J126"/>
  <c r="J92"/>
  <c r="BE138"/>
  <c r="BE139"/>
  <c r="BE144"/>
  <c r="E85"/>
  <c r="F92"/>
  <c r="F128"/>
  <c r="BE150"/>
  <c r="BE153"/>
  <c r="BE148"/>
  <c r="BE156"/>
  <c r="BE160"/>
  <c r="BE163"/>
  <c r="BE165"/>
  <c r="BE166"/>
  <c r="BE146"/>
  <c r="BE154"/>
  <c r="BE176"/>
  <c r="BE136"/>
  <c r="BE137"/>
  <c r="BE157"/>
  <c r="BE159"/>
  <c r="BE161"/>
  <c r="BE168"/>
  <c r="BE169"/>
  <c r="BE177"/>
  <c r="BE192"/>
  <c r="BE141"/>
  <c r="BE149"/>
  <c r="BE151"/>
  <c r="BE164"/>
  <c r="BE187"/>
  <c r="BE195"/>
  <c r="BE198"/>
  <c r="BE200"/>
  <c r="J91"/>
  <c r="BE140"/>
  <c r="BE143"/>
  <c r="BE145"/>
  <c r="BE147"/>
  <c r="BE152"/>
  <c r="BE155"/>
  <c r="BE158"/>
  <c r="BE179"/>
  <c r="BE189"/>
  <c r="BE193"/>
  <c r="BE204"/>
  <c r="BE210"/>
  <c r="BE213"/>
  <c r="BE216"/>
  <c r="BE219"/>
  <c r="BE162"/>
  <c r="BE167"/>
  <c r="BE172"/>
  <c r="BE185"/>
  <c r="BE188"/>
  <c r="BE191"/>
  <c r="BE199"/>
  <c r="BE202"/>
  <c r="BE206"/>
  <c r="BE220"/>
  <c r="BE227"/>
  <c r="BE231"/>
  <c r="BE232"/>
  <c r="BE243"/>
  <c r="BE255"/>
  <c r="BE254"/>
  <c r="BE211"/>
  <c r="BE217"/>
  <c r="BE225"/>
  <c r="BE228"/>
  <c r="BE239"/>
  <c r="BE249"/>
  <c r="BE260"/>
  <c r="BE170"/>
  <c r="BE171"/>
  <c r="BE178"/>
  <c r="BE182"/>
  <c r="BE190"/>
  <c r="BE194"/>
  <c r="BE196"/>
  <c r="BE203"/>
  <c r="BE207"/>
  <c r="BE209"/>
  <c r="BE214"/>
  <c r="BE224"/>
  <c r="BE233"/>
  <c r="BE235"/>
  <c r="BE238"/>
  <c r="BE241"/>
  <c r="BE244"/>
  <c r="BE250"/>
  <c r="BE251"/>
  <c r="BE226"/>
  <c r="BE247"/>
  <c r="BE252"/>
  <c r="BE253"/>
  <c r="BE256"/>
  <c r="BE259"/>
  <c r="BE173"/>
  <c r="BE174"/>
  <c r="BE175"/>
  <c r="BE180"/>
  <c r="BE181"/>
  <c r="BE183"/>
  <c r="BE184"/>
  <c r="BE197"/>
  <c r="BE201"/>
  <c r="BE208"/>
  <c r="BE212"/>
  <c r="BE222"/>
  <c r="BE223"/>
  <c r="BE230"/>
  <c r="BE234"/>
  <c r="BE236"/>
  <c r="BE245"/>
  <c r="BE246"/>
  <c i="21" r="BE130"/>
  <c r="BE134"/>
  <c r="BE142"/>
  <c i="20" r="BK117"/>
  <c r="J117"/>
  <c i="21" r="J92"/>
  <c r="F120"/>
  <c r="BE131"/>
  <c r="BE140"/>
  <c r="BE127"/>
  <c r="BE128"/>
  <c r="BE150"/>
  <c r="J91"/>
  <c r="BE155"/>
  <c r="BE166"/>
  <c r="BE160"/>
  <c r="BE168"/>
  <c r="BE177"/>
  <c r="BE179"/>
  <c r="F92"/>
  <c r="BE144"/>
  <c r="BE145"/>
  <c r="BE171"/>
  <c r="BE181"/>
  <c r="BE182"/>
  <c r="BE187"/>
  <c r="BE188"/>
  <c r="E85"/>
  <c r="J89"/>
  <c r="BE138"/>
  <c r="BE139"/>
  <c r="BE147"/>
  <c r="BE157"/>
  <c r="BE158"/>
  <c r="BE165"/>
  <c r="BE170"/>
  <c r="BE172"/>
  <c r="BE173"/>
  <c r="BE174"/>
  <c r="BE194"/>
  <c r="BE126"/>
  <c r="BE129"/>
  <c r="BE135"/>
  <c r="BE143"/>
  <c r="BE156"/>
  <c r="BE175"/>
  <c r="BE176"/>
  <c r="BE183"/>
  <c r="BE185"/>
  <c r="BE132"/>
  <c r="BE133"/>
  <c r="BE136"/>
  <c r="BE148"/>
  <c r="BE149"/>
  <c r="BE151"/>
  <c r="BE152"/>
  <c r="BE153"/>
  <c r="BE154"/>
  <c r="BE169"/>
  <c r="BE191"/>
  <c r="BE193"/>
  <c r="BE146"/>
  <c r="BE159"/>
  <c r="BE162"/>
  <c r="BE163"/>
  <c r="BE180"/>
  <c r="BE186"/>
  <c r="BE189"/>
  <c r="BE190"/>
  <c r="BE192"/>
  <c i="20" r="E85"/>
  <c r="F91"/>
  <c r="J111"/>
  <c r="J92"/>
  <c r="J113"/>
  <c r="BE120"/>
  <c r="BE132"/>
  <c r="BE134"/>
  <c r="BE122"/>
  <c r="BE129"/>
  <c r="BE131"/>
  <c r="BE121"/>
  <c r="BE124"/>
  <c r="BE125"/>
  <c r="BE126"/>
  <c r="BE127"/>
  <c r="BE130"/>
  <c r="F92"/>
  <c r="BE119"/>
  <c r="BE123"/>
  <c r="BE128"/>
  <c r="BE133"/>
  <c r="BE135"/>
  <c r="BE137"/>
  <c r="BE136"/>
  <c r="BE138"/>
  <c i="19" r="E85"/>
  <c r="J91"/>
  <c r="F94"/>
  <c r="J120"/>
  <c r="BE130"/>
  <c r="BE133"/>
  <c r="BE136"/>
  <c r="F93"/>
  <c r="J94"/>
  <c r="BE131"/>
  <c r="BE138"/>
  <c r="BE140"/>
  <c r="BE127"/>
  <c r="BE128"/>
  <c i="18" r="J91"/>
  <c r="J94"/>
  <c r="F127"/>
  <c i="17" r="BK126"/>
  <c r="J126"/>
  <c r="J99"/>
  <c i="18" r="F126"/>
  <c r="BE142"/>
  <c r="BE143"/>
  <c r="BE154"/>
  <c r="BE169"/>
  <c r="BE182"/>
  <c r="E85"/>
  <c r="BE173"/>
  <c r="BE188"/>
  <c r="BE211"/>
  <c r="BE221"/>
  <c r="BE136"/>
  <c r="BE139"/>
  <c r="BE151"/>
  <c r="BE165"/>
  <c r="BE187"/>
  <c r="BE194"/>
  <c r="BE200"/>
  <c r="BE252"/>
  <c r="J93"/>
  <c r="BE134"/>
  <c r="BE137"/>
  <c r="BE197"/>
  <c r="BE207"/>
  <c r="BE208"/>
  <c r="BE224"/>
  <c r="BE249"/>
  <c r="BE140"/>
  <c r="BE147"/>
  <c r="BE156"/>
  <c r="BE179"/>
  <c r="BE203"/>
  <c r="BE246"/>
  <c r="BE269"/>
  <c r="BE291"/>
  <c r="BE300"/>
  <c r="BE170"/>
  <c r="BE213"/>
  <c r="BE215"/>
  <c r="BE228"/>
  <c r="BE277"/>
  <c r="BE288"/>
  <c r="BE295"/>
  <c r="BE299"/>
  <c r="BE240"/>
  <c r="BE261"/>
  <c r="BE285"/>
  <c r="BE133"/>
  <c r="BE145"/>
  <c r="BE148"/>
  <c r="BE176"/>
  <c r="BE191"/>
  <c r="BE234"/>
  <c r="BE255"/>
  <c r="BE258"/>
  <c r="BE267"/>
  <c r="BE294"/>
  <c i="17" r="J93"/>
  <c i="16" r="J126"/>
  <c r="J99"/>
  <c r="J127"/>
  <c r="J100"/>
  <c i="17" r="F94"/>
  <c r="J122"/>
  <c r="BE147"/>
  <c r="BE160"/>
  <c r="BE128"/>
  <c r="BE141"/>
  <c r="BE159"/>
  <c r="BE170"/>
  <c r="BE161"/>
  <c i="16" r="J165"/>
  <c r="J103"/>
  <c i="17" r="BE133"/>
  <c r="BE149"/>
  <c r="BE153"/>
  <c r="BE157"/>
  <c r="BE169"/>
  <c r="BE175"/>
  <c r="E85"/>
  <c r="F93"/>
  <c r="BE136"/>
  <c r="BE143"/>
  <c r="BE144"/>
  <c r="BE163"/>
  <c r="BE167"/>
  <c r="BE174"/>
  <c r="BE155"/>
  <c r="J91"/>
  <c r="BE139"/>
  <c r="BE151"/>
  <c r="BE165"/>
  <c i="1" r="AW113"/>
  <c r="BA113"/>
  <c i="15" r="J126"/>
  <c r="J99"/>
  <c r="J135"/>
  <c r="J101"/>
  <c i="16" r="J91"/>
  <c r="F94"/>
  <c r="J94"/>
  <c r="BE130"/>
  <c r="BE133"/>
  <c r="BE137"/>
  <c r="BE138"/>
  <c r="BE141"/>
  <c r="BE159"/>
  <c r="F121"/>
  <c r="BE149"/>
  <c r="E85"/>
  <c r="J93"/>
  <c r="BE128"/>
  <c r="BE134"/>
  <c r="BE147"/>
  <c r="BE162"/>
  <c r="BE167"/>
  <c i="15" r="BK170"/>
  <c r="J170"/>
  <c r="J102"/>
  <c i="16" r="BE139"/>
  <c r="BE145"/>
  <c r="BE150"/>
  <c r="BE151"/>
  <c r="BE153"/>
  <c r="BE155"/>
  <c r="BE161"/>
  <c r="BE143"/>
  <c r="BE157"/>
  <c r="BE166"/>
  <c i="15" r="J93"/>
  <c r="E113"/>
  <c r="BE136"/>
  <c i="14" r="J127"/>
  <c r="J100"/>
  <c i="15" r="J94"/>
  <c r="BE128"/>
  <c r="BE133"/>
  <c r="BE142"/>
  <c r="BE146"/>
  <c r="J91"/>
  <c r="F122"/>
  <c r="BE161"/>
  <c r="BE151"/>
  <c r="BE155"/>
  <c r="BE157"/>
  <c r="F121"/>
  <c r="BE132"/>
  <c r="BE138"/>
  <c r="BE153"/>
  <c r="BE159"/>
  <c r="BE164"/>
  <c r="BE168"/>
  <c r="BE172"/>
  <c i="14" r="J234"/>
  <c r="J103"/>
  <c i="15" r="BE130"/>
  <c r="BE140"/>
  <c r="BE144"/>
  <c r="BE150"/>
  <c r="BE166"/>
  <c r="BE167"/>
  <c r="BE173"/>
  <c r="BE148"/>
  <c i="14" r="E85"/>
  <c r="J91"/>
  <c i="13" r="J135"/>
  <c r="J102"/>
  <c i="14" r="J93"/>
  <c r="F121"/>
  <c r="BE141"/>
  <c r="BE148"/>
  <c r="BE156"/>
  <c r="BE164"/>
  <c r="BE175"/>
  <c r="BE179"/>
  <c r="BE189"/>
  <c r="BE197"/>
  <c r="BE201"/>
  <c i="13" r="BK125"/>
  <c r="BK124"/>
  <c r="J124"/>
  <c r="J98"/>
  <c i="14" r="BE150"/>
  <c r="BE152"/>
  <c r="BE166"/>
  <c r="BE173"/>
  <c r="BE187"/>
  <c r="BE191"/>
  <c r="BE199"/>
  <c r="BE205"/>
  <c r="BE209"/>
  <c r="BE210"/>
  <c r="BE214"/>
  <c r="BE231"/>
  <c r="BE236"/>
  <c r="F94"/>
  <c r="BE135"/>
  <c r="BE145"/>
  <c r="BE185"/>
  <c r="BE212"/>
  <c r="BE227"/>
  <c r="J122"/>
  <c r="BE128"/>
  <c r="BE138"/>
  <c r="BE142"/>
  <c r="BE146"/>
  <c r="BE158"/>
  <c r="BE160"/>
  <c r="BE167"/>
  <c r="BE171"/>
  <c r="BE208"/>
  <c r="BE235"/>
  <c r="BE177"/>
  <c r="BE181"/>
  <c r="BE193"/>
  <c r="BE207"/>
  <c r="BE230"/>
  <c r="BE195"/>
  <c r="BE206"/>
  <c r="BE154"/>
  <c r="BE162"/>
  <c r="BE169"/>
  <c r="BE183"/>
  <c r="BE203"/>
  <c r="BE229"/>
  <c i="13" r="BE127"/>
  <c r="E85"/>
  <c r="F93"/>
  <c r="F121"/>
  <c r="BE130"/>
  <c i="12" r="BK125"/>
  <c r="J125"/>
  <c r="J98"/>
  <c r="J127"/>
  <c r="J100"/>
  <c i="13" r="J94"/>
  <c r="J118"/>
  <c i="12" r="J167"/>
  <c r="J103"/>
  <c i="13" r="J93"/>
  <c r="BE131"/>
  <c r="BE133"/>
  <c r="BE136"/>
  <c r="BE137"/>
  <c r="BE140"/>
  <c r="BE141"/>
  <c r="BE143"/>
  <c r="BE128"/>
  <c r="BE142"/>
  <c i="12" r="F94"/>
  <c r="E113"/>
  <c r="BE159"/>
  <c r="F93"/>
  <c r="BE128"/>
  <c r="BE130"/>
  <c r="BE151"/>
  <c r="BE168"/>
  <c i="11" r="BK126"/>
  <c r="J126"/>
  <c r="J99"/>
  <c r="J166"/>
  <c r="J103"/>
  <c i="12" r="J94"/>
  <c r="BE143"/>
  <c r="BE153"/>
  <c r="BE158"/>
  <c r="BE132"/>
  <c r="BE155"/>
  <c r="BE156"/>
  <c r="BE163"/>
  <c r="J91"/>
  <c r="BE146"/>
  <c r="BE160"/>
  <c r="J93"/>
  <c r="BE129"/>
  <c r="BE131"/>
  <c r="BE136"/>
  <c r="BE139"/>
  <c r="BE148"/>
  <c r="BE169"/>
  <c i="11" r="E85"/>
  <c r="F93"/>
  <c r="F94"/>
  <c r="J122"/>
  <c i="10" r="BK161"/>
  <c r="J161"/>
  <c r="J102"/>
  <c i="11" r="BE129"/>
  <c r="BE132"/>
  <c r="BE148"/>
  <c i="10" r="BK126"/>
  <c r="J126"/>
  <c r="J99"/>
  <c i="11" r="J91"/>
  <c r="J121"/>
  <c r="BE130"/>
  <c r="BE131"/>
  <c r="BE152"/>
  <c r="BE157"/>
  <c r="BE128"/>
  <c r="BE162"/>
  <c r="BE143"/>
  <c r="BE146"/>
  <c r="BE150"/>
  <c r="BE155"/>
  <c r="BE159"/>
  <c r="BE136"/>
  <c r="BE139"/>
  <c r="BE154"/>
  <c r="BE158"/>
  <c r="BE167"/>
  <c r="BE168"/>
  <c i="10" r="F121"/>
  <c r="F94"/>
  <c r="J122"/>
  <c i="9" r="BK126"/>
  <c r="J126"/>
  <c r="J99"/>
  <c i="10" r="BE135"/>
  <c r="BE144"/>
  <c r="J93"/>
  <c r="BE131"/>
  <c r="BE133"/>
  <c r="J91"/>
  <c r="E113"/>
  <c r="BE129"/>
  <c r="BE130"/>
  <c r="BE139"/>
  <c r="BE153"/>
  <c r="BE154"/>
  <c r="BE158"/>
  <c r="BE142"/>
  <c r="BE148"/>
  <c r="BE150"/>
  <c r="BE163"/>
  <c r="BE164"/>
  <c r="BE128"/>
  <c r="BE132"/>
  <c r="BE146"/>
  <c r="BE151"/>
  <c r="BE155"/>
  <c i="8" r="J137"/>
  <c r="J98"/>
  <c r="BK152"/>
  <c r="J152"/>
  <c r="J101"/>
  <c i="9" r="F122"/>
  <c r="BE128"/>
  <c r="J94"/>
  <c r="F121"/>
  <c r="BE173"/>
  <c r="E85"/>
  <c r="J93"/>
  <c r="J119"/>
  <c r="BE143"/>
  <c r="BE177"/>
  <c r="BE191"/>
  <c r="BE135"/>
  <c r="BE136"/>
  <c r="BE166"/>
  <c r="BE175"/>
  <c r="BE186"/>
  <c r="BE189"/>
  <c r="BE192"/>
  <c r="BE200"/>
  <c r="BE150"/>
  <c r="BE157"/>
  <c r="BE164"/>
  <c r="BE184"/>
  <c r="BE188"/>
  <c r="BE190"/>
  <c r="BE195"/>
  <c r="BE201"/>
  <c i="8" r="J91"/>
  <c i="7" r="BK374"/>
  <c r="J374"/>
  <c r="J103"/>
  <c i="8" r="J92"/>
  <c r="BE142"/>
  <c r="J129"/>
  <c r="BE138"/>
  <c r="F91"/>
  <c r="BE187"/>
  <c i="7" r="BK126"/>
  <c r="J126"/>
  <c r="J97"/>
  <c i="8" r="E85"/>
  <c r="BE145"/>
  <c r="BE147"/>
  <c r="BE159"/>
  <c r="BE171"/>
  <c r="BE178"/>
  <c r="BE184"/>
  <c r="BE188"/>
  <c r="BE189"/>
  <c r="BE141"/>
  <c r="BE154"/>
  <c r="BE175"/>
  <c r="BE177"/>
  <c r="BE183"/>
  <c r="BE190"/>
  <c r="BE195"/>
  <c r="BE207"/>
  <c r="BE211"/>
  <c r="BE165"/>
  <c r="BE202"/>
  <c r="BE172"/>
  <c r="BE179"/>
  <c r="BE196"/>
  <c r="BE197"/>
  <c r="BE203"/>
  <c r="BE204"/>
  <c r="BE209"/>
  <c r="BE206"/>
  <c r="BE210"/>
  <c r="BE224"/>
  <c r="BE234"/>
  <c r="BE235"/>
  <c r="BE233"/>
  <c r="BE250"/>
  <c r="BE256"/>
  <c i="7" r="BK334"/>
  <c r="J334"/>
  <c r="J100"/>
  <c i="8" r="F132"/>
  <c r="BE149"/>
  <c r="BE150"/>
  <c r="BE156"/>
  <c r="BE162"/>
  <c r="BE194"/>
  <c r="BE212"/>
  <c r="BE227"/>
  <c r="BE230"/>
  <c r="BE237"/>
  <c r="BE238"/>
  <c r="BE247"/>
  <c r="BE259"/>
  <c r="BE261"/>
  <c r="BE262"/>
  <c r="BE268"/>
  <c r="BE271"/>
  <c r="BE274"/>
  <c r="BE191"/>
  <c r="BE223"/>
  <c r="BE226"/>
  <c r="BE239"/>
  <c r="BE243"/>
  <c r="BE246"/>
  <c r="BE252"/>
  <c r="BE254"/>
  <c r="BE255"/>
  <c r="BE263"/>
  <c r="BE218"/>
  <c r="BE221"/>
  <c r="BE225"/>
  <c r="BE228"/>
  <c r="BE240"/>
  <c r="BE249"/>
  <c r="BE258"/>
  <c r="BE266"/>
  <c r="BE270"/>
  <c r="BE276"/>
  <c r="BE278"/>
  <c r="BE144"/>
  <c r="BE168"/>
  <c r="BE176"/>
  <c r="BE182"/>
  <c r="BE199"/>
  <c r="BE201"/>
  <c r="BE214"/>
  <c r="BE217"/>
  <c r="BE231"/>
  <c r="BE236"/>
  <c r="BE244"/>
  <c r="BE253"/>
  <c r="BE269"/>
  <c r="BE281"/>
  <c r="BE282"/>
  <c i="7" r="E115"/>
  <c r="J122"/>
  <c r="BE132"/>
  <c r="F122"/>
  <c r="BE131"/>
  <c r="BE133"/>
  <c r="BE192"/>
  <c r="J89"/>
  <c r="BE128"/>
  <c r="BE134"/>
  <c r="BE135"/>
  <c r="BE136"/>
  <c r="BE139"/>
  <c r="BE154"/>
  <c r="BE158"/>
  <c r="BE168"/>
  <c r="BE173"/>
  <c r="BE177"/>
  <c r="BE211"/>
  <c i="6" r="BK126"/>
  <c r="J126"/>
  <c r="J99"/>
  <c i="7" r="F121"/>
  <c r="BE141"/>
  <c r="BE142"/>
  <c r="BE146"/>
  <c r="BE162"/>
  <c r="BE179"/>
  <c r="BE188"/>
  <c r="BE190"/>
  <c r="BE202"/>
  <c r="BE205"/>
  <c r="BE215"/>
  <c r="BE219"/>
  <c r="BE207"/>
  <c r="BE221"/>
  <c r="BE223"/>
  <c r="BE227"/>
  <c r="BE233"/>
  <c r="BE237"/>
  <c r="BE243"/>
  <c r="BE247"/>
  <c r="BE129"/>
  <c r="BE138"/>
  <c r="BE140"/>
  <c r="BE148"/>
  <c r="BE160"/>
  <c r="BE164"/>
  <c r="BE183"/>
  <c r="BE185"/>
  <c r="BE200"/>
  <c r="BE209"/>
  <c r="BE213"/>
  <c r="BE231"/>
  <c r="BE239"/>
  <c r="BE245"/>
  <c r="BE285"/>
  <c r="BE288"/>
  <c r="BE294"/>
  <c r="BE217"/>
  <c r="BE225"/>
  <c r="BE260"/>
  <c r="BE267"/>
  <c r="BE271"/>
  <c r="BE279"/>
  <c r="BE287"/>
  <c r="BE302"/>
  <c r="BE310"/>
  <c r="BE319"/>
  <c r="BE327"/>
  <c r="BE328"/>
  <c r="BE332"/>
  <c r="BE337"/>
  <c r="BE352"/>
  <c r="BE356"/>
  <c r="BE365"/>
  <c r="BE370"/>
  <c r="J91"/>
  <c r="BE130"/>
  <c r="BE147"/>
  <c r="BE150"/>
  <c r="BE156"/>
  <c r="BE194"/>
  <c r="BE196"/>
  <c r="BE198"/>
  <c r="BE229"/>
  <c r="BE235"/>
  <c r="BE241"/>
  <c r="BE264"/>
  <c r="BE265"/>
  <c r="BE268"/>
  <c r="BE269"/>
  <c r="BE276"/>
  <c r="BE277"/>
  <c r="BE281"/>
  <c r="BE289"/>
  <c r="BE301"/>
  <c r="BE308"/>
  <c r="BE314"/>
  <c r="BE329"/>
  <c r="BE344"/>
  <c r="BE143"/>
  <c r="BE144"/>
  <c r="BE145"/>
  <c r="BE152"/>
  <c r="BE166"/>
  <c r="BE170"/>
  <c r="BE175"/>
  <c r="BE181"/>
  <c r="BE204"/>
  <c r="BE249"/>
  <c r="BE266"/>
  <c r="BE270"/>
  <c r="BE272"/>
  <c r="BE280"/>
  <c r="BE292"/>
  <c r="BE295"/>
  <c r="BE296"/>
  <c r="BE299"/>
  <c r="BE300"/>
  <c r="BE303"/>
  <c r="BE312"/>
  <c r="BE321"/>
  <c r="BE350"/>
  <c r="BE354"/>
  <c r="BE360"/>
  <c r="BE368"/>
  <c r="BE377"/>
  <c r="BE273"/>
  <c r="BE278"/>
  <c r="BE282"/>
  <c r="BE325"/>
  <c r="BE339"/>
  <c r="BE340"/>
  <c r="BE346"/>
  <c r="BE358"/>
  <c r="BE369"/>
  <c r="BE373"/>
  <c r="BE376"/>
  <c r="BE379"/>
  <c r="BE137"/>
  <c r="BE253"/>
  <c r="BE255"/>
  <c r="BE274"/>
  <c r="BE275"/>
  <c r="BE283"/>
  <c r="BE284"/>
  <c r="BE286"/>
  <c r="BE291"/>
  <c r="BE293"/>
  <c r="BE251"/>
  <c r="BE257"/>
  <c r="BE263"/>
  <c r="BE290"/>
  <c r="BE297"/>
  <c r="BE298"/>
  <c r="BE306"/>
  <c r="BE317"/>
  <c r="BE323"/>
  <c r="BE331"/>
  <c r="BE336"/>
  <c r="BE342"/>
  <c r="BE348"/>
  <c r="BE363"/>
  <c r="BE371"/>
  <c i="5" r="BK141"/>
  <c r="J141"/>
  <c r="J99"/>
  <c i="6" r="F94"/>
  <c r="J119"/>
  <c r="BE134"/>
  <c r="BE144"/>
  <c r="BE150"/>
  <c r="BE153"/>
  <c r="BE160"/>
  <c r="BE165"/>
  <c r="BE185"/>
  <c r="BE192"/>
  <c r="BE195"/>
  <c r="BE197"/>
  <c r="BE202"/>
  <c r="BE213"/>
  <c r="BE220"/>
  <c r="BE223"/>
  <c r="F93"/>
  <c r="J122"/>
  <c r="BE128"/>
  <c r="BE141"/>
  <c r="BE148"/>
  <c r="BE151"/>
  <c r="BE156"/>
  <c r="BE177"/>
  <c r="BE188"/>
  <c r="BE190"/>
  <c r="BE204"/>
  <c r="BE206"/>
  <c r="BE229"/>
  <c r="E113"/>
  <c r="BE139"/>
  <c r="BE158"/>
  <c r="BE164"/>
  <c r="BE167"/>
  <c r="BE168"/>
  <c r="BE199"/>
  <c r="BE230"/>
  <c i="5" r="J238"/>
  <c r="J111"/>
  <c r="BK289"/>
  <c r="J289"/>
  <c r="J116"/>
  <c i="6" r="BE135"/>
  <c r="BE143"/>
  <c r="BE146"/>
  <c r="BE162"/>
  <c r="BE171"/>
  <c r="BE187"/>
  <c r="BE219"/>
  <c r="BE224"/>
  <c r="BE173"/>
  <c r="BE175"/>
  <c r="BE183"/>
  <c r="BE200"/>
  <c r="BE232"/>
  <c r="BE129"/>
  <c r="BE131"/>
  <c r="BE140"/>
  <c r="BE142"/>
  <c r="BE169"/>
  <c r="BE174"/>
  <c r="BE180"/>
  <c r="BE207"/>
  <c r="BE209"/>
  <c r="BE211"/>
  <c r="BE227"/>
  <c r="J93"/>
  <c r="BE130"/>
  <c r="BE136"/>
  <c r="BE154"/>
  <c r="BE163"/>
  <c r="BE233"/>
  <c i="4" r="BK202"/>
  <c r="J202"/>
  <c r="J107"/>
  <c i="5" r="E85"/>
  <c r="J91"/>
  <c r="J136"/>
  <c r="BE162"/>
  <c r="BE172"/>
  <c r="BE183"/>
  <c r="BE190"/>
  <c r="BE194"/>
  <c r="BE197"/>
  <c r="BE199"/>
  <c r="BE202"/>
  <c r="BE205"/>
  <c r="F94"/>
  <c r="F136"/>
  <c r="BE143"/>
  <c r="BE144"/>
  <c r="BE155"/>
  <c r="BE157"/>
  <c r="BE204"/>
  <c r="BE209"/>
  <c r="BE210"/>
  <c i="4" r="BK149"/>
  <c r="J149"/>
  <c r="J104"/>
  <c i="5" r="J94"/>
  <c r="BE149"/>
  <c r="BE159"/>
  <c r="BE169"/>
  <c r="BE215"/>
  <c r="BE219"/>
  <c r="BE206"/>
  <c r="BE212"/>
  <c r="BE214"/>
  <c r="BE221"/>
  <c r="BE227"/>
  <c r="BE235"/>
  <c r="BE153"/>
  <c r="BE165"/>
  <c r="BE175"/>
  <c r="BE213"/>
  <c r="BE224"/>
  <c r="BE230"/>
  <c r="BE242"/>
  <c r="BE247"/>
  <c r="BE251"/>
  <c r="BE254"/>
  <c r="BE147"/>
  <c r="BE161"/>
  <c r="BE174"/>
  <c r="BE186"/>
  <c r="BE187"/>
  <c r="BE203"/>
  <c r="BE222"/>
  <c r="BE233"/>
  <c r="BE236"/>
  <c r="BE243"/>
  <c r="BE244"/>
  <c r="BE246"/>
  <c r="BE250"/>
  <c r="BE253"/>
  <c r="BE256"/>
  <c r="BE262"/>
  <c r="BE273"/>
  <c r="BE282"/>
  <c r="BE261"/>
  <c r="BE265"/>
  <c r="BE267"/>
  <c r="BE274"/>
  <c r="BE241"/>
  <c r="BE245"/>
  <c r="BE249"/>
  <c r="BE255"/>
  <c r="BE258"/>
  <c r="BE266"/>
  <c r="BE271"/>
  <c r="BE277"/>
  <c r="BE278"/>
  <c r="BE208"/>
  <c r="BE218"/>
  <c r="BE229"/>
  <c r="BE234"/>
  <c r="BE239"/>
  <c r="BE248"/>
  <c r="BE252"/>
  <c r="BE272"/>
  <c r="BE285"/>
  <c r="BE287"/>
  <c r="BE151"/>
  <c r="BE292"/>
  <c r="BE294"/>
  <c r="BE171"/>
  <c r="BE173"/>
  <c r="BE177"/>
  <c r="BE179"/>
  <c r="BE217"/>
  <c r="BE225"/>
  <c r="BE240"/>
  <c r="BE259"/>
  <c r="BE268"/>
  <c r="BE279"/>
  <c r="BE280"/>
  <c r="BE281"/>
  <c r="BE286"/>
  <c r="BE291"/>
  <c i="3" r="BK153"/>
  <c r="J153"/>
  <c r="J97"/>
  <c i="4" r="J93"/>
  <c r="E85"/>
  <c r="F93"/>
  <c r="F128"/>
  <c r="J91"/>
  <c r="BE143"/>
  <c r="BE148"/>
  <c r="BE151"/>
  <c r="BE152"/>
  <c r="BE184"/>
  <c r="BE137"/>
  <c r="BE142"/>
  <c r="BE155"/>
  <c r="BE169"/>
  <c r="BE188"/>
  <c i="3" r="BK2020"/>
  <c r="J2020"/>
  <c r="J110"/>
  <c r="J3917"/>
  <c r="J132"/>
  <c i="4" r="J94"/>
  <c r="BE134"/>
  <c r="BE139"/>
  <c r="BE140"/>
  <c r="BE171"/>
  <c r="BE183"/>
  <c r="BE190"/>
  <c r="BE200"/>
  <c r="BE153"/>
  <c r="BE161"/>
  <c r="BE177"/>
  <c r="BE194"/>
  <c r="BE199"/>
  <c r="BE145"/>
  <c r="BE147"/>
  <c r="BE197"/>
  <c r="BE198"/>
  <c r="BE192"/>
  <c r="BE204"/>
  <c r="BE205"/>
  <c r="BE163"/>
  <c r="BE189"/>
  <c r="BE193"/>
  <c r="BE186"/>
  <c r="BE191"/>
  <c r="BE207"/>
  <c i="2" r="J369"/>
  <c r="J103"/>
  <c i="3" r="BE179"/>
  <c r="BE185"/>
  <c r="BE272"/>
  <c r="BE416"/>
  <c r="BE455"/>
  <c r="BE526"/>
  <c r="BE650"/>
  <c r="BE788"/>
  <c r="BE1299"/>
  <c r="BE1585"/>
  <c r="BE1597"/>
  <c r="BE1663"/>
  <c r="BE1672"/>
  <c r="BE1720"/>
  <c r="BE1734"/>
  <c r="BE1769"/>
  <c r="BE2426"/>
  <c r="BE317"/>
  <c r="BE377"/>
  <c r="BE384"/>
  <c r="BE393"/>
  <c r="BE499"/>
  <c r="BE511"/>
  <c r="BE533"/>
  <c r="BE887"/>
  <c r="BE921"/>
  <c r="BE949"/>
  <c r="BE1110"/>
  <c r="BE2192"/>
  <c r="BE2371"/>
  <c r="BE2384"/>
  <c r="BE2413"/>
  <c r="BE2437"/>
  <c r="BE2440"/>
  <c i="2" r="BK128"/>
  <c r="J128"/>
  <c r="J97"/>
  <c i="3" r="J89"/>
  <c r="F148"/>
  <c r="BE159"/>
  <c r="BE290"/>
  <c r="BE303"/>
  <c r="BE332"/>
  <c r="BE386"/>
  <c r="BE443"/>
  <c r="BE490"/>
  <c r="BE917"/>
  <c r="BE1430"/>
  <c r="BE1558"/>
  <c r="BE1713"/>
  <c r="BE1716"/>
  <c r="BE1722"/>
  <c r="BE1794"/>
  <c r="BE1804"/>
  <c r="BE1806"/>
  <c r="BE1810"/>
  <c r="BE1812"/>
  <c r="BE1819"/>
  <c r="BE1854"/>
  <c r="BE2466"/>
  <c r="BE2485"/>
  <c r="BE2519"/>
  <c r="BE2529"/>
  <c r="BE978"/>
  <c r="BE996"/>
  <c r="BE1074"/>
  <c r="BE1455"/>
  <c r="BE1478"/>
  <c r="BE1745"/>
  <c r="BE1746"/>
  <c r="BE1747"/>
  <c r="BE1800"/>
  <c r="BE1841"/>
  <c r="BE2625"/>
  <c r="BE1802"/>
  <c r="BE2503"/>
  <c r="BE2552"/>
  <c r="BE2581"/>
  <c r="BE2630"/>
  <c r="BE2682"/>
  <c r="BE2691"/>
  <c r="BE2702"/>
  <c r="J148"/>
  <c r="BE157"/>
  <c r="BE167"/>
  <c r="BE170"/>
  <c r="BE301"/>
  <c r="BE375"/>
  <c r="BE403"/>
  <c r="BE466"/>
  <c r="BE581"/>
  <c r="BE757"/>
  <c r="BE980"/>
  <c r="BE1560"/>
  <c r="BE1568"/>
  <c r="BE1750"/>
  <c r="BE1826"/>
  <c r="BE1842"/>
  <c r="BE1850"/>
  <c r="BE2000"/>
  <c r="BE2140"/>
  <c r="BE2188"/>
  <c r="BE2294"/>
  <c r="BE2318"/>
  <c r="BE2400"/>
  <c r="BE2534"/>
  <c r="BE2639"/>
  <c r="BE2661"/>
  <c r="BE2739"/>
  <c r="F92"/>
  <c r="BE198"/>
  <c r="BE502"/>
  <c r="BE586"/>
  <c r="BE798"/>
  <c r="BE919"/>
  <c r="BE1072"/>
  <c r="BE1719"/>
  <c r="BE1801"/>
  <c r="BE1898"/>
  <c r="BE2817"/>
  <c r="BE2838"/>
  <c r="BE2844"/>
  <c r="BE2694"/>
  <c r="BE2711"/>
  <c r="BE2714"/>
  <c r="BE2731"/>
  <c r="BE2812"/>
  <c r="BE2848"/>
  <c r="BE2849"/>
  <c r="BE2853"/>
  <c r="BE2886"/>
  <c r="BE2898"/>
  <c r="BE2946"/>
  <c r="BE2964"/>
  <c r="BE3014"/>
  <c r="BE3042"/>
  <c r="BE3068"/>
  <c r="BE320"/>
  <c r="BE378"/>
  <c r="BE389"/>
  <c r="BE463"/>
  <c r="BE576"/>
  <c r="BE791"/>
  <c r="BE1551"/>
  <c r="BE1579"/>
  <c r="BE1733"/>
  <c r="BE1735"/>
  <c r="BE1825"/>
  <c r="BE1833"/>
  <c r="BE1886"/>
  <c r="BE2890"/>
  <c r="BE2906"/>
  <c r="BE2907"/>
  <c r="BE2912"/>
  <c r="BE2915"/>
  <c r="BE3011"/>
  <c r="BE3022"/>
  <c r="BE3098"/>
  <c r="BE3126"/>
  <c r="BE872"/>
  <c r="BE893"/>
  <c r="BE911"/>
  <c r="BE988"/>
  <c r="BE2623"/>
  <c r="BE2632"/>
  <c r="BE2712"/>
  <c r="BE2716"/>
  <c r="BE2723"/>
  <c r="BE2724"/>
  <c r="BE2725"/>
  <c r="BE2729"/>
  <c r="BE2733"/>
  <c r="BE2736"/>
  <c r="BE2761"/>
  <c r="BE2790"/>
  <c r="BE2797"/>
  <c r="BE2809"/>
  <c r="BE2841"/>
  <c r="BE2847"/>
  <c r="BE2937"/>
  <c r="BE2955"/>
  <c r="BE2992"/>
  <c r="BE3028"/>
  <c r="BE3031"/>
  <c r="BE3050"/>
  <c r="BE3065"/>
  <c r="BE3103"/>
  <c r="BE3138"/>
  <c r="BE3140"/>
  <c r="BE3142"/>
  <c r="BE3147"/>
  <c r="BE3149"/>
  <c r="BE3155"/>
  <c r="BE3163"/>
  <c r="BE3177"/>
  <c r="BE3183"/>
  <c r="BE3190"/>
  <c r="BE3196"/>
  <c r="BE3211"/>
  <c r="BE3332"/>
  <c r="BE3362"/>
  <c r="BE3371"/>
  <c r="BE3380"/>
  <c r="BE3400"/>
  <c r="BE3412"/>
  <c r="BE276"/>
  <c r="BE280"/>
  <c r="BE346"/>
  <c r="BE400"/>
  <c r="BE428"/>
  <c r="BE484"/>
  <c r="BE531"/>
  <c r="BE897"/>
  <c r="BE985"/>
  <c r="BE1059"/>
  <c r="BE1151"/>
  <c r="BE1432"/>
  <c r="BE1482"/>
  <c r="BE1587"/>
  <c r="BE1696"/>
  <c r="BE1709"/>
  <c r="BE1743"/>
  <c r="BE1775"/>
  <c r="BE1808"/>
  <c r="BE3132"/>
  <c r="BE3144"/>
  <c r="BE3159"/>
  <c r="BE3207"/>
  <c r="BE3208"/>
  <c r="BE1589"/>
  <c r="BE1726"/>
  <c r="BE1785"/>
  <c r="BE1791"/>
  <c r="BE1797"/>
  <c r="BE1895"/>
  <c r="BE2009"/>
  <c r="BE2079"/>
  <c r="BE2104"/>
  <c r="BE2152"/>
  <c r="BE2213"/>
  <c r="BE2304"/>
  <c r="BE2379"/>
  <c r="BE2405"/>
  <c r="BE2408"/>
  <c r="BE2445"/>
  <c r="BE2533"/>
  <c r="BE2593"/>
  <c r="BE2611"/>
  <c r="BE2652"/>
  <c r="BE2735"/>
  <c r="BE2785"/>
  <c r="BE2823"/>
  <c r="BE2857"/>
  <c r="BE2885"/>
  <c r="BE2909"/>
  <c r="BE2973"/>
  <c r="BE3193"/>
  <c r="BE3201"/>
  <c r="BE3353"/>
  <c r="BE3457"/>
  <c r="BE3482"/>
  <c r="BE359"/>
  <c r="BE381"/>
  <c r="BE397"/>
  <c r="BE497"/>
  <c r="BE517"/>
  <c r="BE802"/>
  <c r="BE847"/>
  <c r="BE909"/>
  <c r="BE1573"/>
  <c r="BE1591"/>
  <c r="BE1744"/>
  <c r="BE1762"/>
  <c r="BE1989"/>
  <c r="BE2002"/>
  <c r="BE2008"/>
  <c r="BE2012"/>
  <c r="BE2048"/>
  <c r="BE2087"/>
  <c r="BE2129"/>
  <c r="BE2142"/>
  <c r="BE2170"/>
  <c r="BE2310"/>
  <c r="BE2346"/>
  <c r="BE2358"/>
  <c r="BE2423"/>
  <c r="BE2443"/>
  <c r="BE2496"/>
  <c r="BE2509"/>
  <c r="BE2535"/>
  <c r="BE2568"/>
  <c r="BE2637"/>
  <c r="BE2657"/>
  <c r="BE2707"/>
  <c r="BE2738"/>
  <c r="BE2751"/>
  <c r="BE2792"/>
  <c r="BE2806"/>
  <c r="BE2832"/>
  <c r="BE2860"/>
  <c r="BE2872"/>
  <c r="BE2899"/>
  <c r="BE3074"/>
  <c r="BE3083"/>
  <c r="BE3111"/>
  <c r="BE3113"/>
  <c r="BE3133"/>
  <c r="BE3301"/>
  <c r="BE3335"/>
  <c r="BE3390"/>
  <c r="BE422"/>
  <c r="BE478"/>
  <c r="BE480"/>
  <c r="BE529"/>
  <c r="BE881"/>
  <c r="BE992"/>
  <c r="BE1076"/>
  <c r="BE1736"/>
  <c r="BE1742"/>
  <c r="BE1757"/>
  <c r="BE1890"/>
  <c r="BE3718"/>
  <c r="BE1138"/>
  <c r="BE1566"/>
  <c r="BE1724"/>
  <c r="BE1737"/>
  <c r="BE1772"/>
  <c r="BE1782"/>
  <c r="BE1788"/>
  <c r="BE2022"/>
  <c r="BE2178"/>
  <c r="BE2180"/>
  <c r="BE2277"/>
  <c r="BE2283"/>
  <c r="BE2402"/>
  <c r="BE2448"/>
  <c r="BE2461"/>
  <c r="BE2592"/>
  <c r="BE3057"/>
  <c r="BE3095"/>
  <c r="BE3109"/>
  <c r="BE3116"/>
  <c r="BE3123"/>
  <c r="BE3136"/>
  <c r="BE3151"/>
  <c r="BE3153"/>
  <c r="BE3557"/>
  <c r="BE3611"/>
  <c r="BE3669"/>
  <c r="BE3710"/>
  <c r="BE3714"/>
  <c r="BE3727"/>
  <c r="BE3731"/>
  <c r="BE3736"/>
  <c r="BE3821"/>
  <c r="BE3849"/>
  <c r="BE3859"/>
  <c r="BE3873"/>
  <c r="BE3878"/>
  <c r="BE3879"/>
  <c r="BE3881"/>
  <c r="BE3882"/>
  <c r="BE3884"/>
  <c r="BE3885"/>
  <c r="BE3887"/>
  <c r="BE3892"/>
  <c r="BE3897"/>
  <c r="BE3903"/>
  <c r="BE3905"/>
  <c r="BE3907"/>
  <c r="BE3910"/>
  <c r="BE3913"/>
  <c r="BE3914"/>
  <c r="BE3918"/>
  <c r="BE3920"/>
  <c r="BE3921"/>
  <c r="BE3922"/>
  <c r="BE3923"/>
  <c r="BE3924"/>
  <c r="BE3925"/>
  <c r="BE3926"/>
  <c r="BE207"/>
  <c r="BE250"/>
  <c r="BE278"/>
  <c r="BE328"/>
  <c r="BE450"/>
  <c r="BE492"/>
  <c r="BE494"/>
  <c r="BE505"/>
  <c r="BE521"/>
  <c r="BE524"/>
  <c r="BE546"/>
  <c r="BE901"/>
  <c r="BE905"/>
  <c r="BE963"/>
  <c r="BE1034"/>
  <c r="BE1084"/>
  <c r="BE1505"/>
  <c r="BE1557"/>
  <c r="BE1753"/>
  <c r="BE1805"/>
  <c r="BE1827"/>
  <c r="BE1838"/>
  <c r="BE2014"/>
  <c r="BE2019"/>
  <c r="BE2162"/>
  <c r="BE2189"/>
  <c r="BE2242"/>
  <c r="BE2343"/>
  <c r="BE2383"/>
  <c r="BE2433"/>
  <c r="BE2444"/>
  <c r="BE2451"/>
  <c r="BE2477"/>
  <c r="BE2536"/>
  <c r="BE2649"/>
  <c r="BE2654"/>
  <c r="BE2666"/>
  <c r="BE2671"/>
  <c r="BE2697"/>
  <c r="BE2708"/>
  <c r="BE2727"/>
  <c r="BE2730"/>
  <c r="BE2749"/>
  <c r="BE2765"/>
  <c r="BE2774"/>
  <c r="BE2789"/>
  <c r="BE2801"/>
  <c r="BE2880"/>
  <c r="BE2897"/>
  <c r="BE2900"/>
  <c r="BE2901"/>
  <c r="BE2910"/>
  <c r="BE2926"/>
  <c r="BE3017"/>
  <c r="BE3035"/>
  <c r="BE3092"/>
  <c r="BE3101"/>
  <c r="BE3106"/>
  <c r="BE3120"/>
  <c r="BE3157"/>
  <c r="BE3161"/>
  <c r="BE3186"/>
  <c r="BE3229"/>
  <c r="BE3283"/>
  <c r="BE3331"/>
  <c r="BE3431"/>
  <c r="BE3473"/>
  <c r="BE3501"/>
  <c r="BE3511"/>
  <c r="BE3522"/>
  <c r="BE3530"/>
  <c r="BE3540"/>
  <c r="BE3551"/>
  <c r="BE3564"/>
  <c r="BE3614"/>
  <c r="J92"/>
  <c r="BE173"/>
  <c r="BE236"/>
  <c r="BE344"/>
  <c r="BE362"/>
  <c r="BE460"/>
  <c r="BE830"/>
  <c r="BE994"/>
  <c r="BE1100"/>
  <c r="BE1276"/>
  <c r="BE1528"/>
  <c r="BE1613"/>
  <c r="BE1622"/>
  <c r="BE1638"/>
  <c r="BE1731"/>
  <c r="BE1732"/>
  <c r="BE1739"/>
  <c r="BE1780"/>
  <c r="BE1882"/>
  <c r="BE1906"/>
  <c r="BE2015"/>
  <c r="BE2029"/>
  <c r="BE2040"/>
  <c r="BE2059"/>
  <c r="BE2069"/>
  <c r="BE2093"/>
  <c r="BE2111"/>
  <c r="BE2119"/>
  <c r="BE2132"/>
  <c r="BE2160"/>
  <c r="BE2172"/>
  <c r="BE2226"/>
  <c r="BE2237"/>
  <c r="BE2340"/>
  <c r="BE2376"/>
  <c r="BE2378"/>
  <c r="BE3616"/>
  <c r="BE3618"/>
  <c r="BE3621"/>
  <c r="BE3624"/>
  <c r="BE3626"/>
  <c r="BE3635"/>
  <c r="BE3637"/>
  <c r="BE3705"/>
  <c r="BE3708"/>
  <c r="E85"/>
  <c r="BE161"/>
  <c r="BE196"/>
  <c r="BE221"/>
  <c r="BE338"/>
  <c r="BE367"/>
  <c r="BE434"/>
  <c r="BE472"/>
  <c r="BE836"/>
  <c r="BE915"/>
  <c r="BE998"/>
  <c r="BE1004"/>
  <c r="BE1106"/>
  <c r="BE1124"/>
  <c r="BE1129"/>
  <c r="BE2249"/>
  <c r="BE2382"/>
  <c r="BE2430"/>
  <c r="BE2436"/>
  <c r="BE2452"/>
  <c r="BE2464"/>
  <c r="BE2469"/>
  <c r="BE2488"/>
  <c r="BE2490"/>
  <c r="BE2514"/>
  <c r="BE2563"/>
  <c r="BE2575"/>
  <c r="BE2586"/>
  <c r="BE2595"/>
  <c r="BE2597"/>
  <c r="BE2608"/>
  <c r="BE2659"/>
  <c r="BE3633"/>
  <c r="BE3703"/>
  <c r="BE3712"/>
  <c r="BE3728"/>
  <c r="BE3729"/>
  <c r="BE191"/>
  <c r="BE200"/>
  <c r="BE305"/>
  <c r="BE990"/>
  <c r="BE1046"/>
  <c r="BE1301"/>
  <c r="BE1370"/>
  <c r="BE1728"/>
  <c r="BE1765"/>
  <c r="BE1778"/>
  <c r="BE3629"/>
  <c r="BE3630"/>
  <c r="BE3671"/>
  <c r="BE1809"/>
  <c r="BE1811"/>
  <c r="BE1822"/>
  <c r="BE1830"/>
  <c r="BE1997"/>
  <c r="BE2011"/>
  <c r="BE2018"/>
  <c r="BE2041"/>
  <c r="BE2050"/>
  <c r="BE2092"/>
  <c r="BE2097"/>
  <c r="BE2150"/>
  <c r="BE2186"/>
  <c r="BE2260"/>
  <c r="BE2266"/>
  <c r="BE2302"/>
  <c r="BE2312"/>
  <c r="BE2323"/>
  <c r="BE2331"/>
  <c r="BE2392"/>
  <c r="BE2419"/>
  <c r="BE2420"/>
  <c r="BE2427"/>
  <c r="BE2455"/>
  <c r="BE2530"/>
  <c r="BE2542"/>
  <c r="BE2635"/>
  <c r="BE2644"/>
  <c r="BE2653"/>
  <c r="BE2690"/>
  <c r="BE2722"/>
  <c r="BE2726"/>
  <c r="BE2728"/>
  <c r="BE2732"/>
  <c r="BE2734"/>
  <c r="BE2767"/>
  <c r="BE2771"/>
  <c r="BE2821"/>
  <c r="BE2828"/>
  <c r="BE2859"/>
  <c r="BE2862"/>
  <c r="BE2864"/>
  <c r="BE2866"/>
  <c r="BE2867"/>
  <c r="BE2868"/>
  <c r="BE2869"/>
  <c r="BE2877"/>
  <c r="BE2883"/>
  <c r="BE2904"/>
  <c r="BE155"/>
  <c r="BE164"/>
  <c r="BE260"/>
  <c r="BE351"/>
  <c r="BE488"/>
  <c r="BE726"/>
  <c r="BE833"/>
  <c r="BE1119"/>
  <c r="BE3247"/>
  <c r="BE3265"/>
  <c r="BE3318"/>
  <c r="BE3344"/>
  <c r="BE3411"/>
  <c r="BE3415"/>
  <c r="BE3436"/>
  <c r="BE3452"/>
  <c r="BE3583"/>
  <c r="BE187"/>
  <c r="BE254"/>
  <c r="BE263"/>
  <c r="BE311"/>
  <c r="BE348"/>
  <c r="BE364"/>
  <c r="BE482"/>
  <c r="BE688"/>
  <c r="BE913"/>
  <c r="BE926"/>
  <c r="BE1006"/>
  <c r="BE1009"/>
  <c r="BE1022"/>
  <c r="BE1090"/>
  <c r="BE1095"/>
  <c r="BE1103"/>
  <c r="BE1114"/>
  <c r="BE1135"/>
  <c r="BE1143"/>
  <c r="BE1145"/>
  <c r="BE1147"/>
  <c r="BE1149"/>
  <c r="BE1647"/>
  <c r="BE1760"/>
  <c r="BE1815"/>
  <c r="BE2005"/>
  <c r="BE2032"/>
  <c r="BE2109"/>
  <c r="BE2128"/>
  <c r="BE3593"/>
  <c r="BE3606"/>
  <c r="BE3715"/>
  <c r="BE3732"/>
  <c r="BE3733"/>
  <c r="BE3734"/>
  <c r="BE3735"/>
  <c r="BE3737"/>
  <c r="BE3752"/>
  <c r="BE3767"/>
  <c r="BE3782"/>
  <c r="BE3795"/>
  <c r="BE3808"/>
  <c r="BE3835"/>
  <c i="2" r="F92"/>
  <c r="BE214"/>
  <c r="E85"/>
  <c r="BE132"/>
  <c r="BE243"/>
  <c r="BE229"/>
  <c r="BE236"/>
  <c r="BE358"/>
  <c r="F91"/>
  <c r="J123"/>
  <c r="BE136"/>
  <c r="BE240"/>
  <c r="BE250"/>
  <c r="BE304"/>
  <c r="BE434"/>
  <c r="BE130"/>
  <c r="BE252"/>
  <c r="BE278"/>
  <c r="BE179"/>
  <c r="BE251"/>
  <c r="BE333"/>
  <c r="J89"/>
  <c r="BE219"/>
  <c r="BE249"/>
  <c r="BE260"/>
  <c r="BE274"/>
  <c r="BE284"/>
  <c r="J92"/>
  <c r="BE193"/>
  <c r="BE264"/>
  <c r="BE355"/>
  <c r="BE359"/>
  <c r="BE392"/>
  <c r="BE316"/>
  <c r="BE329"/>
  <c r="BE344"/>
  <c r="BE370"/>
  <c r="BE376"/>
  <c r="BE288"/>
  <c r="BE356"/>
  <c r="BE361"/>
  <c r="BE397"/>
  <c r="BE246"/>
  <c r="BE380"/>
  <c r="BE383"/>
  <c r="BE389"/>
  <c r="BE401"/>
  <c r="BE310"/>
  <c r="BE338"/>
  <c r="BE364"/>
  <c r="BE408"/>
  <c r="BE413"/>
  <c r="BE154"/>
  <c r="BE225"/>
  <c r="BE384"/>
  <c r="BE418"/>
  <c r="F36"/>
  <c i="1" r="BC95"/>
  <c i="4" r="F39"/>
  <c i="1" r="BD98"/>
  <c i="5" r="F39"/>
  <c i="1" r="BD99"/>
  <c i="7" r="F35"/>
  <c i="1" r="BB101"/>
  <c i="8" r="F36"/>
  <c i="1" r="BC102"/>
  <c i="11" r="F39"/>
  <c i="1" r="BD106"/>
  <c i="12" r="F38"/>
  <c i="1" r="BC107"/>
  <c i="14" r="F37"/>
  <c i="1" r="BB110"/>
  <c i="16" r="F38"/>
  <c i="1" r="BC112"/>
  <c i="16" r="J32"/>
  <c i="17" r="F39"/>
  <c i="1" r="BD113"/>
  <c i="19" r="F36"/>
  <c i="1" r="BA115"/>
  <c i="19" r="J36"/>
  <c i="1" r="AW115"/>
  <c i="19" r="F39"/>
  <c i="1" r="BD115"/>
  <c i="19" r="F37"/>
  <c i="1" r="BB115"/>
  <c i="20" r="F37"/>
  <c i="1" r="BD116"/>
  <c i="21" r="J34"/>
  <c i="1" r="AW117"/>
  <c i="22" r="F34"/>
  <c i="1" r="BA118"/>
  <c i="23" r="F37"/>
  <c i="1" r="BD119"/>
  <c i="4" r="F38"/>
  <c i="1" r="BC98"/>
  <c i="5" r="F36"/>
  <c i="1" r="BA99"/>
  <c i="6" r="F39"/>
  <c i="1" r="BD100"/>
  <c i="7" r="F37"/>
  <c i="1" r="BD101"/>
  <c i="8" r="F35"/>
  <c i="1" r="BB102"/>
  <c i="10" r="F36"/>
  <c i="1" r="BA105"/>
  <c i="10" r="F37"/>
  <c i="1" r="BB105"/>
  <c i="11" r="J36"/>
  <c i="1" r="AW106"/>
  <c i="12" r="F39"/>
  <c i="1" r="BD107"/>
  <c i="13" r="F37"/>
  <c i="1" r="BB108"/>
  <c i="14" r="J36"/>
  <c i="1" r="AW110"/>
  <c i="15" r="F39"/>
  <c i="1" r="BD111"/>
  <c i="16" r="F39"/>
  <c i="1" r="BD112"/>
  <c i="18" r="F38"/>
  <c i="1" r="BC114"/>
  <c i="19" r="F38"/>
  <c i="1" r="BC115"/>
  <c i="20" r="F34"/>
  <c i="1" r="BA116"/>
  <c i="20" r="F36"/>
  <c i="1" r="BC116"/>
  <c i="21" r="F36"/>
  <c i="1" r="BC117"/>
  <c i="23" r="F35"/>
  <c i="1" r="BB119"/>
  <c i="25" r="F36"/>
  <c i="1" r="BC121"/>
  <c i="3" r="F36"/>
  <c i="1" r="BC96"/>
  <c i="2" r="F37"/>
  <c i="1" r="BD95"/>
  <c i="5" r="J36"/>
  <c i="1" r="AW99"/>
  <c i="6" r="F36"/>
  <c i="1" r="BA100"/>
  <c i="7" r="F36"/>
  <c i="1" r="BC101"/>
  <c i="9" r="J36"/>
  <c i="1" r="AW104"/>
  <c i="10" r="J36"/>
  <c i="1" r="AW105"/>
  <c i="11" r="F36"/>
  <c i="1" r="BA106"/>
  <c i="13" r="J36"/>
  <c i="1" r="AW108"/>
  <c i="15" r="J36"/>
  <c i="1" r="AW111"/>
  <c i="15" r="F37"/>
  <c i="1" r="BB111"/>
  <c i="18" r="J36"/>
  <c i="1" r="AW114"/>
  <c i="21" r="F34"/>
  <c i="1" r="BA117"/>
  <c i="23" r="J34"/>
  <c i="1" r="AW119"/>
  <c i="2" r="J34"/>
  <c i="1" r="AW95"/>
  <c i="4" r="F36"/>
  <c i="1" r="BA98"/>
  <c i="5" r="F37"/>
  <c i="1" r="BB99"/>
  <c i="7" r="F34"/>
  <c i="1" r="BA101"/>
  <c i="8" r="J34"/>
  <c i="1" r="AW102"/>
  <c i="9" r="F36"/>
  <c i="1" r="BA104"/>
  <c i="9" r="F37"/>
  <c i="1" r="BB104"/>
  <c i="11" r="F38"/>
  <c i="1" r="BC106"/>
  <c i="12" r="J36"/>
  <c i="1" r="AW107"/>
  <c i="13" r="F38"/>
  <c i="1" r="BC108"/>
  <c i="14" r="F39"/>
  <c i="1" r="BD110"/>
  <c i="16" r="F36"/>
  <c i="1" r="BA112"/>
  <c i="17" r="F37"/>
  <c i="1" r="BB113"/>
  <c i="18" r="F37"/>
  <c i="1" r="BB114"/>
  <c i="20" r="J30"/>
  <c i="21" r="F35"/>
  <c i="1" r="BB117"/>
  <c i="22" r="F35"/>
  <c i="1" r="BB118"/>
  <c i="24" r="J34"/>
  <c i="1" r="AW120"/>
  <c i="25" r="F34"/>
  <c i="1" r="BA121"/>
  <c r="AS94"/>
  <c i="3" r="F34"/>
  <c i="1" r="BA96"/>
  <c i="25" r="F37"/>
  <c i="1" r="BD121"/>
  <c i="2" r="F34"/>
  <c i="1" r="BA95"/>
  <c i="4" r="F37"/>
  <c i="1" r="BB98"/>
  <c i="5" r="F38"/>
  <c i="1" r="BC99"/>
  <c i="6" r="F37"/>
  <c i="1" r="BB100"/>
  <c i="8" r="F34"/>
  <c i="1" r="BA102"/>
  <c i="9" r="F38"/>
  <c i="1" r="BC104"/>
  <c i="9" r="F39"/>
  <c i="1" r="BD104"/>
  <c i="12" r="F36"/>
  <c i="1" r="BA107"/>
  <c i="13" r="F36"/>
  <c i="1" r="BA108"/>
  <c i="14" r="F36"/>
  <c i="1" r="BA110"/>
  <c i="16" r="J36"/>
  <c i="1" r="AW112"/>
  <c i="17" r="F38"/>
  <c i="1" r="BC113"/>
  <c i="18" r="F39"/>
  <c i="1" r="BD114"/>
  <c i="21" r="F37"/>
  <c i="1" r="BD117"/>
  <c i="22" r="F37"/>
  <c i="1" r="BD118"/>
  <c i="24" r="F34"/>
  <c i="1" r="BA120"/>
  <c i="24" r="F37"/>
  <c i="1" r="BD120"/>
  <c i="2" r="F35"/>
  <c i="1" r="BB95"/>
  <c i="4" r="J36"/>
  <c i="1" r="AW98"/>
  <c i="6" r="J36"/>
  <c i="1" r="AW100"/>
  <c i="6" r="F38"/>
  <c i="1" r="BC100"/>
  <c i="7" r="J34"/>
  <c i="1" r="AW101"/>
  <c i="8" r="F37"/>
  <c i="1" r="BD102"/>
  <c i="10" r="F38"/>
  <c i="1" r="BC105"/>
  <c i="10" r="F39"/>
  <c i="1" r="BD105"/>
  <c i="11" r="F37"/>
  <c i="1" r="BB106"/>
  <c i="12" r="F37"/>
  <c i="1" r="BB107"/>
  <c i="13" r="F39"/>
  <c i="1" r="BD108"/>
  <c i="14" r="F38"/>
  <c i="1" r="BC110"/>
  <c i="15" r="F36"/>
  <c i="1" r="BA111"/>
  <c i="15" r="F38"/>
  <c i="1" r="BC111"/>
  <c i="16" r="F37"/>
  <c i="1" r="BB112"/>
  <c i="18" r="F36"/>
  <c i="1" r="BA114"/>
  <c i="20" r="J34"/>
  <c i="1" r="AW116"/>
  <c i="20" r="F35"/>
  <c i="1" r="BB116"/>
  <c i="22" r="J34"/>
  <c i="1" r="AW118"/>
  <c i="22" r="F36"/>
  <c i="1" r="BC118"/>
  <c i="23" r="F34"/>
  <c i="1" r="BA119"/>
  <c i="25" r="J34"/>
  <c i="1" r="AW121"/>
  <c i="3" r="F37"/>
  <c i="1" r="BD96"/>
  <c i="24" r="F35"/>
  <c i="1" r="BB120"/>
  <c i="24" r="F36"/>
  <c i="1" r="BC120"/>
  <c i="25" r="F35"/>
  <c i="1" r="BB121"/>
  <c i="3" r="F35"/>
  <c i="1" r="BB96"/>
  <c i="3" r="J34"/>
  <c i="1" r="AW96"/>
  <c i="23" r="F36"/>
  <c i="1" r="BC119"/>
  <c i="25" l="1" r="T126"/>
  <c r="T125"/>
  <c i="2" r="BK362"/>
  <c r="J362"/>
  <c r="J101"/>
  <c i="11" r="T125"/>
  <c i="10" r="P125"/>
  <c i="1" r="AU105"/>
  <c i="10" r="R125"/>
  <c i="21" r="T124"/>
  <c i="15" r="R125"/>
  <c i="3" r="P153"/>
  <c i="8" r="T135"/>
  <c r="R152"/>
  <c r="R135"/>
  <c i="14" r="BK126"/>
  <c r="J126"/>
  <c r="J99"/>
  <c i="17" r="P126"/>
  <c r="P125"/>
  <c i="1" r="AU113"/>
  <c i="2" r="R128"/>
  <c r="P362"/>
  <c r="P127"/>
  <c i="1" r="AU95"/>
  <c i="24" r="P119"/>
  <c i="1" r="AU120"/>
  <c i="2" r="T362"/>
  <c r="T127"/>
  <c i="21" r="P124"/>
  <c i="1" r="AU117"/>
  <c i="17" r="R126"/>
  <c r="R125"/>
  <c i="6" r="P126"/>
  <c r="P125"/>
  <c i="1" r="AU100"/>
  <c i="18" r="R131"/>
  <c r="R130"/>
  <c i="24" r="T119"/>
  <c i="5" r="R141"/>
  <c i="3" r="R2020"/>
  <c i="23" r="P129"/>
  <c i="1" r="AU119"/>
  <c i="19" r="P124"/>
  <c i="1" r="AU115"/>
  <c i="16" r="P126"/>
  <c r="P125"/>
  <c i="1" r="AU112"/>
  <c i="22" r="R134"/>
  <c r="R133"/>
  <c r="R132"/>
  <c i="9" r="T125"/>
  <c i="22" r="P134"/>
  <c r="P133"/>
  <c r="P132"/>
  <c i="1" r="AU118"/>
  <c i="15" r="P126"/>
  <c r="P125"/>
  <c i="1" r="AU111"/>
  <c i="5" r="R231"/>
  <c r="P231"/>
  <c r="P140"/>
  <c i="1" r="AU99"/>
  <c i="8" r="P152"/>
  <c r="P135"/>
  <c i="1" r="AU102"/>
  <c i="2" r="R362"/>
  <c i="17" r="T125"/>
  <c i="3" r="P2020"/>
  <c i="11" r="P125"/>
  <c i="1" r="AU106"/>
  <c i="16" r="R126"/>
  <c r="R125"/>
  <c i="3" r="R153"/>
  <c r="R152"/>
  <c r="T153"/>
  <c i="9" r="R125"/>
  <c i="21" r="R124"/>
  <c i="5" r="BK231"/>
  <c r="J231"/>
  <c r="J109"/>
  <c i="4" r="P131"/>
  <c i="1" r="AU98"/>
  <c i="15" r="T126"/>
  <c r="T125"/>
  <c i="18" r="P131"/>
  <c r="P130"/>
  <c i="1" r="AU114"/>
  <c i="7" r="R125"/>
  <c i="5" r="T141"/>
  <c r="T140"/>
  <c i="13" r="T124"/>
  <c i="14" r="P126"/>
  <c r="P125"/>
  <c i="1" r="AU110"/>
  <c i="14" r="R125"/>
  <c i="5" r="T231"/>
  <c i="3" r="T2020"/>
  <c i="22" r="T134"/>
  <c r="T133"/>
  <c r="T132"/>
  <c i="12" r="P125"/>
  <c i="1" r="AU107"/>
  <c i="9" r="P125"/>
  <c i="1" r="AU104"/>
  <c i="23" r="R203"/>
  <c r="R129"/>
  <c i="18" r="T131"/>
  <c r="T130"/>
  <c i="8" r="BK279"/>
  <c r="J279"/>
  <c r="J114"/>
  <c i="18" r="BK131"/>
  <c r="J131"/>
  <c r="J99"/>
  <c r="BK297"/>
  <c r="J297"/>
  <c r="J107"/>
  <c i="19" r="BK134"/>
  <c r="J134"/>
  <c r="J101"/>
  <c i="9" r="BK198"/>
  <c r="J198"/>
  <c r="J102"/>
  <c i="17" r="BK172"/>
  <c r="J172"/>
  <c r="J102"/>
  <c i="22" r="BK257"/>
  <c r="J257"/>
  <c r="J111"/>
  <c i="8" r="BK272"/>
  <c r="J272"/>
  <c r="J110"/>
  <c i="18" r="BK149"/>
  <c r="J149"/>
  <c r="J104"/>
  <c i="19" r="BK125"/>
  <c r="J125"/>
  <c r="J99"/>
  <c i="4" r="BK132"/>
  <c r="J132"/>
  <c r="J99"/>
  <c i="25" r="BK126"/>
  <c r="J126"/>
  <c r="J97"/>
  <c i="23" r="BK129"/>
  <c r="J129"/>
  <c r="J96"/>
  <c i="22" r="BK132"/>
  <c r="J132"/>
  <c r="J96"/>
  <c r="J134"/>
  <c r="J98"/>
  <c i="1" r="AG116"/>
  <c i="20" r="J96"/>
  <c i="17" r="BK125"/>
  <c r="J125"/>
  <c r="J98"/>
  <c i="1" r="AG112"/>
  <c i="15" r="BK125"/>
  <c r="J125"/>
  <c i="13" r="J125"/>
  <c r="J99"/>
  <c i="11" r="BK125"/>
  <c r="J125"/>
  <c i="10" r="BK125"/>
  <c r="J125"/>
  <c r="J98"/>
  <c i="9" r="BK125"/>
  <c r="J125"/>
  <c i="7" r="BK125"/>
  <c r="J125"/>
  <c i="6" r="BK125"/>
  <c r="J125"/>
  <c i="5" r="BK140"/>
  <c r="J140"/>
  <c i="4" r="BK131"/>
  <c r="J131"/>
  <c i="3" r="BK152"/>
  <c r="J152"/>
  <c r="J96"/>
  <c i="2" r="BK127"/>
  <c r="J127"/>
  <c r="J96"/>
  <c i="3" r="J33"/>
  <c i="1" r="AV96"/>
  <c r="AT96"/>
  <c i="9" r="J32"/>
  <c i="1" r="AG104"/>
  <c i="11" r="J35"/>
  <c i="1" r="AV106"/>
  <c r="AT106"/>
  <c i="20" r="J33"/>
  <c i="1" r="AV116"/>
  <c r="AT116"/>
  <c r="AN116"/>
  <c i="11" r="F35"/>
  <c i="1" r="AZ106"/>
  <c i="21" r="J30"/>
  <c i="1" r="AG117"/>
  <c i="24" r="J30"/>
  <c i="1" r="AG120"/>
  <c i="4" r="J35"/>
  <c i="1" r="AV98"/>
  <c r="AT98"/>
  <c r="BB97"/>
  <c r="AX97"/>
  <c i="6" r="J32"/>
  <c i="1" r="AG100"/>
  <c i="7" r="J30"/>
  <c i="1" r="AG101"/>
  <c i="9" r="J35"/>
  <c i="1" r="AV104"/>
  <c r="AT104"/>
  <c i="15" r="J35"/>
  <c i="1" r="AV111"/>
  <c r="AT111"/>
  <c i="20" r="F33"/>
  <c i="1" r="AZ116"/>
  <c i="7" r="J33"/>
  <c i="1" r="AV101"/>
  <c r="AT101"/>
  <c i="5" r="F35"/>
  <c i="1" r="AZ99"/>
  <c i="13" r="J35"/>
  <c i="1" r="AV108"/>
  <c r="AT108"/>
  <c i="16" r="J35"/>
  <c i="1" r="AV112"/>
  <c r="AT112"/>
  <c r="AN112"/>
  <c i="21" r="J33"/>
  <c i="1" r="AV117"/>
  <c r="AT117"/>
  <c i="12" r="J32"/>
  <c i="1" r="AG107"/>
  <c i="13" r="J32"/>
  <c i="1" r="AG108"/>
  <c i="14" r="F35"/>
  <c i="1" r="AZ110"/>
  <c i="4" r="J32"/>
  <c i="1" r="AG98"/>
  <c i="5" r="J32"/>
  <c i="1" r="AG99"/>
  <c i="6" r="J35"/>
  <c i="1" r="AV100"/>
  <c r="AT100"/>
  <c i="12" r="F35"/>
  <c i="1" r="AZ107"/>
  <c i="16" r="F35"/>
  <c i="1" r="AZ112"/>
  <c i="22" r="J33"/>
  <c i="1" r="AV118"/>
  <c r="AT118"/>
  <c r="BB103"/>
  <c r="AX103"/>
  <c i="18" r="F35"/>
  <c i="1" r="AZ114"/>
  <c i="3" r="F33"/>
  <c i="1" r="AZ96"/>
  <c r="BA103"/>
  <c r="AW103"/>
  <c i="17" r="F35"/>
  <c i="1" r="AZ113"/>
  <c i="24" r="J33"/>
  <c i="1" r="AV120"/>
  <c r="AT120"/>
  <c i="10" r="F35"/>
  <c i="1" r="AZ105"/>
  <c i="17" r="J35"/>
  <c i="1" r="AV113"/>
  <c r="AT113"/>
  <c i="25" r="J33"/>
  <c i="1" r="AV121"/>
  <c r="AT121"/>
  <c i="12" r="J35"/>
  <c i="1" r="AV107"/>
  <c r="AT107"/>
  <c r="BA109"/>
  <c r="AW109"/>
  <c r="BC109"/>
  <c r="AY109"/>
  <c i="23" r="J33"/>
  <c i="1" r="AV119"/>
  <c r="AT119"/>
  <c i="15" r="F35"/>
  <c i="1" r="AZ111"/>
  <c i="21" r="F33"/>
  <c i="1" r="AZ117"/>
  <c i="2" r="J33"/>
  <c i="1" r="AV95"/>
  <c r="AT95"/>
  <c r="BC103"/>
  <c r="AY103"/>
  <c i="18" r="J35"/>
  <c i="1" r="AV114"/>
  <c r="AT114"/>
  <c i="8" r="J33"/>
  <c i="1" r="AV102"/>
  <c r="AT102"/>
  <c i="4" r="F35"/>
  <c i="1" r="AZ98"/>
  <c i="7" r="F33"/>
  <c i="1" r="AZ101"/>
  <c i="6" r="F35"/>
  <c i="1" r="AZ100"/>
  <c i="13" r="F35"/>
  <c i="1" r="AZ108"/>
  <c i="19" r="J35"/>
  <c i="1" r="AV115"/>
  <c r="AT115"/>
  <c i="25" r="F33"/>
  <c i="1" r="AZ121"/>
  <c i="10" r="J35"/>
  <c i="1" r="AV105"/>
  <c r="AT105"/>
  <c r="BD109"/>
  <c i="23" r="F33"/>
  <c i="1" r="AZ119"/>
  <c i="8" r="F33"/>
  <c i="1" r="AZ102"/>
  <c i="5" r="J35"/>
  <c i="1" r="AV99"/>
  <c r="AT99"/>
  <c i="15" r="J32"/>
  <c i="1" r="AG111"/>
  <c r="BB109"/>
  <c r="AX109"/>
  <c i="22" r="F33"/>
  <c i="1" r="AZ118"/>
  <c r="BC97"/>
  <c r="AY97"/>
  <c r="BD97"/>
  <c r="BA97"/>
  <c r="AW97"/>
  <c i="9" r="F35"/>
  <c i="1" r="AZ104"/>
  <c i="19" r="F35"/>
  <c i="1" r="AZ115"/>
  <c i="24" r="F33"/>
  <c i="1" r="AZ120"/>
  <c i="2" r="F33"/>
  <c i="1" r="AZ95"/>
  <c r="BD103"/>
  <c i="14" r="J35"/>
  <c i="1" r="AV110"/>
  <c r="AT110"/>
  <c i="11" r="J32"/>
  <c i="1" r="AG106"/>
  <c i="3" l="1" r="T152"/>
  <c i="5" r="R140"/>
  <c i="2" r="R127"/>
  <c i="3" r="P152"/>
  <c i="1" r="AU96"/>
  <c i="8" r="BK135"/>
  <c r="J135"/>
  <c r="J96"/>
  <c i="14" r="BK125"/>
  <c r="J125"/>
  <c r="J98"/>
  <c i="18" r="BK130"/>
  <c r="J130"/>
  <c i="19" r="BK124"/>
  <c r="J124"/>
  <c r="J98"/>
  <c i="25" r="BK125"/>
  <c r="J125"/>
  <c r="J96"/>
  <c i="1" r="AN120"/>
  <c i="24" r="J39"/>
  <c i="1" r="AN117"/>
  <c i="21" r="J39"/>
  <c i="20" r="J39"/>
  <c i="1" r="AN111"/>
  <c i="15" r="J98"/>
  <c i="16" r="J41"/>
  <c i="15" r="J41"/>
  <c i="1" r="AN108"/>
  <c r="AN107"/>
  <c i="13" r="J41"/>
  <c i="1" r="AN106"/>
  <c i="12" r="J41"/>
  <c i="11" r="J98"/>
  <c r="J41"/>
  <c i="1" r="AN104"/>
  <c i="9" r="J98"/>
  <c r="J41"/>
  <c i="1" r="AN101"/>
  <c i="7" r="J96"/>
  <c i="1" r="AN100"/>
  <c i="7" r="J39"/>
  <c i="6" r="J98"/>
  <c i="1" r="AN99"/>
  <c i="6" r="J41"/>
  <c i="5" r="J98"/>
  <c i="1" r="AN98"/>
  <c i="5" r="J41"/>
  <c i="4" r="J98"/>
  <c r="J41"/>
  <c i="1" r="AU103"/>
  <c r="AU97"/>
  <c r="AU109"/>
  <c i="18" r="J32"/>
  <c i="1" r="AG114"/>
  <c i="3" r="J30"/>
  <c i="1" r="AG96"/>
  <c r="AN96"/>
  <c r="AZ103"/>
  <c r="AV103"/>
  <c r="AT103"/>
  <c i="23" r="J30"/>
  <c i="1" r="AG119"/>
  <c r="AN119"/>
  <c r="BB94"/>
  <c r="AX94"/>
  <c r="AZ97"/>
  <c r="AV97"/>
  <c r="AT97"/>
  <c r="BD94"/>
  <c r="W33"/>
  <c i="2" r="J30"/>
  <c i="1" r="AG95"/>
  <c i="10" r="J32"/>
  <c i="1" r="AG105"/>
  <c r="AN105"/>
  <c i="17" r="J32"/>
  <c i="1" r="AG113"/>
  <c r="AN113"/>
  <c i="22" r="J30"/>
  <c i="1" r="AG118"/>
  <c r="AN118"/>
  <c r="BA94"/>
  <c r="AW94"/>
  <c r="AK30"/>
  <c r="AG97"/>
  <c r="BC94"/>
  <c r="W32"/>
  <c r="AZ109"/>
  <c r="AV109"/>
  <c r="AT109"/>
  <c i="18" l="1" r="J41"/>
  <c r="J98"/>
  <c i="23" r="J39"/>
  <c i="22" r="J39"/>
  <c i="17" r="J41"/>
  <c i="10" r="J41"/>
  <c i="1" r="AN97"/>
  <c i="3" r="J39"/>
  <c i="2" r="J39"/>
  <c i="1" r="AN95"/>
  <c r="AN114"/>
  <c r="AU94"/>
  <c i="19" r="J32"/>
  <c i="1" r="AG115"/>
  <c r="AY94"/>
  <c r="AZ94"/>
  <c r="AV94"/>
  <c r="AK29"/>
  <c i="25" r="J30"/>
  <c i="1" r="AG121"/>
  <c i="14" r="J32"/>
  <c i="1" r="AG110"/>
  <c r="AN110"/>
  <c i="8" r="J30"/>
  <c i="1" r="AG102"/>
  <c r="AN102"/>
  <c r="AG103"/>
  <c r="W30"/>
  <c r="W31"/>
  <c i="25" l="1" r="J39"/>
  <c i="8" r="J39"/>
  <c i="14" r="J41"/>
  <c i="19" r="J41"/>
  <c i="1" r="AN103"/>
  <c r="AN121"/>
  <c r="AN115"/>
  <c r="AG109"/>
  <c r="W29"/>
  <c r="AT94"/>
  <c l="1" r="AN109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<sst xmlns="http://schemas.openxmlformats.org/spreadsheetml/2006/main">
  <si>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</si>
  <si>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</si>
  <si>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</si>
  <si>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</si>
  <si>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</si>
  <si>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{81552ab8-be4f-49ae-9f81-c02c09649da2}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</si>
  <si>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</si>
  <si>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</si>
  <si>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</si>
  <si>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</si>
  <si>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</si>
  <si>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</si>
  <si>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</si>
  <si>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</si>
  <si>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01c-06/2025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</si>
  <si>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</si>
  <si>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</si>
  <si>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Dejvické divadlo-Přístavba a stavební úpravy objektu č.p.1084, k.ú. Dejvice, Zelená 15a,Praha 6</t>
  </si>
  <si>
    <t>KSO:</t>
  </si>
  <si>
    <t>CC-CZ:</t>
  </si>
  <si>
    <t>Místo:</t>
  </si>
  <si>
    <t xml:space="preserve"> </t>
  </si>
  <si>
    <t>Datum:</t>
  </si>
  <si>
    <t>10. 6. 2025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</si>
  <si>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</si>
  <si>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</si>
  <si>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</si>
  <si>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</si>
  <si>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</si>
  <si>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</si>
  <si>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</si>
  <si>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</si>
  <si>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</si>
  <si>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</si>
  <si>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</si>
  <si>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</si>
  <si>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</si>
  <si>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</si>
  <si>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</si>
  <si>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</si>
  <si>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</si>
  <si>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</si>
  <si>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</si>
  <si>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</si>
  <si>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</si>
  <si>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</si>
  <si>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</si>
  <si>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</si>
  <si>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</si>
  <si>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</si>
  <si>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</si>
  <si>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</si>
  <si>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</si>
  <si>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</si>
  <si>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</si>
  <si>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</si>
  <si>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</si>
  <si>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</si>
  <si>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</si>
  <si>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</si>
  <si>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</si>
  <si>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</si>
  <si>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</si>
  <si>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</si>
  <si>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</si>
  <si>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</si>
  <si>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</si>
  <si>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</si>
  <si>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</si>
  <si>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</si>
  <si>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</si>
  <si>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</si>
  <si>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</si>
  <si>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</si>
  <si>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</si>
  <si>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</si>
  <si>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</si>
  <si>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</si>
  <si>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</si>
  <si>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</si>
  <si>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</si>
  <si>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</si>
  <si>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{668765d8-38c4-42e4-9d03-a67b58082075}</t>
  </si>
  <si>
    <t>2</t>
  </si>
  <si>
    <t>02</t>
  </si>
  <si>
    <t>Stavební část</t>
  </si>
  <si>
    <t>{11d3ffe4-65be-4bab-9140-6afcba5ee5f5}</t>
  </si>
  <si>
    <t>03</t>
  </si>
  <si>
    <t>ZTI</t>
  </si>
  <si>
    <t>{f4947fb6-2c36-4b8d-8b00-18935eb90c7c}</t>
  </si>
  <si>
    <t>Vnitřní vodovod</t>
  </si>
  <si>
    <t>Soupis</t>
  </si>
  <si>
    <t>{5c12a320-f1d9-4dba-a337-14cad0965480}</t>
  </si>
  <si>
    <t>Vnitřní kanalizace</t>
  </si>
  <si>
    <t>{841b166f-a20e-4c0c-87f6-4c1fddfb9dd8}</t>
  </si>
  <si>
    <t>Zařizovací předměty</t>
  </si>
  <si>
    <t>{5fa99194-8b98-4da9-bac3-d79db0a16649}</t>
  </si>
  <si>
    <t>04</t>
  </si>
  <si>
    <t>Elektro</t>
  </si>
  <si>
    <t>{660e15ac-441f-4331-b93d-dbb41d5cd199}</t>
  </si>
  <si>
    <t>05</t>
  </si>
  <si>
    <t>Vytápění</t>
  </si>
  <si>
    <t>{4d0c4b19-40a0-4dab-9179-5ab2d2c87b2a}</t>
  </si>
  <si>
    <t>06</t>
  </si>
  <si>
    <t>Chlazení</t>
  </si>
  <si>
    <t>{85ea7428-d3a4-4993-b913-ef1c04831a9e}</t>
  </si>
  <si>
    <t>Zařízení č.1 - Větrání hlediště/jeviště</t>
  </si>
  <si>
    <t>{8a1cfa08-056d-4a4c-85a5-3425d5f986a3}</t>
  </si>
  <si>
    <t>Zařízení č.2 - Chlazení místnosti BN 1.03 (Technická kabina)</t>
  </si>
  <si>
    <t>{99ef6c11-e94c-409d-82c6-a72881f0047f}</t>
  </si>
  <si>
    <t>Zařízení č.3 - Chlazení místnosti BN 1.01b (AV technika - racky)</t>
  </si>
  <si>
    <t>{ebb58bea-0122-4152-b18e-5b96670a40d1}</t>
  </si>
  <si>
    <t>Zařízení č.4 - Chlazení místnosti B 02.33 ( Náhradní zdrojú RPO)</t>
  </si>
  <si>
    <t>{a18a2e77-35da-428e-93a0-3112f04769d8}</t>
  </si>
  <si>
    <t>Demontáže</t>
  </si>
  <si>
    <t>{b995912a-88b6-47fb-94e6-fd8a55697734}</t>
  </si>
  <si>
    <t>07</t>
  </si>
  <si>
    <t>Vzduchotechnika</t>
  </si>
  <si>
    <t>{0856c553-fdd9-42db-b423-0cb0949e1ab3}</t>
  </si>
  <si>
    <t>Zařízení1 - Větrání hlediště/jeviště</t>
  </si>
  <si>
    <t>{97ca6909-2a58-4e71-8103-72d4944c92ee}</t>
  </si>
  <si>
    <t>Zařízení 2 - Větrání zázemí ve 2.PP</t>
  </si>
  <si>
    <t>{444db578-6503-40d9-8d9b-0412c5d3990e}</t>
  </si>
  <si>
    <t>Zařízení 3 - Odvětrání dílny</t>
  </si>
  <si>
    <t>{7d289983-0995-4fce-8df2-6f804e93296d}</t>
  </si>
  <si>
    <t>Zařízení 4 - Větrání místnosti s náhradním zdrojem</t>
  </si>
  <si>
    <t>{fe158bf8-a538-4582-a2d7-2846d83cb4fa}</t>
  </si>
  <si>
    <t>Zařízení 5 - Úprava stávajících zařízení</t>
  </si>
  <si>
    <t>{8a8a83e2-5a47-4377-b583-8e201b863342}</t>
  </si>
  <si>
    <t>Demontáž a ekologická likvidace</t>
  </si>
  <si>
    <t>{cc772e3d-1cd7-4d36-a941-f4523bf15433}</t>
  </si>
  <si>
    <t>08</t>
  </si>
  <si>
    <t>ZOTK - Zařízení pro odvod kouře a tepla</t>
  </si>
  <si>
    <t>{a9110ab4-1596-4608-a994-139689865c0c}</t>
  </si>
  <si>
    <t>09</t>
  </si>
  <si>
    <t>Měření a regulace</t>
  </si>
  <si>
    <t>{8c605339-8a29-402a-87e7-eff6c1ce3109}</t>
  </si>
  <si>
    <t>10</t>
  </si>
  <si>
    <t>EPS_EROP, ESL</t>
  </si>
  <si>
    <t>{78c5c06d-9823-4208-8bef-7ae24341e475}</t>
  </si>
  <si>
    <t>11</t>
  </si>
  <si>
    <t>AV + jevištní technika</t>
  </si>
  <si>
    <t>{e65f5b09-dcc2-44cc-ba7c-21f5159afa39}</t>
  </si>
  <si>
    <t>13</t>
  </si>
  <si>
    <t>Zahradní a krajinářské úpravy</t>
  </si>
  <si>
    <t>{8e5cd84b-edb5-4586-8b1c-d142c3bac478}</t>
  </si>
  <si>
    <t>14</t>
  </si>
  <si>
    <t>VRN</t>
  </si>
  <si>
    <t>{5882dfbc-2360-49b5-88f3-fee8eff12cd2}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</si>
  <si>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</si>
  <si>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</si>
  <si>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</si>
  <si>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</si>
  <si>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</si>
  <si>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</si>
  <si>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</si>
  <si>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</si>
  <si>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</si>
  <si>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</si>
  <si>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</si>
  <si>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</si>
  <si>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</si>
  <si>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761 - Konstrukce prosvětlovací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</si>
  <si>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</si>
  <si>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</si>
  <si>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</si>
  <si>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</si>
  <si>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772 - Podlahy z kamene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</si>
  <si>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</si>
  <si>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</si>
  <si>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</si>
  <si>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</si>
  <si>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</si>
  <si>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</si>
  <si>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</si>
  <si>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</si>
  <si>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</si>
  <si>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</si>
  <si>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</si>
  <si>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</si>
  <si>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</si>
  <si>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</si>
  <si>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</si>
  <si>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</si>
  <si>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</si>
  <si>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</si>
  <si>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Odstanění skalky</t>
  </si>
  <si>
    <t>m3</t>
  </si>
  <si>
    <t>4</t>
  </si>
  <si>
    <t>741738648</t>
  </si>
  <si>
    <t>9</t>
  </si>
  <si>
    <t>Ostatní konstrukce a práce, bourání</t>
  </si>
  <si>
    <t>961055111</t>
  </si>
  <si>
    <t>Bourání základů ze ŽB</t>
  </si>
  <si>
    <t>-1778711864</t>
  </si>
  <si>
    <t>VV</t>
  </si>
  <si>
    <t>2.PP</t>
  </si>
  <si>
    <t>M.č. B 02.06 - vybourání základové desky pro novou plošinu</t>
  </si>
  <si>
    <t>(0,89+1,73+1,135)*(0,625+1,03+0,5)*0,3</t>
  </si>
  <si>
    <t>3</t>
  </si>
  <si>
    <t>962031132</t>
  </si>
  <si>
    <t>Bourání příček nebo přizdívek z cihel pálených tl do 100 mm</t>
  </si>
  <si>
    <t>m2</t>
  </si>
  <si>
    <t>-427566684</t>
  </si>
  <si>
    <t>B 02.16</t>
  </si>
  <si>
    <t>1,815*(2,48+0,15)-1,2</t>
  </si>
  <si>
    <t>B 02.11</t>
  </si>
  <si>
    <t>(2,935-0,565)*(2,48+0,15)-1,6</t>
  </si>
  <si>
    <t>1.PP</t>
  </si>
  <si>
    <t>Mezi A 01.07,9 a 10 a A 01.08</t>
  </si>
  <si>
    <t>2,604*3,05-1,2*2</t>
  </si>
  <si>
    <t>Mezi A 01.07,9 a 10</t>
  </si>
  <si>
    <t>0,904*2*3,05</t>
  </si>
  <si>
    <t>Mezi A 01.06 a A 01.02</t>
  </si>
  <si>
    <t>1,75*3,05-1,2</t>
  </si>
  <si>
    <t>Kóje A 01.06</t>
  </si>
  <si>
    <t>(2,6+1,1*2)*3,05-1,2*3</t>
  </si>
  <si>
    <t>Otvor mezi B 01.07 a B 01.02</t>
  </si>
  <si>
    <t>2,175*2,2-2*2,15</t>
  </si>
  <si>
    <t>Součet</t>
  </si>
  <si>
    <t>962031133</t>
  </si>
  <si>
    <t>Bourání příček nebo přizdívek z cihel pálených tl přes 100 do 150 mm</t>
  </si>
  <si>
    <t>-1715033150</t>
  </si>
  <si>
    <t>Půdorys 2.PP</t>
  </si>
  <si>
    <t>B 02.27</t>
  </si>
  <si>
    <t>(2,01+2,21*2)*(2,38+0,15)-1,2-1,6</t>
  </si>
  <si>
    <t>B 02.05</t>
  </si>
  <si>
    <t>1,9*(2,38+0,15)</t>
  </si>
  <si>
    <t>B 02.25</t>
  </si>
  <si>
    <t>(1,13+0,15+0,91)*(2,38+0,15)-1,2</t>
  </si>
  <si>
    <t>B 02.23</t>
  </si>
  <si>
    <t>1,13*(2,38+0,15)-1,6</t>
  </si>
  <si>
    <t>B 02.04</t>
  </si>
  <si>
    <t>(1,195)*(2,48+0,15)-1,6</t>
  </si>
  <si>
    <t>1,815*(2,48+0,15)</t>
  </si>
  <si>
    <t>Půdorys 1.PP</t>
  </si>
  <si>
    <t>Mezi B 01.04 a B 01.07</t>
  </si>
  <si>
    <t>3,741*(5,12+0,15)</t>
  </si>
  <si>
    <t>Mezi B 01.04 a B 01.03</t>
  </si>
  <si>
    <t>(1,1+1,1)*(4,72+0,15)-1,6</t>
  </si>
  <si>
    <t>Mezi B 01.02 a B 01.03</t>
  </si>
  <si>
    <t>(0,55+1,05)*(4,72+0,15)-1,6</t>
  </si>
  <si>
    <t>Mezi A 01.07,9 a 10 a A 01.06 a 02</t>
  </si>
  <si>
    <t>(1,15+0,1+2,6)*3,05-1,2</t>
  </si>
  <si>
    <t>5</t>
  </si>
  <si>
    <t>962032230</t>
  </si>
  <si>
    <t>Bourání zdiva z cihel pálených nebo vápenopískových na MV nebo MVC do 1 m3</t>
  </si>
  <si>
    <t>286193863</t>
  </si>
  <si>
    <t>0,315*0,92*2,315</t>
  </si>
  <si>
    <t>Mezi B 02.01 a B 02,25</t>
  </si>
  <si>
    <t>0,8*0,355*2,36</t>
  </si>
  <si>
    <t>Mezi B 02.051 a B 02.02</t>
  </si>
  <si>
    <t>Mezi B 02.03 a B 02.11</t>
  </si>
  <si>
    <t>0,2*1,06*2,04</t>
  </si>
  <si>
    <t>1.NP</t>
  </si>
  <si>
    <t>Vybourání otvoru pro ZOKT nad dveřmi</t>
  </si>
  <si>
    <t>1,6*1,6*0,387</t>
  </si>
  <si>
    <t>6</t>
  </si>
  <si>
    <t>962032231</t>
  </si>
  <si>
    <t>Bourání zdiva z cihel pálených nebo vápenopískových na MV nebo MVC přes 1 m3</t>
  </si>
  <si>
    <t>1452581256</t>
  </si>
  <si>
    <t>Otvor v B 02.26 a B 02.05</t>
  </si>
  <si>
    <t>2,175*0,53*(2,38+0,15)</t>
  </si>
  <si>
    <t>Otvor B 01.02</t>
  </si>
  <si>
    <t>7,4*( 0,84+4,895+0,23)*0,9</t>
  </si>
  <si>
    <t>B 01.03 - obvodová zeď</t>
  </si>
  <si>
    <t>0,94*3,78*0,9</t>
  </si>
  <si>
    <t>B 01.05 - obvodová zeď</t>
  </si>
  <si>
    <t>0,94*3,78*1,14</t>
  </si>
  <si>
    <t>Parapet A 01.11</t>
  </si>
  <si>
    <t>4,3*0,9*0,3</t>
  </si>
  <si>
    <t>Nadpraží dveří mezi jevištěm a skladem kulis, odpočet stávajícího otvoru pro VZT</t>
  </si>
  <si>
    <t>(5,25-2,2)*2,175*0,9-0,6*0,6*0,9</t>
  </si>
  <si>
    <t>Rozšíření stávajího prostupu VZT do BN 1.04</t>
  </si>
  <si>
    <t>1,3*0,6*1,1+1,3*0,5*0,55</t>
  </si>
  <si>
    <t>Rozšíření stávajího prostupu VZT do BN 1.01</t>
  </si>
  <si>
    <t>2,5*1,3*0,9</t>
  </si>
  <si>
    <t>7</t>
  </si>
  <si>
    <t>962032631</t>
  </si>
  <si>
    <t>Bourání zdiva komínového z cihel pálených, šamotových nebo vápenopískových na MV nebo MVC</t>
  </si>
  <si>
    <t>-624073001</t>
  </si>
  <si>
    <t>B 01.02</t>
  </si>
  <si>
    <t>(7,5-5,374)*0,9*4,9</t>
  </si>
  <si>
    <t>8</t>
  </si>
  <si>
    <t>962052211</t>
  </si>
  <si>
    <t>Bourání zdiva nadzákladového ze ŽB přes 1 m3</t>
  </si>
  <si>
    <t>-1994195816</t>
  </si>
  <si>
    <t>Anglické dvorky v místě přístavby</t>
  </si>
  <si>
    <t>(0,9*2+5,205+1,02*2+0,99*4+1,585+1,1)*0,3*4,5</t>
  </si>
  <si>
    <t>Podlaha</t>
  </si>
  <si>
    <t>9*0,2*1,1</t>
  </si>
  <si>
    <t>962071711</t>
  </si>
  <si>
    <t>Bourání kovových, litinových nebo nýtovaných sloupů s patkou a hlavicí</t>
  </si>
  <si>
    <t>t</t>
  </si>
  <si>
    <t>-532940008</t>
  </si>
  <si>
    <t>M.č. AN 1.01</t>
  </si>
  <si>
    <t>0,3</t>
  </si>
  <si>
    <t>962086111</t>
  </si>
  <si>
    <t>Bourání pórobetonových příček nebo přizdívek tl přes 100 do 150 mm</t>
  </si>
  <si>
    <t>-596495526</t>
  </si>
  <si>
    <t>PO 8 - obezdívka Ytong - horní část hlediště a sloupy</t>
  </si>
  <si>
    <t>(1,5+1,75+0,25+2+1,75+0,25+1,6+1,5)*5,5</t>
  </si>
  <si>
    <t>3,14*1,1*5,5*4</t>
  </si>
  <si>
    <t>(1,1+1+1,7+1,7+1+1,1)*5,5</t>
  </si>
  <si>
    <t>963051113</t>
  </si>
  <si>
    <t>Bourání ŽB stropů deskových tl přes 80 mm</t>
  </si>
  <si>
    <t>-17867691</t>
  </si>
  <si>
    <t>Strop anglických dvorků v místě přístavby</t>
  </si>
  <si>
    <t>(5,205+1,585+1,1)*0,2*1,1</t>
  </si>
  <si>
    <t>965042231</t>
  </si>
  <si>
    <t>Bourání podkladů pod dlažby nebo mazanin betonových nebo z litého asfaltu tl přes 100 mm pl do 4 m2</t>
  </si>
  <si>
    <t>1445031353</t>
  </si>
  <si>
    <t>Volně ložené stropní panely u B 01.07</t>
  </si>
  <si>
    <t>3*1,5*0,25</t>
  </si>
  <si>
    <t>965049112</t>
  </si>
  <si>
    <t>Příplatek k bourání betonových mazanin za bourání mazanin se svařovanou sítí tl přes 100 mm</t>
  </si>
  <si>
    <t>1899780877</t>
  </si>
  <si>
    <t>966008211</t>
  </si>
  <si>
    <t>Bourání odvodňovacího žlabu z betonových příkopových tvárnic š do 500 mm</t>
  </si>
  <si>
    <t>m</t>
  </si>
  <si>
    <t>865877975</t>
  </si>
  <si>
    <t>U anglických dvorků do zahrady</t>
  </si>
  <si>
    <t>15</t>
  </si>
  <si>
    <t>966071711</t>
  </si>
  <si>
    <t>Bourání sloupků a vzpěr plotových ocelových do 2,5 m zabetonovaných</t>
  </si>
  <si>
    <t>kus</t>
  </si>
  <si>
    <t>2064701677</t>
  </si>
  <si>
    <t>16</t>
  </si>
  <si>
    <t>966071821</t>
  </si>
  <si>
    <t>Rozebrání oplocení z drátěného pletiva se čtvercovými oky v do 1,6 m</t>
  </si>
  <si>
    <t>1839774383</t>
  </si>
  <si>
    <t>17</t>
  </si>
  <si>
    <t>966073811</t>
  </si>
  <si>
    <t>Rozebrání vrat a vrátek k oplocení pl přes 2 do 6 m2</t>
  </si>
  <si>
    <t>1774364694</t>
  </si>
  <si>
    <t>18</t>
  </si>
  <si>
    <t>966080113</t>
  </si>
  <si>
    <t>Bourání kontaktního zateplení z desek z minerální vlny tl přes 60 do 120 mm</t>
  </si>
  <si>
    <t>75853969</t>
  </si>
  <si>
    <t>M.č. B 02.04 a B 01.07</t>
  </si>
  <si>
    <t>(4,57*2+14,78)*5,5</t>
  </si>
  <si>
    <t>Zateplení fasády m.č. A 01.13 a A .1.11</t>
  </si>
  <si>
    <t>(1,8+1,902+3,1+1,554)*4-3,1*1,95</t>
  </si>
  <si>
    <t>19</t>
  </si>
  <si>
    <t>966083118</t>
  </si>
  <si>
    <t>Demontáž odvětrávané fasády stěn s hliníkovou obousměrnou konstrukcí</t>
  </si>
  <si>
    <t>-1236868720</t>
  </si>
  <si>
    <t xml:space="preserve">Fasáda B 01.04  a B 01.07</t>
  </si>
  <si>
    <t>(4,57*2+14,78)*5</t>
  </si>
  <si>
    <t>20</t>
  </si>
  <si>
    <t>967031132</t>
  </si>
  <si>
    <t>Přisekání rovných ostění v cihelném zdivu na MV nebo MVC</t>
  </si>
  <si>
    <t>1027041981</t>
  </si>
  <si>
    <t>B 02.01 a B 02.02</t>
  </si>
  <si>
    <t>(2,48+0,15)*0,53*4</t>
  </si>
  <si>
    <t>2*3,78*0,9</t>
  </si>
  <si>
    <t>2*3,78*1,14</t>
  </si>
  <si>
    <t>967031742</t>
  </si>
  <si>
    <t>Přisekání plošné zdiva z cihel pálených na MC tl do 100 mm</t>
  </si>
  <si>
    <t>-1435560130</t>
  </si>
  <si>
    <t>Sokl na venkovním schodišti</t>
  </si>
  <si>
    <t>7,5</t>
  </si>
  <si>
    <t>22</t>
  </si>
  <si>
    <t>968062376</t>
  </si>
  <si>
    <t>Vybourání dřevěných rámů oken zdvojených včetně křídel pl do 4 m2</t>
  </si>
  <si>
    <t>575481189</t>
  </si>
  <si>
    <t>M.č. B 01.04</t>
  </si>
  <si>
    <t>(1,2164+1,282+0,24)*0,8</t>
  </si>
  <si>
    <t>M.č. A 01.01</t>
  </si>
  <si>
    <t>1,5*3</t>
  </si>
  <si>
    <t>23</t>
  </si>
  <si>
    <t>968062377</t>
  </si>
  <si>
    <t>Vybourání dřevěných rámů oken zdvojených včetně křídel pl přes 4 m2</t>
  </si>
  <si>
    <t>1303435171</t>
  </si>
  <si>
    <t xml:space="preserve">M.č.  A 01.11</t>
  </si>
  <si>
    <t>3,1*1,95</t>
  </si>
  <si>
    <t>24</t>
  </si>
  <si>
    <t>968072455</t>
  </si>
  <si>
    <t>Vybourání kovových dveřních zárubní pl do 2 m2</t>
  </si>
  <si>
    <t>1144891707</t>
  </si>
  <si>
    <t>0,8*1,97*7</t>
  </si>
  <si>
    <t>0,6*1,97*3</t>
  </si>
  <si>
    <t>0,9*1,97*1</t>
  </si>
  <si>
    <t>0,8*1,97*6</t>
  </si>
  <si>
    <t>0,7*1,97*2</t>
  </si>
  <si>
    <t>0,6*1,97*6</t>
  </si>
  <si>
    <t>M.č. AN 1.04</t>
  </si>
  <si>
    <t>0,8*1,71</t>
  </si>
  <si>
    <t>0,8*2,2</t>
  </si>
  <si>
    <t>0,6*2,2</t>
  </si>
  <si>
    <t>1,14*(2,1+1,5)</t>
  </si>
  <si>
    <t>25</t>
  </si>
  <si>
    <t>968072456</t>
  </si>
  <si>
    <t>Vybourání kovových dveřních zárubní pl přes 2 m2</t>
  </si>
  <si>
    <t>-1517710647</t>
  </si>
  <si>
    <t>(1,2+0,5)*2,4</t>
  </si>
  <si>
    <t>2*2,15</t>
  </si>
  <si>
    <t>2*2,33</t>
  </si>
  <si>
    <t>26</t>
  </si>
  <si>
    <t>971033561</t>
  </si>
  <si>
    <t>Vybourání otvorů ve zdivu cihelném pl do 1 m2 na MVC nebo MV tl do 600 mm</t>
  </si>
  <si>
    <t>-2138383725</t>
  </si>
  <si>
    <t>(2,48+0,15)*0,53*0,3*2</t>
  </si>
  <si>
    <t>0,315*0,9*0,625</t>
  </si>
  <si>
    <t>27</t>
  </si>
  <si>
    <t>972054491</t>
  </si>
  <si>
    <t>Vybourání otvorů v ŽB stropech nebo klenbách pl do 1 m2 tl přes 80 mm</t>
  </si>
  <si>
    <t>278811475</t>
  </si>
  <si>
    <t>M.č. B 02.01 a B 02.25, B 02.06 a B 02.28</t>
  </si>
  <si>
    <t>2,25*0,75*0,25+2*0,75*0,25</t>
  </si>
  <si>
    <t>(0,89+1,73+1,135)</t>
  </si>
  <si>
    <t>2,25*2+0,75*2+2*2+0,75*2</t>
  </si>
  <si>
    <t>M.č. B 01.02 - nový otvor ve stropní desce</t>
  </si>
  <si>
    <t>1*1*0,25</t>
  </si>
  <si>
    <t>28</t>
  </si>
  <si>
    <t>973031514</t>
  </si>
  <si>
    <t>Vysekání kapes ve zdivu cihelném na MV nebo MVC pro upevňovací prvky hl přes 150 mm</t>
  </si>
  <si>
    <t>-1609519692</t>
  </si>
  <si>
    <t>Nika pro roletu AN 01.01</t>
  </si>
  <si>
    <t>29</t>
  </si>
  <si>
    <t>976082131</t>
  </si>
  <si>
    <t>Vybourání objímek, držáků nebo věšáků ze zdiva cihelného</t>
  </si>
  <si>
    <t>876258262</t>
  </si>
  <si>
    <t>M.č. AN 01.01 -stávající šatní tyče</t>
  </si>
  <si>
    <t>30</t>
  </si>
  <si>
    <t>976085411</t>
  </si>
  <si>
    <t>Vybourání kanalizačních rámů včetně poklopů nebo mříží pl přes 0,6 m2</t>
  </si>
  <si>
    <t>1898232316</t>
  </si>
  <si>
    <t>31</t>
  </si>
  <si>
    <t>977312114</t>
  </si>
  <si>
    <t>Řezání stávajících betonových mazanin vyztužených hl do 200 mm</t>
  </si>
  <si>
    <t>1547188</t>
  </si>
  <si>
    <t>1*4</t>
  </si>
  <si>
    <t>997</t>
  </si>
  <si>
    <t>Přesun sutě</t>
  </si>
  <si>
    <t>32</t>
  </si>
  <si>
    <t>997013212</t>
  </si>
  <si>
    <t>Vnitrostaveništní doprava suti a vybouraných hmot pro budovy v přes 6 do 9 m ručně</t>
  </si>
  <si>
    <t>304680925</t>
  </si>
  <si>
    <t>33</t>
  </si>
  <si>
    <t>997013219</t>
  </si>
  <si>
    <t>Příplatek k vnitrostaveništní dopravě suti a vybouraných hmot za zvětšenou dopravu suti ZKD 10 m</t>
  </si>
  <si>
    <t>-1939805113</t>
  </si>
  <si>
    <t>335,885*5 'Přepočtené koeficientem množství</t>
  </si>
  <si>
    <t>34</t>
  </si>
  <si>
    <t>997013501</t>
  </si>
  <si>
    <t>Odvoz suti a vybouraných hmot na skládku nebo meziskládku do 1 km se složením</t>
  </si>
  <si>
    <t>507313203</t>
  </si>
  <si>
    <t>35</t>
  </si>
  <si>
    <t>997013509</t>
  </si>
  <si>
    <t>Příplatek k odvozu suti a vybouraných hmot na skládku ZKD 1 km přes 1 km</t>
  </si>
  <si>
    <t>-1004393069</t>
  </si>
  <si>
    <t>335,885*19 'Přepočtené koeficientem množství</t>
  </si>
  <si>
    <t>36</t>
  </si>
  <si>
    <t>997013631</t>
  </si>
  <si>
    <t>Poplatek za uložení na skládce (skládkovné) stavebního odpadu směsného kód odpadu 17 09 04</t>
  </si>
  <si>
    <t>-2030005546</t>
  </si>
  <si>
    <t>PSV</t>
  </si>
  <si>
    <t>Práce a dodávky PSV</t>
  </si>
  <si>
    <t>761</t>
  </si>
  <si>
    <t>Konstrukce prosvětlovací</t>
  </si>
  <si>
    <t>37</t>
  </si>
  <si>
    <t>761661805</t>
  </si>
  <si>
    <t>Demontáž sklepního světlíku (anglického dvorku) hl přes 1,00 m</t>
  </si>
  <si>
    <t>1529402112</t>
  </si>
  <si>
    <t>M.č. B 02.04</t>
  </si>
  <si>
    <t>764</t>
  </si>
  <si>
    <t>Konstrukce klempířské</t>
  </si>
  <si>
    <t>38</t>
  </si>
  <si>
    <t>764002841</t>
  </si>
  <si>
    <t>Demontáž oplechování horních ploch zdí a nadezdívek do suti</t>
  </si>
  <si>
    <t>-1521339944</t>
  </si>
  <si>
    <t>4,57*2+14,78</t>
  </si>
  <si>
    <t>Fasáda A 01.10 a A 01.11</t>
  </si>
  <si>
    <t>9,5*2+5,25*2</t>
  </si>
  <si>
    <t>39</t>
  </si>
  <si>
    <t>764002871</t>
  </si>
  <si>
    <t>Demontáž lemování zdí do suti</t>
  </si>
  <si>
    <t>-1551519095</t>
  </si>
  <si>
    <t>14,78</t>
  </si>
  <si>
    <t>765</t>
  </si>
  <si>
    <t>Krytina skládaná</t>
  </si>
  <si>
    <t>40</t>
  </si>
  <si>
    <t>765231801</t>
  </si>
  <si>
    <t>Demontáž obkladu fasády</t>
  </si>
  <si>
    <t>-155122852</t>
  </si>
  <si>
    <t>135</t>
  </si>
  <si>
    <t>766</t>
  </si>
  <si>
    <t>Konstrukce truhlářské</t>
  </si>
  <si>
    <t>41</t>
  </si>
  <si>
    <t>766691812</t>
  </si>
  <si>
    <t>Demontáž parapetních desek dřevěných nebo plastových šířky přes 300 mm</t>
  </si>
  <si>
    <t>1819978802</t>
  </si>
  <si>
    <t>42</t>
  </si>
  <si>
    <t>766812840</t>
  </si>
  <si>
    <t>Demontáž kuchyňských linek dřevěných nebo kovových dl přes 1,8 do 2,1 m</t>
  </si>
  <si>
    <t>-1579949266</t>
  </si>
  <si>
    <t>Demontáž nábytku pokladny AN 01.01</t>
  </si>
  <si>
    <t>767</t>
  </si>
  <si>
    <t>Konstrukce zámečnické</t>
  </si>
  <si>
    <t>43</t>
  </si>
  <si>
    <t>767114813</t>
  </si>
  <si>
    <t>Demontáž stěn a příček rámových zasklených vnitřních plochy přes 9 do 12 m2</t>
  </si>
  <si>
    <t>422457197</t>
  </si>
  <si>
    <t>Zástěna pokladny AN 01.01</t>
  </si>
  <si>
    <t>44</t>
  </si>
  <si>
    <t>767161813</t>
  </si>
  <si>
    <t>Demontáž zábradlí rovného nerozebíratelného hmotnosti 1 m zábradlí do 20 kg do suti</t>
  </si>
  <si>
    <t>1073038214</t>
  </si>
  <si>
    <t>K BN 1.04</t>
  </si>
  <si>
    <t>2,5</t>
  </si>
  <si>
    <t>45</t>
  </si>
  <si>
    <t>767211801</t>
  </si>
  <si>
    <t>Demontáž sedadel</t>
  </si>
  <si>
    <t>1948850643</t>
  </si>
  <si>
    <t>Demontáž sedatel v hledišti</t>
  </si>
  <si>
    <t>143</t>
  </si>
  <si>
    <t>46</t>
  </si>
  <si>
    <t>767590840</t>
  </si>
  <si>
    <t>Demontáž podlah z podlahových roštů</t>
  </si>
  <si>
    <t>-2018677246</t>
  </si>
  <si>
    <t>0,75</t>
  </si>
  <si>
    <t>47</t>
  </si>
  <si>
    <t>767661811</t>
  </si>
  <si>
    <t>Demontáž mříží pevných nebo otevíravých</t>
  </si>
  <si>
    <t>1180651893</t>
  </si>
  <si>
    <t>M.č B 01.08, A 01.01</t>
  </si>
  <si>
    <t>0,54*0,5+1,46*1,5+1,4*2,4</t>
  </si>
  <si>
    <t>48</t>
  </si>
  <si>
    <t>767832802</t>
  </si>
  <si>
    <t>Demontáž venkovních požárních žebříků bez ochranného koše</t>
  </si>
  <si>
    <t>-162818553</t>
  </si>
  <si>
    <t>2,61</t>
  </si>
  <si>
    <t>49</t>
  </si>
  <si>
    <t>767996801</t>
  </si>
  <si>
    <t>Demontáž atypických zámečnických konstrukcí rozebráním hm jednotlivých dílů do 50 kg</t>
  </si>
  <si>
    <t>kg</t>
  </si>
  <si>
    <t>915318884</t>
  </si>
  <si>
    <t>1.PP-demontáž rampy a balkonu-2x</t>
  </si>
  <si>
    <t>M.č. B 01.03, B 01.05</t>
  </si>
  <si>
    <t>600</t>
  </si>
  <si>
    <t>1.PP-zkrácení stávající rampy</t>
  </si>
  <si>
    <t>M.č. B 01.02</t>
  </si>
  <si>
    <t>200</t>
  </si>
  <si>
    <t>BN 1.01, BN 1.02 - demontáž balkonů,zábradlí a schodiště</t>
  </si>
  <si>
    <t>1800</t>
  </si>
  <si>
    <t>Demontáž zdvíhacího zařízení</t>
  </si>
  <si>
    <t>250</t>
  </si>
  <si>
    <t>Hlediště</t>
  </si>
  <si>
    <t>3100</t>
  </si>
  <si>
    <t>772</t>
  </si>
  <si>
    <t>Podlahy z kamene</t>
  </si>
  <si>
    <t>50</t>
  </si>
  <si>
    <t>772522811</t>
  </si>
  <si>
    <t>Demontáž dlažby z kamene do suti z tvrdých kamenů kladených do malty</t>
  </si>
  <si>
    <t>-112184995</t>
  </si>
  <si>
    <t>M.č. AN 01.06</t>
  </si>
  <si>
    <t>10,5</t>
  </si>
  <si>
    <t>02 - Stavební část</t>
  </si>
  <si>
    <t xml:space="preserve">    2 - Zakládání</t>
  </si>
  <si>
    <t xml:space="preserve">    3 - Svislé a kompletní konstrukce</t>
  </si>
  <si>
    <t xml:space="preserve">      32 - Konstrukce přehrad a opěrné zdi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</si>
  <si>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</si>
  <si>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</si>
  <si>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</si>
  <si>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64 - Osazování výplní otvorů</t>
  </si>
  <si>
    <t xml:space="preserve">    89 - Ostatní konstrukce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</si>
  <si>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</si>
  <si>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</si>
  <si>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</si>
  <si>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</si>
  <si>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</si>
  <si>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</si>
  <si>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727 - Zdravotechnika - požární ochrana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</si>
  <si>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</si>
  <si>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</si>
  <si>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</si>
  <si>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</si>
  <si>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</si>
  <si>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</si>
  <si>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</si>
  <si>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</si>
  <si>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</si>
  <si>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</si>
  <si>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</si>
  <si>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</si>
  <si>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111211101</t>
  </si>
  <si>
    <t>Odstranění křovin a stromů průměru kmene do 100 mm i s kořeny sklonu terénu do 1:5 ručně</t>
  </si>
  <si>
    <t>659620530</t>
  </si>
  <si>
    <t>112101102</t>
  </si>
  <si>
    <t>Odstranění stromů listnatých průměru kmene přes 300 do 500 mm</t>
  </si>
  <si>
    <t>2139868737</t>
  </si>
  <si>
    <t>112251102</t>
  </si>
  <si>
    <t>Odstranění pařezů průměru přes 300 do 500 mm</t>
  </si>
  <si>
    <t>-41847540</t>
  </si>
  <si>
    <t>113106171</t>
  </si>
  <si>
    <t>Rozebrání dlažeb vozovek ze zámkové dlažby s ložem z kameniva ručně</t>
  </si>
  <si>
    <t>-93662471</t>
  </si>
  <si>
    <t>Plocha ve dvoře</t>
  </si>
  <si>
    <t>150</t>
  </si>
  <si>
    <t>113107012</t>
  </si>
  <si>
    <t>Odstranění podkladu z kameniva těženého tl přes 100 do 200 mm při překopech ručně</t>
  </si>
  <si>
    <t>-2067922270</t>
  </si>
  <si>
    <t>Podklad původní špalíkové dlažby průjezdu</t>
  </si>
  <si>
    <t>131212531</t>
  </si>
  <si>
    <t>Hloubení jamek objem do 0,5 m3 v soudržných horninách třídy těžitelnosti I skupiny 3 ručně</t>
  </si>
  <si>
    <t>-1309967512</t>
  </si>
  <si>
    <t>Pro sloupky oplocení</t>
  </si>
  <si>
    <t>14*0,45*0,45*0,9</t>
  </si>
  <si>
    <t>131213702</t>
  </si>
  <si>
    <t>Hloubení nezapažených jam v nesoudržných horninách třídy těžitelnosti I skupiny 3 ručně</t>
  </si>
  <si>
    <t>305021118</t>
  </si>
  <si>
    <t>ZD 03</t>
  </si>
  <si>
    <t>(0,3*2+1,73)*(0,3*2+1,03)*(0,45+0,155)</t>
  </si>
  <si>
    <t>131253204</t>
  </si>
  <si>
    <t>Hloubení jam zapažených v hornině třídy těžitelnosti I skupiny 3 objem přes 100 m3 strojně v omezeném prostoru</t>
  </si>
  <si>
    <t>-1945167085</t>
  </si>
  <si>
    <t>Výkop jámy</t>
  </si>
  <si>
    <t>((0,83+0,835+0,3)*4,3+(4,33+0,95)*(3,49+0,31+1,38)+1*0,95+(1,05+12+1,095+0,35+0,55)*(3,49+0,96))*5,67</t>
  </si>
  <si>
    <t>((0,4+6,35)*(3,49+0,96)+3*2,75)*3,59</t>
  </si>
  <si>
    <t>-(1,55*7,5+2*2,785)*(3,69-3,01)</t>
  </si>
  <si>
    <t>132212131</t>
  </si>
  <si>
    <t>Hloubení nezapažených rýh šířky do 800 mm v soudržných horninách třídy těžitelnosti I skupiny 3 ručně</t>
  </si>
  <si>
    <t>-574393705</t>
  </si>
  <si>
    <t>Železobetonové prahy na mikropilotách MP21,22,2327,28,29,33,34,35,36,37,38</t>
  </si>
  <si>
    <t>2*(0,8*1,8*1,1)+2*(0,8*2*1,1)</t>
  </si>
  <si>
    <t>Pro betonové obrubníky</t>
  </si>
  <si>
    <t>6,83*0,3*0,3</t>
  </si>
  <si>
    <t>139001101</t>
  </si>
  <si>
    <t>Příplatek za ztížení vykopávky v blízkosti podzemního vedení</t>
  </si>
  <si>
    <t>-1691015106</t>
  </si>
  <si>
    <t>139711111</t>
  </si>
  <si>
    <t>Vykopávky v uzavřených prostorech v hornině třídy těžitelnosti I skupiny 1 až 3 ručně</t>
  </si>
  <si>
    <t>-962709567</t>
  </si>
  <si>
    <t>Pro podezdění stávajících základů</t>
  </si>
  <si>
    <t>(1*13+1,05+1,095)*(5,865-5,615)*0,5</t>
  </si>
  <si>
    <t>139911121</t>
  </si>
  <si>
    <t>Bourání kcí v hloubených vykopávkách ze zdiva z betonu prostého ručně</t>
  </si>
  <si>
    <t>1141559705</t>
  </si>
  <si>
    <t>2*1*0,43*(6,75-6,05)</t>
  </si>
  <si>
    <t>2*1*0,6*(6,75-6,05)</t>
  </si>
  <si>
    <t>151711111</t>
  </si>
  <si>
    <t>Osazení zápor ocelových dl do 8 m</t>
  </si>
  <si>
    <t>-651190710</t>
  </si>
  <si>
    <t>7*8+5,1*4</t>
  </si>
  <si>
    <t>151711121</t>
  </si>
  <si>
    <t>Osazení zápor ocelových dl do 14 m</t>
  </si>
  <si>
    <t>-953953431</t>
  </si>
  <si>
    <t>8,7*30+8,2*3</t>
  </si>
  <si>
    <t>M</t>
  </si>
  <si>
    <t>13010974</t>
  </si>
  <si>
    <t>ocel profilová jakost S235JR (11 375) průřez HEB 140</t>
  </si>
  <si>
    <t>2021731916</t>
  </si>
  <si>
    <t>Délka x počet x hmotnost x ztratné</t>
  </si>
  <si>
    <t>8,7*30*34,5/1000*1,08</t>
  </si>
  <si>
    <t>5,1*4*34,5/1000*1,08</t>
  </si>
  <si>
    <t>7*8*2*34,5/1000*1,08</t>
  </si>
  <si>
    <t>8,2*3*34,5/1000*1,08</t>
  </si>
  <si>
    <t>151712111</t>
  </si>
  <si>
    <t>Převázka ocelová zdvojená pro kotvení záporového pažení</t>
  </si>
  <si>
    <t>-2128322766</t>
  </si>
  <si>
    <t>Převázka 18</t>
  </si>
  <si>
    <t>8*1,3/2</t>
  </si>
  <si>
    <t>Převázka 8</t>
  </si>
  <si>
    <t>4*0,83/2</t>
  </si>
  <si>
    <t>Převázka 5</t>
  </si>
  <si>
    <t>8*1,1/2</t>
  </si>
  <si>
    <t>Převázka 6</t>
  </si>
  <si>
    <t>8*0,9/2</t>
  </si>
  <si>
    <t>Převázka 7</t>
  </si>
  <si>
    <t>(8*4*1,2+4*2*1,2)/2</t>
  </si>
  <si>
    <t>Převázka 9</t>
  </si>
  <si>
    <t>2*2*0,55/2</t>
  </si>
  <si>
    <t>13010822</t>
  </si>
  <si>
    <t>ocel profilová jakost S235JR (11 375) průřez U (UPN) 160</t>
  </si>
  <si>
    <t>229812659</t>
  </si>
  <si>
    <t>Počet x délka x hmotnost x ztratné</t>
  </si>
  <si>
    <t>8*1,3*18,8/1000*1,08</t>
  </si>
  <si>
    <t>4*0,83*18,8/1000*1,08</t>
  </si>
  <si>
    <t>8*1,1*18,8/1000*1,08</t>
  </si>
  <si>
    <t>8*0,9*18,8/1000*1,08</t>
  </si>
  <si>
    <t>(8*4*1,2+4*2*1,2)*18,8/1000*1,08</t>
  </si>
  <si>
    <t>2*2*0,55*18,8/1000*1,08</t>
  </si>
  <si>
    <t>151712121</t>
  </si>
  <si>
    <t>Odstranění ocelové převázky zdvojené pro kotvení záporového pažení</t>
  </si>
  <si>
    <t>-464305345</t>
  </si>
  <si>
    <t>151721111</t>
  </si>
  <si>
    <t>Zřízení pažení do ocelových zápor hl výkopu do 4 m s jeho následným odstraněním</t>
  </si>
  <si>
    <t>-476276595</t>
  </si>
  <si>
    <t>3*1,2*8</t>
  </si>
  <si>
    <t>2,1*1,1*4+2,1*0,565</t>
  </si>
  <si>
    <t>151721112</t>
  </si>
  <si>
    <t>Zřízení pažení do ocelových zápor hl výkopu do 10 m s jeho následným odstraněním</t>
  </si>
  <si>
    <t>646149777</t>
  </si>
  <si>
    <t>16*1,2*5,67+0,9*4*5,67</t>
  </si>
  <si>
    <t>1,05*5,67+1,1*2*5,67+1,06*5,67</t>
  </si>
  <si>
    <t>0,83*5,67+0,835*5,67</t>
  </si>
  <si>
    <t>1,3*2*5,67</t>
  </si>
  <si>
    <t>153891311</t>
  </si>
  <si>
    <t>Opěrné desky do 30x30 cm tl do 30 mm</t>
  </si>
  <si>
    <t>-1609179694</t>
  </si>
  <si>
    <t>Upevnění vzpěr na stávající budově</t>
  </si>
  <si>
    <t>161151103</t>
  </si>
  <si>
    <t>Svislé přemístění výkopku z horniny třídy těžitelnosti I skupiny 1 až 3 hl výkopu přes 4 do 8 m</t>
  </si>
  <si>
    <t>-1917488612</t>
  </si>
  <si>
    <t>Výkop jámy - kvůli složitosti výkopových prací ponecháno svislé přemístění ze 100%</t>
  </si>
  <si>
    <t>161151603</t>
  </si>
  <si>
    <t>Vytažení výkopku těženého z prostoru pod základy z hl přes 3 do 6 m v hornině třídy těžitelnosti I skupiny 1 až 3</t>
  </si>
  <si>
    <t>-1713312427</t>
  </si>
  <si>
    <t>162201402</t>
  </si>
  <si>
    <t>Vodorovné přemístění větví stromů listnatých do 1 km D kmene přes 300 do 500 mm</t>
  </si>
  <si>
    <t>104304300</t>
  </si>
  <si>
    <t>162201412</t>
  </si>
  <si>
    <t>Vodorovné přemístění kmenů stromů listnatých do 1 km D kmene přes 300 do 500 mm</t>
  </si>
  <si>
    <t>1492121193</t>
  </si>
  <si>
    <t>162211311</t>
  </si>
  <si>
    <t>Vodorovné přemístění výkopku z horniny třídy těžitelnosti I skupiny 1 až 3 stavebním kolečkem do 10 m</t>
  </si>
  <si>
    <t>512338842</t>
  </si>
  <si>
    <t>Vrtání zápor</t>
  </si>
  <si>
    <t>346,7*3,14*0,125*0,125</t>
  </si>
  <si>
    <t>Obsyp objektu</t>
  </si>
  <si>
    <t>141,988</t>
  </si>
  <si>
    <t>162211319</t>
  </si>
  <si>
    <t>Příplatek k vodorovnému přemístění výkopku z horniny třídy těžitelnosti I skupiny 1 až 3 stavebním kolečkem za každých dalších 10 m</t>
  </si>
  <si>
    <t>-875169339</t>
  </si>
  <si>
    <t>167,579*5 'Přepočtené koeficientem množství</t>
  </si>
  <si>
    <t>162301932</t>
  </si>
  <si>
    <t>Příplatek k vodorovnému přemístění větví stromů listnatých D kmene přes 300 do 500 mm ZKD 1 km</t>
  </si>
  <si>
    <t>-479763213</t>
  </si>
  <si>
    <t>162301952</t>
  </si>
  <si>
    <t>Příplatek k vodorovnému přemístění kmenů stromů listnatých D kmene přes 300 do 500 mm ZKD 1 km</t>
  </si>
  <si>
    <t>864794647</t>
  </si>
  <si>
    <t>162351103</t>
  </si>
  <si>
    <t>Vodorovné přemístění přes 50 do 500 m výkopku/sypaniny z horniny třídy těžitelnosti I skupiny 1 až 3</t>
  </si>
  <si>
    <t>-1738805732</t>
  </si>
  <si>
    <t>162704141</t>
  </si>
  <si>
    <t>Vodorovné přemístění znehodnocené suspenze přes 5000 do 6000 m</t>
  </si>
  <si>
    <t>1956818939</t>
  </si>
  <si>
    <t>Vrtání pilot</t>
  </si>
  <si>
    <t>38*6*3,14*0,1*0,1</t>
  </si>
  <si>
    <t>162704149</t>
  </si>
  <si>
    <t>Příplatek k vodorovnému přemístění znehodnocené suspenze ZKD 1000 m</t>
  </si>
  <si>
    <t>1890645190</t>
  </si>
  <si>
    <t>24,169</t>
  </si>
  <si>
    <t>24,169*14 'Přepočtené koeficientem množství</t>
  </si>
  <si>
    <t>162751117</t>
  </si>
  <si>
    <t>Vodorovné přemístění přes 9 000 do 10000 m výkopku/sypaniny z horniny třídy těžitelnosti I skupiny 1 až 3</t>
  </si>
  <si>
    <t>-843424051</t>
  </si>
  <si>
    <t>2,298+6,688+1,893+1,442</t>
  </si>
  <si>
    <t>-221,269*0,75</t>
  </si>
  <si>
    <t>162751119</t>
  </si>
  <si>
    <t>Příplatek k vodorovnému přemístění výkopku/sypaniny z horniny třídy těžitelnosti I skupiny 1 až 3 ZKD 1000 m přes 10000 m</t>
  </si>
  <si>
    <t>-1028037162</t>
  </si>
  <si>
    <t>560,108</t>
  </si>
  <si>
    <t>560,108*10 'Přepočtené koeficientem množství</t>
  </si>
  <si>
    <t>166151101</t>
  </si>
  <si>
    <t>Přehození neulehlého výkopku z horniny třídy těžitelnosti I skupiny 1 až 3 strojně</t>
  </si>
  <si>
    <t>369356606</t>
  </si>
  <si>
    <t>167151111</t>
  </si>
  <si>
    <t>Nakládání výkopku z hornin třídy těžitelnosti I skupiny 1 až 3 přes 100 m3</t>
  </si>
  <si>
    <t>529353073</t>
  </si>
  <si>
    <t>171201221</t>
  </si>
  <si>
    <t>Poplatek za uložení na skládce (skládkovné) zeminy a kamení kód odpadu 17 05 04</t>
  </si>
  <si>
    <t>741193119</t>
  </si>
  <si>
    <t>(560,108+24,169+28,637)*1,8</t>
  </si>
  <si>
    <t>174111102</t>
  </si>
  <si>
    <t>Zásyp v uzavřených prostorech sypaninou se zhutněním ručně</t>
  </si>
  <si>
    <t>772652358</t>
  </si>
  <si>
    <t>225</t>
  </si>
  <si>
    <t>10364100</t>
  </si>
  <si>
    <t>Nová zásypová zemina</t>
  </si>
  <si>
    <t>378438402</t>
  </si>
  <si>
    <t>Nový zásypový materiál v případě nevhodnosti původní zeminy na zásyp okolo přístavby</t>
  </si>
  <si>
    <t>225*1,8</t>
  </si>
  <si>
    <t>181911102</t>
  </si>
  <si>
    <t>Úprava pláně v hornině třídy těžitelnosti I skupiny 1 až 2 se zhutněním ručně</t>
  </si>
  <si>
    <t>1122809065</t>
  </si>
  <si>
    <t>((0,83+0,835+0,3)*4,3+(4,33+0,95)*(3,49+0,31+1,38)+1*0,95+(1,05+12+1,095+0,35+0,55)*(3,49+0,96))</t>
  </si>
  <si>
    <t>((0,4+6,35)*(3,49+0,96)+3*2,75)</t>
  </si>
  <si>
    <t>Parter pod zámkovou dlažbou</t>
  </si>
  <si>
    <t>(2,855+5,86)*0,81+1,865*2,67+1,8*(1,865-0,58)+(2,225*1,155+10,65)*1,1+2,21*2*0,5</t>
  </si>
  <si>
    <t>(1,81+2,045)*1,3</t>
  </si>
  <si>
    <t>182313101</t>
  </si>
  <si>
    <t>Vyplnění otvorů tvárnic nebo panelů ornicí</t>
  </si>
  <si>
    <t>-5589225</t>
  </si>
  <si>
    <t>Anglický dvorek za oknem divadelního klubu</t>
  </si>
  <si>
    <t>(3+1,75*2)*3</t>
  </si>
  <si>
    <t>10364101</t>
  </si>
  <si>
    <t>zemina pro terénní úpravy - ornice</t>
  </si>
  <si>
    <t>-154854668</t>
  </si>
  <si>
    <t>3,5</t>
  </si>
  <si>
    <t>184818242</t>
  </si>
  <si>
    <t>Ochrana kmene průměru přes 300 do 500 mm bedněním výšky přes 2 do 3 m</t>
  </si>
  <si>
    <t>692994051</t>
  </si>
  <si>
    <t>Zakládání</t>
  </si>
  <si>
    <t>153211002</t>
  </si>
  <si>
    <t>Zřízení stříkaného betonu tl přes 50 do 100 mm skalních a poloskalních ploch</t>
  </si>
  <si>
    <t>-1072595565</t>
  </si>
  <si>
    <t>58933331</t>
  </si>
  <si>
    <t>beton C 30/37 XF2-4 kamenivo frakce 0/8</t>
  </si>
  <si>
    <t>-2115278156</t>
  </si>
  <si>
    <t>217,124*0,115 'Přepočtené koeficientem množství</t>
  </si>
  <si>
    <t>153273113</t>
  </si>
  <si>
    <t>Výztuž stříkaného betonu ze svařovaných sítí jednovrstvá D drátu přes 6 do 8 mm skalních a poloskalních ploch</t>
  </si>
  <si>
    <t>-1315547465</t>
  </si>
  <si>
    <t>211571111</t>
  </si>
  <si>
    <t>Výplň odvodňovacích žeber nebo trativodů štěrkopískem tříděným</t>
  </si>
  <si>
    <t>-1476941957</t>
  </si>
  <si>
    <t>Parrter</t>
  </si>
  <si>
    <t>0,25*0,75*6</t>
  </si>
  <si>
    <t>211971121</t>
  </si>
  <si>
    <t>Zřízení opláštění žeber nebo trativodů geotextilií v rýze nebo zářezu sklonu přes 1:2 š do 2,5 m</t>
  </si>
  <si>
    <t>-309283356</t>
  </si>
  <si>
    <t>Parter</t>
  </si>
  <si>
    <t>6*2</t>
  </si>
  <si>
    <t>69311081</t>
  </si>
  <si>
    <t>geotextilie netkaná separační, ochranná, filtrační, drenážní PES 300g/m2</t>
  </si>
  <si>
    <t>-604108681</t>
  </si>
  <si>
    <t>12*1,1845 'Přepočtené koeficientem množství</t>
  </si>
  <si>
    <t>212755214</t>
  </si>
  <si>
    <t>Trativody z drenážních trubek plastových flexibilních DN 100 mm bez lože a obsypu</t>
  </si>
  <si>
    <t>-566211402</t>
  </si>
  <si>
    <t>51</t>
  </si>
  <si>
    <t>225511114</t>
  </si>
  <si>
    <t>Vrty maloprofilové jádrové D přes 195 do 245 mm úklon do 45° hl 0 až 25 m hornina III a IV</t>
  </si>
  <si>
    <t>1257376517</t>
  </si>
  <si>
    <t>Mikropiloty</t>
  </si>
  <si>
    <t>38*6</t>
  </si>
  <si>
    <t>52</t>
  </si>
  <si>
    <t>226211213</t>
  </si>
  <si>
    <t>Vrty velkoprofilové svislé zapažené D přes 400 do 450 mm hl od 0 do 10 m hornina III</t>
  </si>
  <si>
    <t>109532214</t>
  </si>
  <si>
    <t>Zápory</t>
  </si>
  <si>
    <t>(3+5,67)*30+(4+3)*8+(3+2,1)*6</t>
  </si>
  <si>
    <t>53</t>
  </si>
  <si>
    <t>231211311</t>
  </si>
  <si>
    <t>Zřízení pilot svislých zapažených D přes 245 do 450 mm hl od 0 do 30 m s vytažením pažnic z betonu prostého</t>
  </si>
  <si>
    <t>-1412871269</t>
  </si>
  <si>
    <t>Zabetonování zápor</t>
  </si>
  <si>
    <t>8*4+36*3</t>
  </si>
  <si>
    <t>54</t>
  </si>
  <si>
    <t>58932940</t>
  </si>
  <si>
    <t>beton C 25/30 XF2-3 kamenivo frakce 0/8</t>
  </si>
  <si>
    <t>-1726718326</t>
  </si>
  <si>
    <t>Výplň záporových vrtů x ztratné</t>
  </si>
  <si>
    <t>140*3,14*0,125*0,125*1,15</t>
  </si>
  <si>
    <t>55</t>
  </si>
  <si>
    <t>273322611</t>
  </si>
  <si>
    <t>Základové desky ze ŽB se zvýšenými nároky na prostředí tř. C 30/37</t>
  </si>
  <si>
    <t>-1493015457</t>
  </si>
  <si>
    <t>Základová deska</t>
  </si>
  <si>
    <t>18,025*(0,3+1,42+1,5+0,3)*0,35</t>
  </si>
  <si>
    <t>(0,31+1,65-0,3)*4,375*0,35</t>
  </si>
  <si>
    <t>(0,3*2+1,73)*(0,3*2+1,03)*0,3</t>
  </si>
  <si>
    <t>ZD 02</t>
  </si>
  <si>
    <t>2*6,35*0,25</t>
  </si>
  <si>
    <t>1.PP - řez F-F</t>
  </si>
  <si>
    <t>0,75*(2,26*2+5,32)*0,2</t>
  </si>
  <si>
    <t>(5,86+1,55*2)*0,75*0,25</t>
  </si>
  <si>
    <t>56</t>
  </si>
  <si>
    <t>273351121</t>
  </si>
  <si>
    <t>Zřízení bednění základových desek</t>
  </si>
  <si>
    <t>-1853306922</t>
  </si>
  <si>
    <t>(0,75*4+2,26*2+5,32*2+1,51*2)*0,2</t>
  </si>
  <si>
    <t>(5,86+1,55*2)*0,25</t>
  </si>
  <si>
    <t>57</t>
  </si>
  <si>
    <t>273351122</t>
  </si>
  <si>
    <t>Odstranění bednění základových desek</t>
  </si>
  <si>
    <t>1586105767</t>
  </si>
  <si>
    <t>58</t>
  </si>
  <si>
    <t>273361821</t>
  </si>
  <si>
    <t>Výztuž základových desek betonářskou ocelí 10 505 (R)</t>
  </si>
  <si>
    <t>293310521</t>
  </si>
  <si>
    <t>3,017</t>
  </si>
  <si>
    <t>ZD 021 - výztuž desky a stěn divadelní klubovny</t>
  </si>
  <si>
    <t>2,078</t>
  </si>
  <si>
    <t>59</t>
  </si>
  <si>
    <t>273325912</t>
  </si>
  <si>
    <t>Příplatek k ŽB základových desek za úpravu povrchů přehlazením</t>
  </si>
  <si>
    <t>1642812416</t>
  </si>
  <si>
    <t>18,025*(0,3+1,42+1,5+0,3)</t>
  </si>
  <si>
    <t>(0,31+1,65-0,3)*4,375</t>
  </si>
  <si>
    <t>1,73*1,03</t>
  </si>
  <si>
    <t>2*6,35</t>
  </si>
  <si>
    <t>60</t>
  </si>
  <si>
    <t>274322611</t>
  </si>
  <si>
    <t>Základové pasy ze ŽB se zvýšenými nároky na prostředí tř. C 30/37</t>
  </si>
  <si>
    <t>-1699510213</t>
  </si>
  <si>
    <t>(3+0,5*2)*0,25*0,75</t>
  </si>
  <si>
    <t>(5,86+1,55*2)*1*0,25</t>
  </si>
  <si>
    <t>61</t>
  </si>
  <si>
    <t>274351121</t>
  </si>
  <si>
    <t>Zřízení bednění základových pasů rovného</t>
  </si>
  <si>
    <t>-597362816</t>
  </si>
  <si>
    <t>(3+0,5*2)*2*0,75</t>
  </si>
  <si>
    <t>(5,86+1,55*2)*1*2</t>
  </si>
  <si>
    <t>62</t>
  </si>
  <si>
    <t>274351122</t>
  </si>
  <si>
    <t>Odstranění bednění základových pasů rovného</t>
  </si>
  <si>
    <t>-1483590855</t>
  </si>
  <si>
    <t>63</t>
  </si>
  <si>
    <t>278381136</t>
  </si>
  <si>
    <t>Základy pod technologická zařízení půdorysné plochy přes 0,09 do 0,25 m2 z betonu prostého tř. C 25/30</t>
  </si>
  <si>
    <t>476404184</t>
  </si>
  <si>
    <t>Pod sloupy</t>
  </si>
  <si>
    <t>1,5</t>
  </si>
  <si>
    <t>64</t>
  </si>
  <si>
    <t>279362021</t>
  </si>
  <si>
    <t>Výztuž základových zdí nosných svařovanými sítěmi Kari</t>
  </si>
  <si>
    <t>416064323</t>
  </si>
  <si>
    <t>Po sloupy</t>
  </si>
  <si>
    <t>0,2</t>
  </si>
  <si>
    <t>65</t>
  </si>
  <si>
    <t>279232513</t>
  </si>
  <si>
    <t>Postupná podezdívka základového zdiva cihlami betonovými na MC</t>
  </si>
  <si>
    <t>2111992459</t>
  </si>
  <si>
    <t>Podezdění základů</t>
  </si>
  <si>
    <t>(1*13+1,05+1,095)*(5,865-5,615-0,05)*0,5</t>
  </si>
  <si>
    <t>2*1*0,43*(6,75-6,05-0,05)</t>
  </si>
  <si>
    <t>2*1*0,6*(6,75-6,05-0,05)</t>
  </si>
  <si>
    <t>66</t>
  </si>
  <si>
    <t>279311126</t>
  </si>
  <si>
    <t>Postupné podbetonování základového zdiva prostým betonem se zvýšenými nároky na prostředí tř. C 25/30</t>
  </si>
  <si>
    <t>-1044406412</t>
  </si>
  <si>
    <t>Pro podezdění stávajících základů - podkladní beton</t>
  </si>
  <si>
    <t>(1*13+1,05+1,095)*0,05*0,5</t>
  </si>
  <si>
    <t>2*1*0,43*0,05</t>
  </si>
  <si>
    <t>2*1*0,6*0,05</t>
  </si>
  <si>
    <t>67</t>
  </si>
  <si>
    <t>279351411</t>
  </si>
  <si>
    <t>Bednění základového zdiva při podbetonování ploch rovinných zřízení</t>
  </si>
  <si>
    <t>1298586782</t>
  </si>
  <si>
    <t>68</t>
  </si>
  <si>
    <t>279351412</t>
  </si>
  <si>
    <t>Bednění základového zdiva při podbetonování ploch rovinných odstranění</t>
  </si>
  <si>
    <t>1403131797</t>
  </si>
  <si>
    <t>69</t>
  </si>
  <si>
    <t>282602113</t>
  </si>
  <si>
    <t>Injektování povrchové vysokotlaké s dvojitým obturátorem mikropilot a kotev tlakem přes 2 do 4,5 MPa</t>
  </si>
  <si>
    <t>hod</t>
  </si>
  <si>
    <t>771386136</t>
  </si>
  <si>
    <t>70</t>
  </si>
  <si>
    <t>58932940.1</t>
  </si>
  <si>
    <t>Směs na injektáž mikropilot</t>
  </si>
  <si>
    <t>-1558281891</t>
  </si>
  <si>
    <t>38*6*3,14*0,2*0,2</t>
  </si>
  <si>
    <t>71</t>
  </si>
  <si>
    <t>283111113</t>
  </si>
  <si>
    <t>Zřízení trubkových mikropilot svislých část hladká D přes 105 do 115 mm</t>
  </si>
  <si>
    <t>-431431434</t>
  </si>
  <si>
    <t>38*3</t>
  </si>
  <si>
    <t>72</t>
  </si>
  <si>
    <t>14011080</t>
  </si>
  <si>
    <t>trubka ocelová bezešvá hladká jakost 11 353 108x16mm</t>
  </si>
  <si>
    <t>1627365668</t>
  </si>
  <si>
    <t>114*1,1 'Přepočtené koeficientem množství</t>
  </si>
  <si>
    <t>73</t>
  </si>
  <si>
    <t>283111123</t>
  </si>
  <si>
    <t>Zřízení trubkových mikropilot svislých část manžetová D přes 105 do 115 mm</t>
  </si>
  <si>
    <t>-1513382558</t>
  </si>
  <si>
    <t>39*3</t>
  </si>
  <si>
    <t>74</t>
  </si>
  <si>
    <t>754925425</t>
  </si>
  <si>
    <t>75</t>
  </si>
  <si>
    <t>283131113</t>
  </si>
  <si>
    <t>Zřízení hlavy mikropilot namáhaných tlakem i tahem D přes 105 do 115 mm</t>
  </si>
  <si>
    <t>2028381591</t>
  </si>
  <si>
    <t>76</t>
  </si>
  <si>
    <t>13611264</t>
  </si>
  <si>
    <t>plech ocelový hladký jakost S235JR tl 30mm tabule</t>
  </si>
  <si>
    <t>-1558096200</t>
  </si>
  <si>
    <t>Hlavy mikropilot</t>
  </si>
  <si>
    <t>38*0,3*0,3*235,5/1000*1,1</t>
  </si>
  <si>
    <t>77</t>
  </si>
  <si>
    <t>13611238</t>
  </si>
  <si>
    <t>plech ocelový hladký jakost S235JR tl 15mm tabule</t>
  </si>
  <si>
    <t>-1363100109</t>
  </si>
  <si>
    <t>38*2*0,14*0,14*117,75/1000*1,1</t>
  </si>
  <si>
    <t>78</t>
  </si>
  <si>
    <t>292111111</t>
  </si>
  <si>
    <t>Montáž pomocné konstrukce ocelové pro zvláštní zakládání z terénu</t>
  </si>
  <si>
    <t>-1355139082</t>
  </si>
  <si>
    <t>Vzpěry zajištění stavební jámy</t>
  </si>
  <si>
    <t>2*1,05*35/1000</t>
  </si>
  <si>
    <t>(2*1,5+2*2*2,2+2*2,8)*35/1000</t>
  </si>
  <si>
    <t>(2*4,85+2*6,3+2*4,65+6*2*4,85+2*5)*35/1000</t>
  </si>
  <si>
    <t>79</t>
  </si>
  <si>
    <t>292111112</t>
  </si>
  <si>
    <t>Demontáž pomocné konstrukce ocelové pro zvláštní zakládání z terénu</t>
  </si>
  <si>
    <t>1975601000</t>
  </si>
  <si>
    <t>80</t>
  </si>
  <si>
    <t>55283924</t>
  </si>
  <si>
    <t>trubka ocelová bezešvá hladká jakost 11 353 152x10,0mm</t>
  </si>
  <si>
    <t>1476230577</t>
  </si>
  <si>
    <t>Délka x jednotková hmotnost x ztratné</t>
  </si>
  <si>
    <t>119,3*1,1</t>
  </si>
  <si>
    <t>Svislé a kompletní konstrukce</t>
  </si>
  <si>
    <t>81</t>
  </si>
  <si>
    <t>310001111</t>
  </si>
  <si>
    <t>Vytvoření prostupů průřezu přes 0,02 do 0,05 m2 v monolitických betonových zdech tl do 0,5 m osazením trub, dílců nebo tvarovek do bednění</t>
  </si>
  <si>
    <t>-413806437</t>
  </si>
  <si>
    <t>82</t>
  </si>
  <si>
    <t>28611106</t>
  </si>
  <si>
    <t>trubka kanalizační PVC-U plnostěnná jednovrstvá s rázovou odolností DN 160x6000mm SN12</t>
  </si>
  <si>
    <t>-1444624498</t>
  </si>
  <si>
    <t>5*0,2*1,1</t>
  </si>
  <si>
    <t>83</t>
  </si>
  <si>
    <t>310001121</t>
  </si>
  <si>
    <t>Vytvoření prostupů průřezu přes 0,05 do 0,1 m2 v monolitických betonových zdech tl do 0,5 m osazením trub, dílců nebo tvarovek do bednění</t>
  </si>
  <si>
    <t>1661617724</t>
  </si>
  <si>
    <t>84</t>
  </si>
  <si>
    <t>28611109</t>
  </si>
  <si>
    <t>trubka kanalizační PVC-U plnostěnná jednovrstvá s rázovou odolností DN 315x6000mm SN12</t>
  </si>
  <si>
    <t>-1318538999</t>
  </si>
  <si>
    <t>0,2*1,1</t>
  </si>
  <si>
    <t>85</t>
  </si>
  <si>
    <t>310001131</t>
  </si>
  <si>
    <t>Vytvoření prostupů průřezu přes 0,1 do 0,25 m2 v monolitických betonových zdech tl do 0,5 m osazením trub, dílců nebo tvarovek do bednění</t>
  </si>
  <si>
    <t>-1895222419</t>
  </si>
  <si>
    <t>86</t>
  </si>
  <si>
    <t>310271075</t>
  </si>
  <si>
    <t>Zazdívka otvorů ve zdivu nadzákladovém pl přes 1 do 4 m2 pórobetonovými tvárnicemi přes P2 do P4 na tenkovrstvou maltu tl 300 m</t>
  </si>
  <si>
    <t>1033531786</t>
  </si>
  <si>
    <t>M.č. B 02.06</t>
  </si>
  <si>
    <t>(0,8+0,9)*(5,09-2,61+0,21)</t>
  </si>
  <si>
    <t>M.č. B 02.28</t>
  </si>
  <si>
    <t>1,2*(5,09-2,61+0,21)-0,8*2,1</t>
  </si>
  <si>
    <t>M.č. B 01.07</t>
  </si>
  <si>
    <t>1,28*0,8+1,465*0,8</t>
  </si>
  <si>
    <t>1,5*2,5+0,75*1,375</t>
  </si>
  <si>
    <t>87</t>
  </si>
  <si>
    <t>310321111</t>
  </si>
  <si>
    <t>Zabetonování otvorů do pl 1 m2 ve zdivu nadzákladovém včetně bednění a výztuže</t>
  </si>
  <si>
    <t>724337529</t>
  </si>
  <si>
    <t>zabetonování komínových průduchů</t>
  </si>
  <si>
    <t>8*3,14*0,1*0,1*(3,7+5,08+0,21)</t>
  </si>
  <si>
    <t>Překlad 4xI200 - 2.PP pol.27 - obetonování zhlaví</t>
  </si>
  <si>
    <t>8*0,3*0,2*0,2</t>
  </si>
  <si>
    <t>Překlad 4xI160 - 2.PP pol.29</t>
  </si>
  <si>
    <t>Překlad 4xI180 - pol.18</t>
  </si>
  <si>
    <t>Překlad, rám a práh HEB 100 a HEB 120 - pol.20-24</t>
  </si>
  <si>
    <t>0,75*1,2*0,2</t>
  </si>
  <si>
    <t>Překlad 4xI140 - pol.19</t>
  </si>
  <si>
    <t>Překlad 4xI160 - pol.16</t>
  </si>
  <si>
    <t>Překlad 4xI180 - pol.17</t>
  </si>
  <si>
    <t>Překlad 4xI160 - pol.11</t>
  </si>
  <si>
    <t>Překlad 4xI160 - pol.12</t>
  </si>
  <si>
    <t>Překlad 4xI120 - pol.13</t>
  </si>
  <si>
    <t>Překlad 4xI160 - pol.14</t>
  </si>
  <si>
    <t>Překlad 4xI200 - pol.15</t>
  </si>
  <si>
    <t>88</t>
  </si>
  <si>
    <t>311272121</t>
  </si>
  <si>
    <t>Zdivo z pórobetonových tvárnic na pero a drážku do P2 do 450 kg/m3 na tenkovrstvou maltu tl 250 mm</t>
  </si>
  <si>
    <t>688877497</t>
  </si>
  <si>
    <t>(1+1,115)*(5,09-2,61+0,21)-1*2,1</t>
  </si>
  <si>
    <t>89</t>
  </si>
  <si>
    <t>311272241</t>
  </si>
  <si>
    <t>Zdivo z pórobetonových tvárnic na pero a drážku přes P2 do P4 přes 450 do 600 kg/m3 na tenkovrstvou maltu tl 300 mm</t>
  </si>
  <si>
    <t>-1200762096</t>
  </si>
  <si>
    <t>M.č. B 02.07</t>
  </si>
  <si>
    <t>3,065*(2,44+0,21)</t>
  </si>
  <si>
    <t>90</t>
  </si>
  <si>
    <t>311322611</t>
  </si>
  <si>
    <t>Nosná zeď ze ŽB odolného proti agresivnímu prostředí tř. C 30/37 bez výztuže</t>
  </si>
  <si>
    <t>1783447574</t>
  </si>
  <si>
    <t>ZD 03 - stěny po původní desku</t>
  </si>
  <si>
    <t>(0,3*2+1,73+1,03)*2*0,3*0,455</t>
  </si>
  <si>
    <t>Stěny 2.PP</t>
  </si>
  <si>
    <t>Stěna St 02.01</t>
  </si>
  <si>
    <t>(0,3+6,345+9,435+0,255+2,035+0,3)*(5,3-2,47)*0,3-1,9*0,7*0,3*2</t>
  </si>
  <si>
    <t>Stěna St 02.02</t>
  </si>
  <si>
    <t>2,99*(5,3-2,02)*0,3-(0,6*0,6+0,35*0,35)*0,3</t>
  </si>
  <si>
    <t>Stěna St 02.03</t>
  </si>
  <si>
    <t>(0,25+9,435)*0,2*(5,3-2,32)-2,165*2,47*0,2</t>
  </si>
  <si>
    <t>(6,345-0,25-3,81)*0,2*(5,3-2,47)-(0,665+0,25)*1,16*0,2-3,14*0,25*0,25*0,2</t>
  </si>
  <si>
    <t>(0,255+2,035+0,3)*0,2*(5,3-2,02)-1,15*(1,07+0,25)*0,2-3,14*0,25*0,25*0,2</t>
  </si>
  <si>
    <t>Stěna St 02.04</t>
  </si>
  <si>
    <t>(1,815-0,2)*2,47*0,2</t>
  </si>
  <si>
    <t>Stěna St 02.05</t>
  </si>
  <si>
    <t>4,84*2,347*0,3-(0,35*0,55+0,66*1+0,5*0,455+0,3*0,3)*0,3</t>
  </si>
  <si>
    <t>STĚNY 1.PP</t>
  </si>
  <si>
    <t>Stěna St 01.01</t>
  </si>
  <si>
    <t>(0,3+6,345+9,435+0,255+2,035+0,3)*(2,47-0,8)*0,3</t>
  </si>
  <si>
    <t>(0,2*2+17,725)*(2,47+0,51)*0,2</t>
  </si>
  <si>
    <t>Stěna St 01.02</t>
  </si>
  <si>
    <t>2,99*(2,02-1,3)*0,3</t>
  </si>
  <si>
    <t>2,99*(0,51+1,3)*0,2</t>
  </si>
  <si>
    <t>Stěna St 01.03</t>
  </si>
  <si>
    <t>1,825*(2,02-0,8)*0,3-1,15*1,2*0,3</t>
  </si>
  <si>
    <t>1,565*(2,32-0,8)*0,3</t>
  </si>
  <si>
    <t>1,825*(0,51+0,8)*0,2-1,15*0,12*0,2</t>
  </si>
  <si>
    <t>1,565*(0,51+0,8)*0,2</t>
  </si>
  <si>
    <t>Stěna St 01.04</t>
  </si>
  <si>
    <t>(1,29-0,15)*0,2*(2,32+0,51)</t>
  </si>
  <si>
    <t>(0,15+0,94+1,33)*0,2*(2,47+0,51)-0,94*2,75*0,2</t>
  </si>
  <si>
    <t>Stěna St 01.05</t>
  </si>
  <si>
    <t>(0,33+0,95+0,515-0,2)*0,2*(2,47+0,34)</t>
  </si>
  <si>
    <t>Stěna St 01.06</t>
  </si>
  <si>
    <t>(1,205+1,86+1,99-0,2)*0,2*(2,47+0,34)-1,86*0,75*0,2</t>
  </si>
  <si>
    <t>Stěna St 01.07</t>
  </si>
  <si>
    <t>(1,855+3,1+1,365)*0,2*(3,25+0,7)-3,1*1,95*0,2</t>
  </si>
  <si>
    <t>Stěna St 01.08 a 01.09</t>
  </si>
  <si>
    <t>2*1,8*(3,25+0,7)*0,2</t>
  </si>
  <si>
    <t>Nadpraží T 01.01</t>
  </si>
  <si>
    <t>(1,855+3,1+1,365-0,2*2)*(0,23+0,2+0,5)*0,2</t>
  </si>
  <si>
    <t>(1,51*2+0,2*2+5,32)*0,2*(1,14-0,2)</t>
  </si>
  <si>
    <t>STĚNY 1.NP</t>
  </si>
  <si>
    <t>Stěna St 1.01</t>
  </si>
  <si>
    <t>(0,2+17,725-3,6)*0,2*(3,68-0,51)-0,6*(2,87-0,77)*0,2</t>
  </si>
  <si>
    <t>(3,6+0,2)*0,2*(3,68-0,34)</t>
  </si>
  <si>
    <t>Stěna St 1.02</t>
  </si>
  <si>
    <t>2,99*(3,68-0,51)*0,2</t>
  </si>
  <si>
    <t>Stěna St 1.03</t>
  </si>
  <si>
    <t>(1,51+0,18+1,7+0,2)*(3,68-0,51)*0,2</t>
  </si>
  <si>
    <t>Nadpraží T 1.03</t>
  </si>
  <si>
    <t>(2,99)*(0,44+0,22)*0,2</t>
  </si>
  <si>
    <t>Nadpraží T 1.02</t>
  </si>
  <si>
    <t>6,8*(0,44+0,22+0,365)*0,2</t>
  </si>
  <si>
    <t>Stěna St 1.04</t>
  </si>
  <si>
    <t>3,71*(3,68-0,51)*0,2</t>
  </si>
  <si>
    <t>Stěna St 1.05</t>
  </si>
  <si>
    <t>(1,815-0,2)*(3,68-0,34)*0,2</t>
  </si>
  <si>
    <t>Stěna St 1.06</t>
  </si>
  <si>
    <t>(5,05-0,2)*(3,68-0,34)*0,2</t>
  </si>
  <si>
    <t>Nadpraží T 1.04</t>
  </si>
  <si>
    <t>3,8*(0,44+0,22)*0,2</t>
  </si>
  <si>
    <t>91</t>
  </si>
  <si>
    <t>311351121</t>
  </si>
  <si>
    <t>Zřízení oboustranného bednění nosných nadzákladových zdí</t>
  </si>
  <si>
    <t>-933757717</t>
  </si>
  <si>
    <t>(0,3+6,345+9,435+0,255+2,035+0,3)*(5,3-2,47)*2</t>
  </si>
  <si>
    <t>2,99*(5,3-2,02)*2</t>
  </si>
  <si>
    <t>4,84*2,347*2</t>
  </si>
  <si>
    <t>(0,3+6,345+9,435+0,255+2,035+0,3)*(2,47-0,8)*2</t>
  </si>
  <si>
    <t>(0,2*2+17,725)*(2,47+0,51)*2</t>
  </si>
  <si>
    <t>2,99*(2,02-1,3)*2</t>
  </si>
  <si>
    <t>2,99*(0,51+1,3)*2</t>
  </si>
  <si>
    <t>(1,205+1,86+1,99-0,2)*(2,47+0,34)*2</t>
  </si>
  <si>
    <t>((1,855+3,1+1,365)*(3,25+0,7)-3,1*1,95)*2+(3,1+1,95*2)*0,2</t>
  </si>
  <si>
    <t>2*1,8*(3,25+0,7)*2</t>
  </si>
  <si>
    <t>(1,51*2+0,2*2+5,32)*2*(1,14-0,2)</t>
  </si>
  <si>
    <t>(0,2+17,725-3,6)*(3,68-0,51)*2</t>
  </si>
  <si>
    <t>(3,6+0,2)*(3,68-0,34)*2</t>
  </si>
  <si>
    <t>2,99*(3,68-0,51)*2</t>
  </si>
  <si>
    <t>(2,99)*(0,44+0,22)</t>
  </si>
  <si>
    <t>6,8*(0,44+0,365)</t>
  </si>
  <si>
    <t>(5,05-0,2)*(3,68-0,34)*2</t>
  </si>
  <si>
    <t>Opěrná zeď u terénních schodů zámkové dlažby u parteru</t>
  </si>
  <si>
    <t>(0,64+2,045)*2*1,2</t>
  </si>
  <si>
    <t>92</t>
  </si>
  <si>
    <t>311351122</t>
  </si>
  <si>
    <t>Odstranění oboustranného bednění nosných nadzákladových zdí</t>
  </si>
  <si>
    <t>805050997</t>
  </si>
  <si>
    <t>93</t>
  </si>
  <si>
    <t>311351311</t>
  </si>
  <si>
    <t>Zřízení jednostranného bednění nosných nadzákladových zdí</t>
  </si>
  <si>
    <t>1529931655</t>
  </si>
  <si>
    <t>(1,73*2+1,03*2)*0,455</t>
  </si>
  <si>
    <t>(0,25+9,435)*(5,3-2,32)-2,165*2,47+2,165*0,2+2,47*2*0,2</t>
  </si>
  <si>
    <t>(6,345-0,25-3,81)*(5,3-2,47)</t>
  </si>
  <si>
    <t>(0,255+2,035+0,3)*(5,3-2,02)</t>
  </si>
  <si>
    <t>(1,815-0,2)*2,47</t>
  </si>
  <si>
    <t>1,825*(2,02-0,8)</t>
  </si>
  <si>
    <t>1,565*(2,32-0,8)</t>
  </si>
  <si>
    <t>1,825*(0,51+0,8)</t>
  </si>
  <si>
    <t>1,565*(0,51+0,8)+(1,15+2,75*2)*0,2+4,975*2*0,2</t>
  </si>
  <si>
    <t>(1,29-0,15)*(2,32+0,51)</t>
  </si>
  <si>
    <t>(0,15+0,94+1,33)*(2,47+0,51)</t>
  </si>
  <si>
    <t>(0,33+0,95+0,515-0,2)*(2,47+0,34)</t>
  </si>
  <si>
    <t>(1,855+3,1+1,365-0,2*2)*(0,23+0,5)</t>
  </si>
  <si>
    <t>(1,51+0,18+1,7+0,2)*(3,68-0,51)</t>
  </si>
  <si>
    <t>3,71*(3,68-0,51)</t>
  </si>
  <si>
    <t>(1,815-0,2)*(3,68-0,34)</t>
  </si>
  <si>
    <t>3,8*0,44</t>
  </si>
  <si>
    <t>94</t>
  </si>
  <si>
    <t>311351312</t>
  </si>
  <si>
    <t>Odstranění jednostranného bednění nosných nadzákladových zdí</t>
  </si>
  <si>
    <t>1224239462</t>
  </si>
  <si>
    <t>95</t>
  </si>
  <si>
    <t>311351911</t>
  </si>
  <si>
    <t>Příplatek k cenám bednění nosných nadzákladových zdí za pohledový beton</t>
  </si>
  <si>
    <t>506844745</t>
  </si>
  <si>
    <t>96</t>
  </si>
  <si>
    <t>311361821</t>
  </si>
  <si>
    <t>Výztuž nosných zdí betonářskou ocelí 10 505</t>
  </si>
  <si>
    <t>-700952312</t>
  </si>
  <si>
    <t>9,415438</t>
  </si>
  <si>
    <t>Výztuž Divadelní klubovna - strop + St 01.07. 01.08a St 01.09</t>
  </si>
  <si>
    <t xml:space="preserve">Výztuž  Opěrných stěn a prahu - výkres 1.PP - řez F-F</t>
  </si>
  <si>
    <t>0,577</t>
  </si>
  <si>
    <t>97</t>
  </si>
  <si>
    <t>311321815</t>
  </si>
  <si>
    <t>Nosná zeď ze ŽB pohledového tř. C 30/37 bez výztuže</t>
  </si>
  <si>
    <t>339513887</t>
  </si>
  <si>
    <t>(0,64+2,045)*0,2*1,2</t>
  </si>
  <si>
    <t>98</t>
  </si>
  <si>
    <t>317234410</t>
  </si>
  <si>
    <t>Vyzdívka mezi nosníky z cihel pálených na MC</t>
  </si>
  <si>
    <t>-1118676817</t>
  </si>
  <si>
    <t>Překlad 4xI200 - 2.PP pol.27(šířka zdi x délka vyzdívky x výška vyzdívky)</t>
  </si>
  <si>
    <t>0,75*3*0,2</t>
  </si>
  <si>
    <t>0,75*2,2*0,2</t>
  </si>
  <si>
    <t>0,75*1,8*0,2</t>
  </si>
  <si>
    <t>0,75*1,2*4*0,2</t>
  </si>
  <si>
    <t>1*2*0,2</t>
  </si>
  <si>
    <t>0,5*2,15*0,2</t>
  </si>
  <si>
    <t>0,75*1,6*0,2</t>
  </si>
  <si>
    <t>0,3*1,1*0,2</t>
  </si>
  <si>
    <t>0,3*2,9*0,2</t>
  </si>
  <si>
    <t>0,45*2,9*0,2</t>
  </si>
  <si>
    <t>99</t>
  </si>
  <si>
    <t>317941125</t>
  </si>
  <si>
    <t>Osazování ocelových válcovaných nosníků na zdivu I, IE, U, UE nebo L č 24 a vyšší nebo výšky přes 220 mm</t>
  </si>
  <si>
    <t>492574063</t>
  </si>
  <si>
    <t>Na základovém prahu - HEB 300-položka 10</t>
  </si>
  <si>
    <t>2*2,1*117/1000</t>
  </si>
  <si>
    <t>100</t>
  </si>
  <si>
    <t>13010990</t>
  </si>
  <si>
    <t>ocel profilová jakost S235JR (11 375) průřez HEB 300</t>
  </si>
  <si>
    <t>-2125906755</t>
  </si>
  <si>
    <t>2*2,1*117/1000*1,05</t>
  </si>
  <si>
    <t>101</t>
  </si>
  <si>
    <t>317944321</t>
  </si>
  <si>
    <t>Válcované nosníky do č.12 dodatečně osazované do připravených otvorů</t>
  </si>
  <si>
    <t>213497143</t>
  </si>
  <si>
    <t>8*0,96*20,4/1000</t>
  </si>
  <si>
    <t>2*1,115*26,7/1000</t>
  </si>
  <si>
    <t>2*1,075*26,7/1000</t>
  </si>
  <si>
    <t>2*0,93*26,7/1000</t>
  </si>
  <si>
    <t>4*0,9*11,1/1000</t>
  </si>
  <si>
    <t>102</t>
  </si>
  <si>
    <t>317944323</t>
  </si>
  <si>
    <t>Válcované nosníky č.14 až 22 dodatečně osazované do připravených otvorů</t>
  </si>
  <si>
    <t>-473109252</t>
  </si>
  <si>
    <t>Překlad 4xI200 - 2.PP pol.27</t>
  </si>
  <si>
    <t>4*2,57*26,2/1000</t>
  </si>
  <si>
    <t>4*1,6*21,9/1000</t>
  </si>
  <si>
    <t>4*1,35*21,9/1000</t>
  </si>
  <si>
    <t>4*1,6*14,4/1000</t>
  </si>
  <si>
    <t>4*1,75*17,9/1000</t>
  </si>
  <si>
    <t>4*1,55*21,9/1000</t>
  </si>
  <si>
    <t>4*1,5*17,9/1000</t>
  </si>
  <si>
    <t>4*1,4*17,9/1000</t>
  </si>
  <si>
    <t>4*2,7*17,9/1000</t>
  </si>
  <si>
    <t>4*2,7*26,2/1000</t>
  </si>
  <si>
    <t>103</t>
  </si>
  <si>
    <t>317944325</t>
  </si>
  <si>
    <t>Válcované nosníky č.24 a vyšší dodatečně osazované do připravených otvorů</t>
  </si>
  <si>
    <t>1316195899</t>
  </si>
  <si>
    <t>Průvlak I 550 -položka 6</t>
  </si>
  <si>
    <t>4*7,4*166,4/1000</t>
  </si>
  <si>
    <t>Průvlak HEB 300-položka 7</t>
  </si>
  <si>
    <t>2*0,83*117/1000</t>
  </si>
  <si>
    <t>Plech 12mm - položka 9</t>
  </si>
  <si>
    <t>105/1000</t>
  </si>
  <si>
    <t>104</t>
  </si>
  <si>
    <t>319202113</t>
  </si>
  <si>
    <t>Dodatečná izolace zdiva tl přes 300 do 450 mm nízkotlakou injektáží silikonovou mikroemulzí</t>
  </si>
  <si>
    <t>-1526470331</t>
  </si>
  <si>
    <t>0,4+2,67+0,9+0,34+0,26</t>
  </si>
  <si>
    <t>M.č. B 02.04 a B 02.06a</t>
  </si>
  <si>
    <t>4,275+0,15</t>
  </si>
  <si>
    <t>105</t>
  </si>
  <si>
    <t>319202115</t>
  </si>
  <si>
    <t>Dodatečná izolace zdiva tl přes 600 do 900 mm nízkotlakou injektáží silikonovou mikroemulzí</t>
  </si>
  <si>
    <t>-170753464</t>
  </si>
  <si>
    <t>M.č. B 02.07, B 02.23, B 02.25, B 02.33, B 02.02</t>
  </si>
  <si>
    <t>1,6+2,11+0,15+3,66+0,15+3,25+0,15+4,17+3,2</t>
  </si>
  <si>
    <t>M.č. B 02.18, B 02.11, B 02.08</t>
  </si>
  <si>
    <t>1,6+2,11+0,15+3,66+0,15+3,25+0,15+4,17</t>
  </si>
  <si>
    <t>106</t>
  </si>
  <si>
    <t>319202117</t>
  </si>
  <si>
    <t>Dodatečná izolace zdiva tl přes 1200 do 1500 mm nízkotlakou injektáží silikonovou mikroemulzí</t>
  </si>
  <si>
    <t>-2143417536</t>
  </si>
  <si>
    <t>M.č. B 02.27</t>
  </si>
  <si>
    <t>4,275</t>
  </si>
  <si>
    <t>107</t>
  </si>
  <si>
    <t>330311714</t>
  </si>
  <si>
    <t>Sloupy nebo pilíře z betonu tř. C 30/37</t>
  </si>
  <si>
    <t>358467818</t>
  </si>
  <si>
    <t>Obetonování I nosníků sloupů 8 vedle schodiště B 02.07 a B 02.02</t>
  </si>
  <si>
    <t>2*(3,3+5,8)*0,3*0,9</t>
  </si>
  <si>
    <t>108</t>
  </si>
  <si>
    <t>331351325</t>
  </si>
  <si>
    <t>Zřízení bednění čtyřúhelníkových sloupů v přes 4 do 6 m průřezu přes 0,16 do 0,36 m2</t>
  </si>
  <si>
    <t>2060534440</t>
  </si>
  <si>
    <t>0,3*2*(5,8-2,32)+(0,3*2+0,9)*(3,3+2,32)</t>
  </si>
  <si>
    <t>109</t>
  </si>
  <si>
    <t>331351326</t>
  </si>
  <si>
    <t>Odstranění bednění čtyřúhelníkových sloupů v přes 4 do 6 m průřezu přes 0,16 do 0,36 m2</t>
  </si>
  <si>
    <t>-429809438</t>
  </si>
  <si>
    <t>110</t>
  </si>
  <si>
    <t>331361821</t>
  </si>
  <si>
    <t>Výztuž sloupů hranatých betonářskou ocelí 10 505</t>
  </si>
  <si>
    <t>709548673</t>
  </si>
  <si>
    <t>0,85</t>
  </si>
  <si>
    <t>111</t>
  </si>
  <si>
    <t>338171113</t>
  </si>
  <si>
    <t>Osazování sloupků a vzpěr plotových ocelových v do 2 m se zabetonováním</t>
  </si>
  <si>
    <t>756441427</t>
  </si>
  <si>
    <t>14+8+4</t>
  </si>
  <si>
    <t>112</t>
  </si>
  <si>
    <t>55342151</t>
  </si>
  <si>
    <t>plotový sloupek pro svařované panely profilovaný oválný 50x70mm dl 1,0-1,5m povrchová úprava Pz a komaxit</t>
  </si>
  <si>
    <t>1556864773</t>
  </si>
  <si>
    <t>113</t>
  </si>
  <si>
    <t>55342188</t>
  </si>
  <si>
    <t>plotová profilovaná vzpěra D 30-40mm dl 1,5-2,0m bez hlavy a objímky pro svařované pletivo v návinu povrchová úprava Pz a komaxit</t>
  </si>
  <si>
    <t>266204092</t>
  </si>
  <si>
    <t>114</t>
  </si>
  <si>
    <t>55342202</t>
  </si>
  <si>
    <t>objímka pro uchycení vzpěry na sloupek D 40-50mm</t>
  </si>
  <si>
    <t>1342119603</t>
  </si>
  <si>
    <t>115</t>
  </si>
  <si>
    <t>55342196</t>
  </si>
  <si>
    <t>rozpěrná pomocná tyč pro fixaci bavoletu dl 2,0-2,5m D 30-40mm povrchová úprava Pz</t>
  </si>
  <si>
    <t>223720032</t>
  </si>
  <si>
    <t>116</t>
  </si>
  <si>
    <t>342272225</t>
  </si>
  <si>
    <t>Příčka z pórobetonových hladkých tvárnic na tenkovrstvou maltu tl 100 mm</t>
  </si>
  <si>
    <t>2111599873</t>
  </si>
  <si>
    <t>M.č. B 02.16 a B 02.18</t>
  </si>
  <si>
    <t>(1,235+0,965+1,333)*(2,44+0,21)-0,7*1,97</t>
  </si>
  <si>
    <t>117</t>
  </si>
  <si>
    <t>342272245</t>
  </si>
  <si>
    <t>Příčka z pórobetonových hladkých tvárnic na tenkovrstvou maltu tl 150 mm</t>
  </si>
  <si>
    <t>-992818668</t>
  </si>
  <si>
    <t>M.č. B 02.29</t>
  </si>
  <si>
    <t>(4,075+0,89-0,15+2,99)*(2,37+0,21)-0,8*2,1</t>
  </si>
  <si>
    <t>M.č. B 02.30,31,32</t>
  </si>
  <si>
    <t>(2,99*2+3,25)*(2,52+0,21)-0,8*2,1*3</t>
  </si>
  <si>
    <t>M.č. B 02.23,33 a B02.05</t>
  </si>
  <si>
    <t>(1,38+1,81+1,94+1,03-0,15+2,44+0,8+1,9)*(2,52+0,21)-0,8*1,97*2</t>
  </si>
  <si>
    <t xml:space="preserve">M.č. B 02.01 </t>
  </si>
  <si>
    <t>1,21*(2,37+0,21)-1*1,97</t>
  </si>
  <si>
    <t>1,205*(5,09-2,61+0,21)-0,8*1,97</t>
  </si>
  <si>
    <t>2,99*(2,44+0,15)-0,8*1,97</t>
  </si>
  <si>
    <t>1,74*2,64+2,99*2,64-1,2*2,15+(7*0,189)*(7*0,25)*0,5</t>
  </si>
  <si>
    <t>M.č. BN 01.01a</t>
  </si>
  <si>
    <t>3,91*2,51-1*2,1</t>
  </si>
  <si>
    <t>M.č. BN 01.01b</t>
  </si>
  <si>
    <t>(2,14+1,8+2,99)*2,5-0,7*1,97</t>
  </si>
  <si>
    <t>118</t>
  </si>
  <si>
    <t>342291112</t>
  </si>
  <si>
    <t>Ukotvení příček montážní polyuretanovou pěnou tl příčky přes 100 mm</t>
  </si>
  <si>
    <t>1631277518</t>
  </si>
  <si>
    <t>(4,075+0,89-0,15+2,99)</t>
  </si>
  <si>
    <t>(2,99*2+3,25)</t>
  </si>
  <si>
    <t>(1,38+1,81+1,94+1,03-0,15+2,44+0,8+1,9)</t>
  </si>
  <si>
    <t xml:space="preserve">M.č. B02.01 </t>
  </si>
  <si>
    <t>1,21</t>
  </si>
  <si>
    <t>1,205</t>
  </si>
  <si>
    <t>(1,235+0,965+1,333)</t>
  </si>
  <si>
    <t>119</t>
  </si>
  <si>
    <t>342291131</t>
  </si>
  <si>
    <t>Ukotvení příček k betonovým konstrukcím plochými kotvami</t>
  </si>
  <si>
    <t>1179085152</t>
  </si>
  <si>
    <t>4*(2,37+0,21)</t>
  </si>
  <si>
    <t>4*(2,52+0,21)</t>
  </si>
  <si>
    <t>(1,38+1,81+1,94+1,03-0,15+2,44+0,8+1,9)*6</t>
  </si>
  <si>
    <t>2*(2,37+0,21)</t>
  </si>
  <si>
    <t>2*(5,09-2,61+0,21)</t>
  </si>
  <si>
    <t>4*(2,44+0,21)</t>
  </si>
  <si>
    <t>120</t>
  </si>
  <si>
    <t>346244381</t>
  </si>
  <si>
    <t>Plentování jednostranné v do 200 mm válcovaných nosníků cihlami</t>
  </si>
  <si>
    <t>-2134455779</t>
  </si>
  <si>
    <t>121</t>
  </si>
  <si>
    <t>346272246</t>
  </si>
  <si>
    <t>Přizdívka z pórobetonových tvárnic tl 125 mm</t>
  </si>
  <si>
    <t>796981518</t>
  </si>
  <si>
    <t>1.PP +1 .NP</t>
  </si>
  <si>
    <t>(0,25+1,155+3,35-0,125+3,39-0,125+1,015)*(3,45+0,68+0,59)</t>
  </si>
  <si>
    <t>122</t>
  </si>
  <si>
    <t>348101210</t>
  </si>
  <si>
    <t>Osazení vrat nebo vrátek k oplocení na ocelové sloupky pl do 2 m2</t>
  </si>
  <si>
    <t>2026516316</t>
  </si>
  <si>
    <t>V rámovém oplocení</t>
  </si>
  <si>
    <t>123</t>
  </si>
  <si>
    <t>55342333</t>
  </si>
  <si>
    <t>branka plotová jednokřídlá Pz s PVC vrstvou 1000x1530mm</t>
  </si>
  <si>
    <t>-653287351</t>
  </si>
  <si>
    <t>124</t>
  </si>
  <si>
    <t>348121211</t>
  </si>
  <si>
    <t>Osazení podhrabových desek dl do 2 m na ocelové plotové sloupky</t>
  </si>
  <si>
    <t>-836420090</t>
  </si>
  <si>
    <t>125</t>
  </si>
  <si>
    <t>59233119</t>
  </si>
  <si>
    <t>deska plotová betonová 2000x50x290mm</t>
  </si>
  <si>
    <t>-511695845</t>
  </si>
  <si>
    <t>126</t>
  </si>
  <si>
    <t>348941111</t>
  </si>
  <si>
    <t>Osazování rámového oplocení na MC v rámu do 1500 mm</t>
  </si>
  <si>
    <t>-586992951</t>
  </si>
  <si>
    <t>127</t>
  </si>
  <si>
    <t>55342415</t>
  </si>
  <si>
    <t>plotový panel svařovaný v 1,0-1,5m š do 2,5m průměru drátu 5mm oka 55x200mm s dvojitým horizontálním drátem 6mm povrchová úprava PZ komaxit</t>
  </si>
  <si>
    <t>-610000894</t>
  </si>
  <si>
    <t>128</t>
  </si>
  <si>
    <t>349231821</t>
  </si>
  <si>
    <t>Přizdívka ostění s ozubem z cihel tl přes 150 do 300 mm</t>
  </si>
  <si>
    <t>-1235011047</t>
  </si>
  <si>
    <t>M.č. B 01.05</t>
  </si>
  <si>
    <t>0,35*2,1*2</t>
  </si>
  <si>
    <t>Konstrukce přehrad a opěrné zdi</t>
  </si>
  <si>
    <t>129</t>
  </si>
  <si>
    <t>1190051.R03</t>
  </si>
  <si>
    <t>Betonové svahové moduly parteru - dodávka</t>
  </si>
  <si>
    <t>kpl</t>
  </si>
  <si>
    <t>-1589117938</t>
  </si>
  <si>
    <t>130</t>
  </si>
  <si>
    <t>1190051.R04</t>
  </si>
  <si>
    <t>Betonové svahové moduly parteru- montáž</t>
  </si>
  <si>
    <t>-330116907</t>
  </si>
  <si>
    <t>Vodorovné konstrukce</t>
  </si>
  <si>
    <t>131</t>
  </si>
  <si>
    <t>411321616</t>
  </si>
  <si>
    <t>Stropy deskové ze ŽB tř. C 30/37</t>
  </si>
  <si>
    <t>-1423663810</t>
  </si>
  <si>
    <t>Strop nad 2.PP</t>
  </si>
  <si>
    <t>2,99*(6,345+9,435+2,035)*0,25-1,16*(4*0,26)*0,25-1,15*(6*0,25)*0,25</t>
  </si>
  <si>
    <t>3,81*1,815*0,25</t>
  </si>
  <si>
    <t>(1,855+3,1+1,365-0,2*2)*(1,8-0,2)*0,2</t>
  </si>
  <si>
    <t>Strop nad 1.PP</t>
  </si>
  <si>
    <t>3,82*(0,33+0,95+0,515)*0,22+3,82*2,99*0,2+0,22*0,17*2,99+(2,22+0,2)*2,99*0,2</t>
  </si>
  <si>
    <t>1,825*2,99*0,2</t>
  </si>
  <si>
    <t>-(0,8*0,6+0,415*0,415)*0,2</t>
  </si>
  <si>
    <t>(1,855+3,1+1,365-0,2*2)*1,8*0,2</t>
  </si>
  <si>
    <t>Strop nad 1.NP</t>
  </si>
  <si>
    <t>(17,725-1,7)*2,99*0,22+3,8*1,815*0,22</t>
  </si>
  <si>
    <t>132</t>
  </si>
  <si>
    <t>411351011</t>
  </si>
  <si>
    <t>Zřízení bednění stropů deskových tl přes 5 do 25 cm bez podpěrné kce</t>
  </si>
  <si>
    <t>-948567884</t>
  </si>
  <si>
    <t>(6,345+9,435+2,035)-1,16*(4*0,26)-1,15*6*0,25+0,25*(1,16+2*4*0,26)+0,25*(1,15+2*6*0,25)</t>
  </si>
  <si>
    <t>3,81*1,815</t>
  </si>
  <si>
    <t>(1,855+3,1+1,365-0,2*2)*(1,8)</t>
  </si>
  <si>
    <t>3,82*(0,33+0,95+0,515)+3,82*2,99+(2,22+0,2)*2,99</t>
  </si>
  <si>
    <t>1,825*2,99+0,2*2,99+0,415*4*0,2+(0,6*2+0,8*2)*0,2</t>
  </si>
  <si>
    <t>(1,855+3,1+1,365-0,2*2)*1,8</t>
  </si>
  <si>
    <t>(17,725-1,7)*2,99+3,8*1,815+0,22*2,99+6,8*0,2</t>
  </si>
  <si>
    <t>133</t>
  </si>
  <si>
    <t>411351012</t>
  </si>
  <si>
    <t>Odstranění bednění stropů deskových tl přes 5 do 25 cm bez podpěrné kce</t>
  </si>
  <si>
    <t>1132663015</t>
  </si>
  <si>
    <t>134</t>
  </si>
  <si>
    <t>411354313</t>
  </si>
  <si>
    <t>Zřízení podpěrné konstrukce stropů výšky do 4 m tl přes 15 do 25 cm</t>
  </si>
  <si>
    <t>2063130285</t>
  </si>
  <si>
    <t>(6,345+9,435+2,035)-1,16*(4*0,26)-1,15*6*0,25</t>
  </si>
  <si>
    <t>-9,655*2,99</t>
  </si>
  <si>
    <t>411354314</t>
  </si>
  <si>
    <t>Odstranění podpěrné konstrukce stropů výšky do 4 m tl přes 15 do 25 cm</t>
  </si>
  <si>
    <t>70208918</t>
  </si>
  <si>
    <t>(6,345+9,435+2,035)-1,16*(4*0,26)-1,15*(6*0,25)</t>
  </si>
  <si>
    <t>136</t>
  </si>
  <si>
    <t>411354333</t>
  </si>
  <si>
    <t>Zřízení podpěrné konstrukce stropů výšky přes 4 do 6 m tl přes 15 do 25 cm</t>
  </si>
  <si>
    <t>-1131970927</t>
  </si>
  <si>
    <t>9,655*2,99</t>
  </si>
  <si>
    <t>137</t>
  </si>
  <si>
    <t>411354334</t>
  </si>
  <si>
    <t>Odstranění podpěrné konstrukce stropů výšky přes 4 do 6 m tl přes 15 do 25 cm</t>
  </si>
  <si>
    <t>992930978</t>
  </si>
  <si>
    <t>138</t>
  </si>
  <si>
    <t>411361821</t>
  </si>
  <si>
    <t>Výztuž stropů betonářskou ocelí 10 505</t>
  </si>
  <si>
    <t>1208642966</t>
  </si>
  <si>
    <t>Strop 2.PP</t>
  </si>
  <si>
    <t>1,94</t>
  </si>
  <si>
    <t>Strop 1.PP</t>
  </si>
  <si>
    <t>1,054</t>
  </si>
  <si>
    <t>Strop 1.NP</t>
  </si>
  <si>
    <t>1,739</t>
  </si>
  <si>
    <t>139</t>
  </si>
  <si>
    <t>430321616</t>
  </si>
  <si>
    <t>Schodišťová konstrukce a rampa ze ŽB tř. C 30/37</t>
  </si>
  <si>
    <t>457121210</t>
  </si>
  <si>
    <t>Schodiště řez D-D</t>
  </si>
  <si>
    <t>10*0,25*0,2*1,15</t>
  </si>
  <si>
    <t>Schodiště řez C-C</t>
  </si>
  <si>
    <t>8*0,26*0,2*1,16</t>
  </si>
  <si>
    <t>140</t>
  </si>
  <si>
    <t>431351121</t>
  </si>
  <si>
    <t>Zřízení bednění podest schodišť a ramp přímočarých v do 4 m</t>
  </si>
  <si>
    <t>384427320</t>
  </si>
  <si>
    <t>Strop nad 2.PP- schodiště řez D-D a C-C</t>
  </si>
  <si>
    <t>10*0,25*(1,15+0,4*2)</t>
  </si>
  <si>
    <t>8*0,26*(1,16+0,4*2)</t>
  </si>
  <si>
    <t>141</t>
  </si>
  <si>
    <t>431351122</t>
  </si>
  <si>
    <t>Odstranění bednění podest schodišť a ramp přímočarých v do 4 m</t>
  </si>
  <si>
    <t>801231989</t>
  </si>
  <si>
    <t>142</t>
  </si>
  <si>
    <t>434231111</t>
  </si>
  <si>
    <t xml:space="preserve">Schodišťové stupně přímé z cihel </t>
  </si>
  <si>
    <t>-69288517</t>
  </si>
  <si>
    <t>2,045+1,3*2</t>
  </si>
  <si>
    <t>4400871600</t>
  </si>
  <si>
    <t>Prvek schodišťový standard přírodní 300×370×170 mm</t>
  </si>
  <si>
    <t>-913362750</t>
  </si>
  <si>
    <t>144</t>
  </si>
  <si>
    <t>434311115</t>
  </si>
  <si>
    <t>Schodišťové stupně dusané na terén z betonu tř. C 20/25 bez potěru</t>
  </si>
  <si>
    <t>-201255309</t>
  </si>
  <si>
    <t>10*1,15+8*1,16</t>
  </si>
  <si>
    <t>145</t>
  </si>
  <si>
    <t>434351141</t>
  </si>
  <si>
    <t>Zřízení bednění stupňů přímočarých schodišť</t>
  </si>
  <si>
    <t>171236118</t>
  </si>
  <si>
    <t>10*1,15*0,189+8*1,16*0,183</t>
  </si>
  <si>
    <t>146</t>
  </si>
  <si>
    <t>434351142</t>
  </si>
  <si>
    <t>Odstranění bednění stupňů přímočarých schodišť</t>
  </si>
  <si>
    <t>-1855915380</t>
  </si>
  <si>
    <t>Komunikace pozemní</t>
  </si>
  <si>
    <t>147</t>
  </si>
  <si>
    <t>564271011</t>
  </si>
  <si>
    <t>Podklad nebo podsyp ze štěrkopísku ŠP plochy do 100 m2 tl 250 mm</t>
  </si>
  <si>
    <t>-1545475236</t>
  </si>
  <si>
    <t>148</t>
  </si>
  <si>
    <t>596211120</t>
  </si>
  <si>
    <t>Kladení zámkové dlažby komunikací pro pěší ručně tl 60 mm skupiny B pl do 50 m2</t>
  </si>
  <si>
    <t>1982843070</t>
  </si>
  <si>
    <t>149</t>
  </si>
  <si>
    <t>PSB.11380286</t>
  </si>
  <si>
    <t>PRESBETON ALTERNO I MIX (Hladký Nuevo) 300/225/150x150/150/150x60</t>
  </si>
  <si>
    <t>256</t>
  </si>
  <si>
    <t>31632994</t>
  </si>
  <si>
    <t>36,116*1,03 'Přepočtené koeficientem množství</t>
  </si>
  <si>
    <t>596212212</t>
  </si>
  <si>
    <t>Kladení zámkové dlažby pozemních komunikací ručně tl 80 mm skupiny A pl přes 100 do 300 m2</t>
  </si>
  <si>
    <t>-989968749</t>
  </si>
  <si>
    <t>Zpětná montáž plocha ve dvoře</t>
  </si>
  <si>
    <t>151</t>
  </si>
  <si>
    <t>59245013</t>
  </si>
  <si>
    <t>dlažba zámková betonová tvaru I 200x165mm tl 80mm přírodní</t>
  </si>
  <si>
    <t>-433850646</t>
  </si>
  <si>
    <t>Doplnění poškozené dlažby plocha ve dvoře</t>
  </si>
  <si>
    <t>30*1,02 'Přepočtené koeficientem množství</t>
  </si>
  <si>
    <t>Úpravy povrchů, podlahy a osazování výplní</t>
  </si>
  <si>
    <t>152</t>
  </si>
  <si>
    <t>611131101</t>
  </si>
  <si>
    <t>Cementový postřik vnitřních stropů nanášený celoplošně ručně</t>
  </si>
  <si>
    <t>-623930543</t>
  </si>
  <si>
    <t>116,81+134,25+8,9*52</t>
  </si>
  <si>
    <t>153</t>
  </si>
  <si>
    <t>611142001</t>
  </si>
  <si>
    <t>Pletivo sklovláknité vnitřních stropů vtlačené do tmelu</t>
  </si>
  <si>
    <t>-39519930</t>
  </si>
  <si>
    <t>713,86</t>
  </si>
  <si>
    <t>154</t>
  </si>
  <si>
    <t>611321142</t>
  </si>
  <si>
    <t>Vápenocementová omítka štuková dvouvrstvá vnitřních stropů žebrových nanášená ručně</t>
  </si>
  <si>
    <t>-2044060103</t>
  </si>
  <si>
    <t>155</t>
  </si>
  <si>
    <t>611321191</t>
  </si>
  <si>
    <t>Příplatek k vápenocementové omítce vnitřních stropů za každých dalších 5 mm tloušťky ručně</t>
  </si>
  <si>
    <t>-1437208146</t>
  </si>
  <si>
    <t>156</t>
  </si>
  <si>
    <t>612131101</t>
  </si>
  <si>
    <t>Cementový postřik vnitřních stěn nanášený celoplošně ručně</t>
  </si>
  <si>
    <t>-1934889059</t>
  </si>
  <si>
    <t>M.č. B 02.32</t>
  </si>
  <si>
    <t>(4,17*2+2,99*2)*2,73-0,8*2,1-1,9*0,7+0,2*(1,9+0,7*2)</t>
  </si>
  <si>
    <t>M.č. B 02.31</t>
  </si>
  <si>
    <t>(3,25*2+1,84*2)*2,73-0,8*2,1-1,9*0,7+0,2*(1,9+0,7*2)</t>
  </si>
  <si>
    <t>M.č. B 02.25</t>
  </si>
  <si>
    <t>(3,25*2+1,2*2+0,8+0,15+1,38*2+1,81*2+1,03)*2,57-0,8*2,1*3-2,17*2,25-0,8*1,97</t>
  </si>
  <si>
    <t>M.č. B 02.03 a B 02.01</t>
  </si>
  <si>
    <t>(0,3+1,94+0,15+1*2)*2,58-1*1,97*2-0,8*1,97</t>
  </si>
  <si>
    <t>(3,065+0,15*2)*2,58</t>
  </si>
  <si>
    <t>M.č. B 02.23 a B 02.24</t>
  </si>
  <si>
    <t>(1,25*2+1,71*2+1,94*2+0,9*2)*2,57-0,7*1,97*2-0,8*1,97</t>
  </si>
  <si>
    <t>M.č. B 02.30</t>
  </si>
  <si>
    <t>(3,66*2+2,99*2)*2,73-0,8*2,1*2</t>
  </si>
  <si>
    <t>(6,195*2+2,99*2)*2,58-0,8*2,1</t>
  </si>
  <si>
    <t>(3,925+2,645*2)*2,58</t>
  </si>
  <si>
    <t>M.č. B 02.04 a B 02.27</t>
  </si>
  <si>
    <t>(1,115*2+1*2)*2,68-0,8*2,1*2</t>
  </si>
  <si>
    <t>(2,25*2+0,1+1,235*4+1,815*2+0,965*2+0,2)*2,7-0,7*1,97*2-0,9*2,7-1,44*2,7</t>
  </si>
  <si>
    <t>M.č. B 02.06a</t>
  </si>
  <si>
    <t>(1,49*4)*2,71-0,6*1,99*2</t>
  </si>
  <si>
    <t>(9,46*2+3,75*2)*2,69-0,8*1,97</t>
  </si>
  <si>
    <t>M.č. B 02.11</t>
  </si>
  <si>
    <t>(4,525+1,99*2+1,48*2)*2,7-0,8*1,97</t>
  </si>
  <si>
    <t>3,065*3*2,65</t>
  </si>
  <si>
    <t>M.č. B 02.23, B 02.25, B 02.33</t>
  </si>
  <si>
    <t>(1,9+3,065*2+2,44*2+0,99*2)*2,58-0,8*1,97*2</t>
  </si>
  <si>
    <t>M.č. B02.02, B 02.26</t>
  </si>
  <si>
    <t>3,065*4*2,65</t>
  </si>
  <si>
    <t>(3,93+1,785+1,86+0,83+1,265-0,475+1,24+0,9+1,42+0,915+0,415)*2,59-1,86*0,75-0,8*1,97</t>
  </si>
  <si>
    <t>0,2*(1,86+0,75*2)</t>
  </si>
  <si>
    <t>(2,01*2+2,99*2)*2,78-0,8*1,97-1,25*2,18-0,94*2,18+(1,69*2+0,15)*2,78</t>
  </si>
  <si>
    <t>(0,95+2,845+1,31+0,245+0,47+0,175+0,16+1,53+0,7+3,255+0,7+2,45+3,35)*2*4,87</t>
  </si>
  <si>
    <t>(0,91*2+1,56+0,45*2+1,22*2+1,245+0,3*2+1,155+6,09+1,015+2,36+0,45*2+1,205*2+1,18)*4,87</t>
  </si>
  <si>
    <t>(13,88*2+3,755*2)*5,27-1,24*3,6-1,2*2,15-2*2,33</t>
  </si>
  <si>
    <t>M.č. A 01.14</t>
  </si>
  <si>
    <t>(5,95*2+1,8*2)*3,01-3,1*1,95+0,2*(3,1+1,95*2)-4,3*2,8</t>
  </si>
  <si>
    <t>M.č. A 01.11</t>
  </si>
  <si>
    <t>(4,4*2+1,035*2+4,3*2+3,295*2)*3,07-4,3*2,8-1,2*2,4-0,6*2,1*2+0,3*(2,8*2+4,3)</t>
  </si>
  <si>
    <t>(0,905*2+0,2+3,245*2+0,155*2+0,9*2+0,11*2+0,78*2+0,4*2)*(2,19+3,59)+2,26*2*1,43*0,5</t>
  </si>
  <si>
    <t>M.č. B 01.03</t>
  </si>
  <si>
    <t>(0,985*2+0,6*2+2,455*2+1,13*2)*5,79+2,465*2*1,44*0,5</t>
  </si>
  <si>
    <t>(3,91+2,14+0,15+1,8+0,705)*2,68-0,7*1,97-1*2,1</t>
  </si>
  <si>
    <t>(1,8+2,14*2)*2,5-0,7*1,97</t>
  </si>
  <si>
    <t>M.č. A 01.02 a A 01.06</t>
  </si>
  <si>
    <t>Pohled B-B</t>
  </si>
  <si>
    <t>3,3*0,6*2</t>
  </si>
  <si>
    <t>Pohled C-C</t>
  </si>
  <si>
    <t>3,3*0,6*2-0,8*1</t>
  </si>
  <si>
    <t>Pohled D-D</t>
  </si>
  <si>
    <t>(2,35-1,265+0,92)*0,6*2</t>
  </si>
  <si>
    <t>Pohled G-G</t>
  </si>
  <si>
    <t>1,075*0,6*2</t>
  </si>
  <si>
    <t>Pohled E-E</t>
  </si>
  <si>
    <t>(1,075+2,375+0,095)*0,6*2</t>
  </si>
  <si>
    <t>Pohled H-H</t>
  </si>
  <si>
    <t>2,6*0,6*2</t>
  </si>
  <si>
    <t>M.č. A 01.08</t>
  </si>
  <si>
    <t>(0,86*4+1,505*2+1,055*2+0,2*2)*0,6*2-0,6*0,6*2</t>
  </si>
  <si>
    <t>M.č. A 01.03 a A01.05</t>
  </si>
  <si>
    <t>2*0,6*2</t>
  </si>
  <si>
    <t>ŠATNA ŽENY</t>
  </si>
  <si>
    <t>Pohled D</t>
  </si>
  <si>
    <t>1,44*(0,6+0,4)</t>
  </si>
  <si>
    <t>Pohled C</t>
  </si>
  <si>
    <t>(0,17+0,985)*(0,6+0,2)</t>
  </si>
  <si>
    <t>Pohled F</t>
  </si>
  <si>
    <t>(1,24+0,2)*1</t>
  </si>
  <si>
    <t>Pohled E</t>
  </si>
  <si>
    <t>(0,26+0,93)*0,8+0,87*1</t>
  </si>
  <si>
    <t>3,3*1,1</t>
  </si>
  <si>
    <t>3,3*0,6*2-0,8*1,1</t>
  </si>
  <si>
    <t>(2,35-1,265+0,92)*1,1</t>
  </si>
  <si>
    <t>(1,075+2,375+0,095)*1,1</t>
  </si>
  <si>
    <t>2,6*1,1</t>
  </si>
  <si>
    <t>(0,86*4+1,505*2+1,055*2+0,2*2)*1,1-0,6*1,1*2</t>
  </si>
  <si>
    <t>2*1,1</t>
  </si>
  <si>
    <t>INSPICE</t>
  </si>
  <si>
    <t>2,22*0,5+0,6*0,5+1,2*0,5</t>
  </si>
  <si>
    <t>Pohled A</t>
  </si>
  <si>
    <t>1,72*0,3</t>
  </si>
  <si>
    <t>1,44*1,1</t>
  </si>
  <si>
    <t>(0,17+0,985)*1,2</t>
  </si>
  <si>
    <t>(0,26+0,93)*1,2+0,87*1</t>
  </si>
  <si>
    <t>157</t>
  </si>
  <si>
    <t>612131151</t>
  </si>
  <si>
    <t>Sanační postřik vnitřních stěn nanášený celoplošně ručně</t>
  </si>
  <si>
    <t>663731775</t>
  </si>
  <si>
    <t>M.č. B 02.28 a B 02.04</t>
  </si>
  <si>
    <t>(2,305*2+0,3+2,635+0,525*2+1,6)*2,68</t>
  </si>
  <si>
    <t>1,49*4*2,71-0,6*1,99*2</t>
  </si>
  <si>
    <t>0,8*2,7</t>
  </si>
  <si>
    <t>(0,815+4,525)*2,7</t>
  </si>
  <si>
    <t>(0,3+0,965*2)*2,65</t>
  </si>
  <si>
    <t>(0,9+0,15+1,03+0,75*2+1,9)*2,58</t>
  </si>
  <si>
    <t>1,235*4*2,65</t>
  </si>
  <si>
    <t>M.č. B 02.10</t>
  </si>
  <si>
    <t>(0,75+1,235*2+0,3+0,59*2)*2,66</t>
  </si>
  <si>
    <t>M.č. B 02.01, B 02.03</t>
  </si>
  <si>
    <t>(1*2+1,815+4,525+1,8+0,75+1,235*2+0,3+0,4*2+0,6)*2,58</t>
  </si>
  <si>
    <t>158</t>
  </si>
  <si>
    <t>612142001</t>
  </si>
  <si>
    <t>Pletivo sklovláknité vnitřních stěn vtlačené do tmelu</t>
  </si>
  <si>
    <t>-1192909757</t>
  </si>
  <si>
    <t>1363,599</t>
  </si>
  <si>
    <t>159</t>
  </si>
  <si>
    <t>612321121</t>
  </si>
  <si>
    <t>Vápenocementová omítka hladká jednovrstvá vnitřních stěn nanášená ručně</t>
  </si>
  <si>
    <t>4093203</t>
  </si>
  <si>
    <t>(1,235*4+1,815+0,965+0,2)*2,7-0,7*1,97</t>
  </si>
  <si>
    <t>160</t>
  </si>
  <si>
    <t>612321141</t>
  </si>
  <si>
    <t>Vápenocementová omítka štuková dvouvrstvá vnitřních stěn nanášená ručně</t>
  </si>
  <si>
    <t>240054968</t>
  </si>
  <si>
    <t>(2,25*2+0,1+1,815+0,965)*2,7-0,7*1,97-0,9*2,7-1,44*2,7</t>
  </si>
  <si>
    <t>161</t>
  </si>
  <si>
    <t>612321191</t>
  </si>
  <si>
    <t>Příplatek k vápenocementové omítce vnitřních stěn za každých dalších 5 mm tloušťky ručně</t>
  </si>
  <si>
    <t>-368200164</t>
  </si>
  <si>
    <t>(1266,074+97,525)*3</t>
  </si>
  <si>
    <t>162</t>
  </si>
  <si>
    <t>612324111</t>
  </si>
  <si>
    <t>Sanační omítka podkladní vnitřních stěn nanášená ručně</t>
  </si>
  <si>
    <t>629774898</t>
  </si>
  <si>
    <t>163</t>
  </si>
  <si>
    <t>612324191</t>
  </si>
  <si>
    <t>Příplatek k sanační podkladní omítce vnitřních stěn za každých dalších 5 mm tloušťky přes 10 mm ručně</t>
  </si>
  <si>
    <t>1061608390</t>
  </si>
  <si>
    <t>164</t>
  </si>
  <si>
    <t>612325101</t>
  </si>
  <si>
    <t>Vápenocementová hrubá omítka rýh ve stěnách š do 150 mm</t>
  </si>
  <si>
    <t>729848110</t>
  </si>
  <si>
    <t>57*0,1</t>
  </si>
  <si>
    <t>165</t>
  </si>
  <si>
    <t>612325131</t>
  </si>
  <si>
    <t>Omítka sanační jádrová vnitřních stěn nanášená ručně</t>
  </si>
  <si>
    <t>-1849749627</t>
  </si>
  <si>
    <t>166</t>
  </si>
  <si>
    <t>612325191</t>
  </si>
  <si>
    <t>Příplatek k sanační jádrové omítce vnitřních stěn za každých dalších 5 mm tloušťky přes 15 mm ručně</t>
  </si>
  <si>
    <t>278241415</t>
  </si>
  <si>
    <t>167</t>
  </si>
  <si>
    <t>612328131</t>
  </si>
  <si>
    <t>Sanační štuk vnitřních stěn tloušťky do 3 mm</t>
  </si>
  <si>
    <t>132727407</t>
  </si>
  <si>
    <t>168</t>
  </si>
  <si>
    <t>619325131</t>
  </si>
  <si>
    <t>Vytažení vápenocementových fabionů, hran nebo koutů</t>
  </si>
  <si>
    <t>724108015</t>
  </si>
  <si>
    <t>Skladba PO1.6</t>
  </si>
  <si>
    <t>Styk podlaha a stěna</t>
  </si>
  <si>
    <t>13,5</t>
  </si>
  <si>
    <t>169</t>
  </si>
  <si>
    <t>619996117</t>
  </si>
  <si>
    <t>Ochrana podlahy obedněním z OSB desek</t>
  </si>
  <si>
    <t>165041258</t>
  </si>
  <si>
    <t>170</t>
  </si>
  <si>
    <t>619996147</t>
  </si>
  <si>
    <t>Ochrana podlahy zakrytím geotextilií</t>
  </si>
  <si>
    <t>-326048576</t>
  </si>
  <si>
    <t>1200</t>
  </si>
  <si>
    <t>171</t>
  </si>
  <si>
    <t>622221141</t>
  </si>
  <si>
    <t>Montáž kontaktního zateplení vnějších stěn lepením a mechanickým kotvením desek z minerální vlny s kolmou orientací do zdiva a betonu tl přes 160 do 200 mm</t>
  </si>
  <si>
    <t>1364105681</t>
  </si>
  <si>
    <t>Přístavba</t>
  </si>
  <si>
    <t>19,8*5,1+4,7*6,4+3,8*4,1+18,7*(4,1+4,4)/2</t>
  </si>
  <si>
    <t>Divadelní klub</t>
  </si>
  <si>
    <t>(1,8+0,2)*(0,85+0,3)+(5,95+0,2*2+0,2)*(0,85+0,3)</t>
  </si>
  <si>
    <t>172</t>
  </si>
  <si>
    <t>63151534</t>
  </si>
  <si>
    <t>deska tepelně izolační minerální kontaktních fasád kolmé vlákno λ=0,040-0,041 tl 180mm</t>
  </si>
  <si>
    <t>-514526951</t>
  </si>
  <si>
    <t>226,115*1,05 'Přepočtené koeficientem množství</t>
  </si>
  <si>
    <t>173</t>
  </si>
  <si>
    <t>63151533</t>
  </si>
  <si>
    <t>deska tepelně izolační minerální kontaktních fasád kolmé vlákno λ=0,040-0,041 tl 160mm</t>
  </si>
  <si>
    <t>-281853542</t>
  </si>
  <si>
    <t>9,833*1,05 'Přepočtené koeficientem množství</t>
  </si>
  <si>
    <t>174</t>
  </si>
  <si>
    <t>622151031</t>
  </si>
  <si>
    <t>Penetrační silikonový nátěr vnějších pastovitých tenkovrstvých omítek stěn</t>
  </si>
  <si>
    <t>-1785828395</t>
  </si>
  <si>
    <t>175</t>
  </si>
  <si>
    <t>622251105</t>
  </si>
  <si>
    <t>Příplatek k cenám kontaktního zateplení vnějších stěn za zápustnou montáž a použití tepelněizolačních zátek z minerální vlny</t>
  </si>
  <si>
    <t>-2120840729</t>
  </si>
  <si>
    <t>176</t>
  </si>
  <si>
    <t>622261538</t>
  </si>
  <si>
    <t>Dodávka a montáž opláštění tahokov Corten tl. 3mm</t>
  </si>
  <si>
    <t>-1726586896</t>
  </si>
  <si>
    <t>226,115</t>
  </si>
  <si>
    <t>177</t>
  </si>
  <si>
    <t>622261565</t>
  </si>
  <si>
    <t>Dodávka a montáž opláštění ostění plný plech Corten tl. 3mm</t>
  </si>
  <si>
    <t>499329535</t>
  </si>
  <si>
    <t>0,7*4+1,2*4</t>
  </si>
  <si>
    <t>178</t>
  </si>
  <si>
    <t>622261585</t>
  </si>
  <si>
    <t>Dodávka a montáž opláštění nadpraží plný plech Corten tl. 3mm</t>
  </si>
  <si>
    <t>592323654</t>
  </si>
  <si>
    <t>2,1+2,8+1,8+2,8</t>
  </si>
  <si>
    <t>179</t>
  </si>
  <si>
    <t>622531045</t>
  </si>
  <si>
    <t>Tenkovrstvá silikonová rýhovaná omítka zrnitost 1,5 mm vnějších stěn</t>
  </si>
  <si>
    <t>1813085479</t>
  </si>
  <si>
    <t>180</t>
  </si>
  <si>
    <t>631311115</t>
  </si>
  <si>
    <t>Mazanina tl přes 50 do 80 mm z betonu prostého bez zvýšených nároků na prostředí tř. C 20/25</t>
  </si>
  <si>
    <t>-886301523</t>
  </si>
  <si>
    <t>10,7*0,055</t>
  </si>
  <si>
    <t>Skladba PO 1.5</t>
  </si>
  <si>
    <t>M.č. B 02.29 a B 02.30</t>
  </si>
  <si>
    <t>(14,8+10,9)*0,055</t>
  </si>
  <si>
    <t>Skladba PO 1.12</t>
  </si>
  <si>
    <t>12*0,05</t>
  </si>
  <si>
    <t>Skladba PO 1.7</t>
  </si>
  <si>
    <t>19,4*0,055</t>
  </si>
  <si>
    <t>181</t>
  </si>
  <si>
    <t>631311124</t>
  </si>
  <si>
    <t>Mazanina tl přes 80 do 120 mm z betonu prostého bez zvýšených nároků na prostředí tř. C 16/20</t>
  </si>
  <si>
    <t>1093069945</t>
  </si>
  <si>
    <t>Podkladní beton</t>
  </si>
  <si>
    <t>18,025*(0,3+1,42+1,5+0,3+0,1)*0,1</t>
  </si>
  <si>
    <t>(0,31+1,65-0,3)*4,375*0,1</t>
  </si>
  <si>
    <t>Podkladní beton ZD 03</t>
  </si>
  <si>
    <t>(0,3*2+1,73+0,2)*(0,3*2+1,03+0,2)*0,1</t>
  </si>
  <si>
    <t>Podkladní beton ZD 02</t>
  </si>
  <si>
    <t>2,1*6,45*0,1</t>
  </si>
  <si>
    <t>182</t>
  </si>
  <si>
    <t>631319011</t>
  </si>
  <si>
    <t>Příplatek k mazanině tl přes 50 do 80 mm za přehlazení povrchu</t>
  </si>
  <si>
    <t>1563774377</t>
  </si>
  <si>
    <t>183</t>
  </si>
  <si>
    <t>631319012</t>
  </si>
  <si>
    <t>Příplatek k mazanině tl přes 80 do 120 mm za přehlazení povrchu</t>
  </si>
  <si>
    <t>-945590089</t>
  </si>
  <si>
    <t>184</t>
  </si>
  <si>
    <t>631319171</t>
  </si>
  <si>
    <t>Příplatek k mazanině tl přes 50 do 80 mm za stržení povrchu spodní vrstvy před vložením výztuže</t>
  </si>
  <si>
    <t>1609497076</t>
  </si>
  <si>
    <t>185</t>
  </si>
  <si>
    <t>631319173</t>
  </si>
  <si>
    <t>Příplatek k mazanině tl přes 80 do 120 mm za stržení povrchu spodní vrstvy před vložením výztuže</t>
  </si>
  <si>
    <t>-795506654</t>
  </si>
  <si>
    <t>186</t>
  </si>
  <si>
    <t>631362021</t>
  </si>
  <si>
    <t>Výztuž mazanin svařovanými sítěmi Kari</t>
  </si>
  <si>
    <t>2106658105</t>
  </si>
  <si>
    <t>Kari síť 8/100/100+ztratné</t>
  </si>
  <si>
    <t xml:space="preserve">Podkladní  beton</t>
  </si>
  <si>
    <t>18,025*(0,3+1,42+1,5+0,3+1,1)*0,00787*1,25</t>
  </si>
  <si>
    <t>(0,31+1,65-0,3)*4,375*0,00787*1,25</t>
  </si>
  <si>
    <t>(0,3*2+1,73+0,2)*(0,3*2+1,03+0,2)*0,00787*1,25</t>
  </si>
  <si>
    <t>2,1*6,45*0,1*0,00787*1,25</t>
  </si>
  <si>
    <t>10,7*0,00787*1,25</t>
  </si>
  <si>
    <t>(14,8+10,9)*0,00787*1,25</t>
  </si>
  <si>
    <t>12*0,00787*1,25</t>
  </si>
  <si>
    <t>19,4*0,00787*1,25</t>
  </si>
  <si>
    <t>187</t>
  </si>
  <si>
    <t>632450134</t>
  </si>
  <si>
    <t>Vyrovnávací cementový potěr tl přes 40 do 50 mm ze suchých směsí provedený v ploše</t>
  </si>
  <si>
    <t>-552185810</t>
  </si>
  <si>
    <t>Podkladní krycí beton</t>
  </si>
  <si>
    <t>(0,3*2+1,73)*(0,3*2+1,03)</t>
  </si>
  <si>
    <t>0,75*(2,26*2+5,32)</t>
  </si>
  <si>
    <t>1.NP - pod příčkou v BN 01.01a</t>
  </si>
  <si>
    <t>3,91*0,5</t>
  </si>
  <si>
    <t>188</t>
  </si>
  <si>
    <t>633831111</t>
  </si>
  <si>
    <t>Zdrsnění povrchu betonových podlah kartáčováním ručně</t>
  </si>
  <si>
    <t>-206340151</t>
  </si>
  <si>
    <t>189</t>
  </si>
  <si>
    <t>634113115</t>
  </si>
  <si>
    <t>Výplň dilatačních spár mazanin plastovým profilem v 80 mm</t>
  </si>
  <si>
    <t>412963428</t>
  </si>
  <si>
    <t>V 15 - dilatace v podlaze</t>
  </si>
  <si>
    <t>190</t>
  </si>
  <si>
    <t>634662114</t>
  </si>
  <si>
    <t>Výplň dilatačních spar šířky přes 20 do 30 mm v mazaninách akrylátovým tmelem</t>
  </si>
  <si>
    <t>103266167</t>
  </si>
  <si>
    <t>191</t>
  </si>
  <si>
    <t>636511121</t>
  </si>
  <si>
    <t>Dlažba z dřevěných špalíků do 100x100x100 mm z řeziva tvrdého do písku se zalitím spár</t>
  </si>
  <si>
    <t>-181767014</t>
  </si>
  <si>
    <t>192</t>
  </si>
  <si>
    <t>642945111</t>
  </si>
  <si>
    <t>Osazování protipožárních nebo protiplynových zárubní dveří jednokřídlových do 2,5 m2</t>
  </si>
  <si>
    <t>-351485539</t>
  </si>
  <si>
    <t>193</t>
  </si>
  <si>
    <t>55331566</t>
  </si>
  <si>
    <t>zárubeň jednokřídlá ocelová pro zdění s protipožární úpravou tl stěny 160-200mm rozměru 700/1970, 2100mm</t>
  </si>
  <si>
    <t>-2027691960</t>
  </si>
  <si>
    <t>194</t>
  </si>
  <si>
    <t>55331567</t>
  </si>
  <si>
    <t>zárubeň jednokřídlá ocelová pro zdění s protipožární úpravou tl stěny 160-200mm rozměru 800/1970, 2100mm</t>
  </si>
  <si>
    <t>854304406</t>
  </si>
  <si>
    <t>195</t>
  </si>
  <si>
    <t>55331565</t>
  </si>
  <si>
    <t>zárubeň jednokřídlá ocelová pro zdění s protipožární úpravou tl stěny 160-200mm rozměru 600/1970, 2100mm</t>
  </si>
  <si>
    <t>1731632671</t>
  </si>
  <si>
    <t>196</t>
  </si>
  <si>
    <t>55331574</t>
  </si>
  <si>
    <t>zárubeň jednokřídlá ocelová pro zdění s protipožární úpravou tl stěny 210-250mm rozměru 1100/1970, 2100mm</t>
  </si>
  <si>
    <t>-1211282349</t>
  </si>
  <si>
    <t>Osazování výplní otvorů</t>
  </si>
  <si>
    <t>197</t>
  </si>
  <si>
    <t>O.0_PP</t>
  </si>
  <si>
    <t xml:space="preserve">Popisová položka: kompletní dodávka a montáž včetně rámu, zasklení, dveří, kování, zámků, prahů, těsnění, potřebných upevňovacích prvků, kotvícího materiálu, doplňků, pomocných prvků,  stavebních přípomocí spojených s instalací výrobků, případnou povrch. </t>
  </si>
  <si>
    <t>1995091583</t>
  </si>
  <si>
    <t>198</t>
  </si>
  <si>
    <t>O.1</t>
  </si>
  <si>
    <t>okno A 01.14 3100x1950mm, dřevěné a hliníkové atypické profily , izolační trojsklo, PO: ne</t>
  </si>
  <si>
    <t>ks</t>
  </si>
  <si>
    <t>-977517901</t>
  </si>
  <si>
    <t>199</t>
  </si>
  <si>
    <t>O.2</t>
  </si>
  <si>
    <t>okno B 01.04 1860x750mm, ocel. typové profily s přerušeným tepelným mostem, izolační trojsklo, PO: ne</t>
  </si>
  <si>
    <t>848171072</t>
  </si>
  <si>
    <t>O.3</t>
  </si>
  <si>
    <t>požární okno B 01.04 670x1200mm, hliníkový profil , požární sklo, PO: EI60/DP1</t>
  </si>
  <si>
    <t>791264182</t>
  </si>
  <si>
    <t>201</t>
  </si>
  <si>
    <t>O.4</t>
  </si>
  <si>
    <t>okno B 02.04 900x700mm, plastový profil , izolační trojsklo, PO: ne</t>
  </si>
  <si>
    <t>960106601</t>
  </si>
  <si>
    <t>202</t>
  </si>
  <si>
    <t>O.5</t>
  </si>
  <si>
    <t>okno B 02.31 1900x700mm, plastový profil , izolační trojsklo, PO: ne</t>
  </si>
  <si>
    <t>-557638133</t>
  </si>
  <si>
    <t>203</t>
  </si>
  <si>
    <t>O.6</t>
  </si>
  <si>
    <t>okno B02.32 1900x700mm, plastový profil , izolační trojsklo, PO: ne</t>
  </si>
  <si>
    <t>-1617222683</t>
  </si>
  <si>
    <t>Ostatní konstrukce</t>
  </si>
  <si>
    <t>204</t>
  </si>
  <si>
    <t>894215112</t>
  </si>
  <si>
    <t>Anglické dvorky se stěnami z betonu s poklopem</t>
  </si>
  <si>
    <t>1104157916</t>
  </si>
  <si>
    <t>Anglické dvorky V 1.1 - V 1.6</t>
  </si>
  <si>
    <t>1*2,6*0,5+1,25*2,6*0,5+1,25*3,1*0,5+2,05*3,7*0,5*2+1,25*4,6*0,5</t>
  </si>
  <si>
    <t>205</t>
  </si>
  <si>
    <t>899-1</t>
  </si>
  <si>
    <t>V 2.1 - Požární poklop 1000x1000mm včetně žebříku</t>
  </si>
  <si>
    <t>-252446120</t>
  </si>
  <si>
    <t>206</t>
  </si>
  <si>
    <t>899-2</t>
  </si>
  <si>
    <t>V 2.4-Divadelní propadliště</t>
  </si>
  <si>
    <t>2117987571</t>
  </si>
  <si>
    <t>207</t>
  </si>
  <si>
    <t>899-3</t>
  </si>
  <si>
    <t>V2.5-poklop úložného prostoru jeviště</t>
  </si>
  <si>
    <t>-1940092324</t>
  </si>
  <si>
    <t>208</t>
  </si>
  <si>
    <t>899-4</t>
  </si>
  <si>
    <t>V 2.6-protipožární poklop 600x800mm</t>
  </si>
  <si>
    <t>1431863177</t>
  </si>
  <si>
    <t>209</t>
  </si>
  <si>
    <t>899-5</t>
  </si>
  <si>
    <t>V 2.7-protipožární poklop 1030x1730mm</t>
  </si>
  <si>
    <t>-1635207072</t>
  </si>
  <si>
    <t>210</t>
  </si>
  <si>
    <t>899102112</t>
  </si>
  <si>
    <t>Osazení poklopů litinových, ocelových nebo železobetonových včetně rámů pro třídu zatížení A15, A50</t>
  </si>
  <si>
    <t>1809242188</t>
  </si>
  <si>
    <t>Poklop V 2.2 a V2.3</t>
  </si>
  <si>
    <t>2+1</t>
  </si>
  <si>
    <t>211</t>
  </si>
  <si>
    <t>55241047</t>
  </si>
  <si>
    <t>poklop ocelový v 50mm rám 573x573mm vstup 500x500mm</t>
  </si>
  <si>
    <t>-1782686131</t>
  </si>
  <si>
    <t>poklop V 2.2</t>
  </si>
  <si>
    <t>212</t>
  </si>
  <si>
    <t>55241048</t>
  </si>
  <si>
    <t xml:space="preserve">poklop ocelový  v=50mm rám 673x673mm vstup 600x600mm</t>
  </si>
  <si>
    <t>-555807893</t>
  </si>
  <si>
    <t>poklop V 2.3</t>
  </si>
  <si>
    <t>213</t>
  </si>
  <si>
    <t>916131213</t>
  </si>
  <si>
    <t>Osazení silničního obrubníku betonového stojatého s boční opěrou do lože z betonu prostého</t>
  </si>
  <si>
    <t>-875733541</t>
  </si>
  <si>
    <t>U stávající kominukace</t>
  </si>
  <si>
    <t>6,83</t>
  </si>
  <si>
    <t>214</t>
  </si>
  <si>
    <t>59217026</t>
  </si>
  <si>
    <t>obrubník silniční betonový 500x150x250mm</t>
  </si>
  <si>
    <t>-1616042293</t>
  </si>
  <si>
    <t>6,83*1,02 'Přepočtené koeficientem množství</t>
  </si>
  <si>
    <t>215</t>
  </si>
  <si>
    <t>916371212</t>
  </si>
  <si>
    <t>Osazení skrytého zahradního obrubníku kovového jednostranným odkopáním zeminy</t>
  </si>
  <si>
    <t>-1969075230</t>
  </si>
  <si>
    <t>2,865*2+0,28+1,8*2+5,86+0,65+1,8+9,35+1,125+18,485+4,495+1,81+0,64+10,56</t>
  </si>
  <si>
    <t>216</t>
  </si>
  <si>
    <t>13824001</t>
  </si>
  <si>
    <t xml:space="preserve">obrubník zahradní ocelový  P8, v=150mm</t>
  </si>
  <si>
    <t>-603064327</t>
  </si>
  <si>
    <t>64,385*1,02 'Přepočtené koeficientem množství</t>
  </si>
  <si>
    <t>217</t>
  </si>
  <si>
    <t>935932325</t>
  </si>
  <si>
    <t>Odvodňovací plastový žlab pro zatížení C250 vnitřní š 200 mm s roštem mřížkovým z nerez oceli</t>
  </si>
  <si>
    <t>1056350202</t>
  </si>
  <si>
    <t>V 16 - odvodňovací žlab u schodiště</t>
  </si>
  <si>
    <t>1,2</t>
  </si>
  <si>
    <t>218</t>
  </si>
  <si>
    <t>938908411</t>
  </si>
  <si>
    <t>Čištění vozovek splachováním vodou</t>
  </si>
  <si>
    <t>-1259634503</t>
  </si>
  <si>
    <t>Před vjezdem na veřejnou kominikaci - 20 m2 x počet dní</t>
  </si>
  <si>
    <t>20*270</t>
  </si>
  <si>
    <t>219</t>
  </si>
  <si>
    <t>941221111</t>
  </si>
  <si>
    <t>Montáž lešení řadového rámového těžkého zatížení do 300 kg/m2 š od 0,9 do 1,2 m v do 10 m</t>
  </si>
  <si>
    <t>-1988120877</t>
  </si>
  <si>
    <t>220</t>
  </si>
  <si>
    <t>941221211</t>
  </si>
  <si>
    <t>Příplatek k lešení řadovému rámovému těžkému do 300 kg/m2 š od 0,9 1,2 m v do 10 m za každý den použití</t>
  </si>
  <si>
    <t>1361566367</t>
  </si>
  <si>
    <t>250*200</t>
  </si>
  <si>
    <t>221</t>
  </si>
  <si>
    <t>941221811</t>
  </si>
  <si>
    <t>Demontáž lešení řadového rámového těžkého zatížení do 300 kg/m2 š od 0,9 do 1,2 m v do 10 m</t>
  </si>
  <si>
    <t>-1728111274</t>
  </si>
  <si>
    <t>222</t>
  </si>
  <si>
    <t>943311111</t>
  </si>
  <si>
    <t>Montáž lešení prostorového modulového lehkého bez podlah zatížení do 200 kg/m2 v do 10 m</t>
  </si>
  <si>
    <t>109924463</t>
  </si>
  <si>
    <t>Ochranné lešení na chodníku</t>
  </si>
  <si>
    <t>18*2</t>
  </si>
  <si>
    <t>223</t>
  </si>
  <si>
    <t>943311211</t>
  </si>
  <si>
    <t>Příplatek k lešení prostorovému modulovému lehkému bez podlah do 200 kg/m2 v do 10 m za každý den použití</t>
  </si>
  <si>
    <t>-1158315038</t>
  </si>
  <si>
    <t>Ochranné lešení na chodníku x počet dnů</t>
  </si>
  <si>
    <t>18*2*270</t>
  </si>
  <si>
    <t>224</t>
  </si>
  <si>
    <t>943311811</t>
  </si>
  <si>
    <t>Demontáž lešení prostorového modulového lehkého bez podlah zatížení do 200 kg/m2 v do 10 m</t>
  </si>
  <si>
    <t>-1339606154</t>
  </si>
  <si>
    <t>944711112</t>
  </si>
  <si>
    <t>Montáž záchytné stříšky š přes 1,5 do 2 m</t>
  </si>
  <si>
    <t>-510470398</t>
  </si>
  <si>
    <t>226</t>
  </si>
  <si>
    <t>944711212</t>
  </si>
  <si>
    <t>Příplatek k záchytné stříšce š do přes 1,5 do 2 m za každý den použití</t>
  </si>
  <si>
    <t>-1139752583</t>
  </si>
  <si>
    <t>18*270</t>
  </si>
  <si>
    <t>227</t>
  </si>
  <si>
    <t>944711812</t>
  </si>
  <si>
    <t>Demontáž záchytné stříšky š přes 1,5 do 2 m</t>
  </si>
  <si>
    <t>-1437397888</t>
  </si>
  <si>
    <t>228</t>
  </si>
  <si>
    <t>949101112</t>
  </si>
  <si>
    <t>Lešení pomocné pro objekty pozemních staveb s lešeňovou podlahou v přes 1,9 do 3,5 m zatížení do 150 kg/m2</t>
  </si>
  <si>
    <t>1938719552</t>
  </si>
  <si>
    <t>229</t>
  </si>
  <si>
    <t>952901114</t>
  </si>
  <si>
    <t>Vyčištění budov bytové a občanské výstavby při výšce podlaží přes 4 m</t>
  </si>
  <si>
    <t>1309750837</t>
  </si>
  <si>
    <t>230</t>
  </si>
  <si>
    <t>953312115</t>
  </si>
  <si>
    <t>Vložky do svislých dilatačních spár z fasádních polystyrénových desek tl. přes 30 do 50 mm</t>
  </si>
  <si>
    <t>554803904</t>
  </si>
  <si>
    <t>209,96</t>
  </si>
  <si>
    <t>231</t>
  </si>
  <si>
    <t>953334124</t>
  </si>
  <si>
    <t>Bobtnavý pásek do pracovních spar betonových kcí bentonitový 20x25 mm s prodlouženou dobou bobtnání</t>
  </si>
  <si>
    <t>308495070</t>
  </si>
  <si>
    <t>232</t>
  </si>
  <si>
    <t>953334315</t>
  </si>
  <si>
    <t>Kombinovaný těsnící PVC pás s bobtnavým profilem do pracovních spar betonových kcí š 150 mm</t>
  </si>
  <si>
    <t>2048472013</t>
  </si>
  <si>
    <t>233</t>
  </si>
  <si>
    <t>953943211</t>
  </si>
  <si>
    <t>Osazování hasicího přístroje</t>
  </si>
  <si>
    <t>1526241138</t>
  </si>
  <si>
    <t>234</t>
  </si>
  <si>
    <t>44932114</t>
  </si>
  <si>
    <t>přístroj hasicí ruční práškový PG 6 LE</t>
  </si>
  <si>
    <t>1953987425</t>
  </si>
  <si>
    <t>235</t>
  </si>
  <si>
    <t>44932211</t>
  </si>
  <si>
    <t>přístroj hasicí ruční sněhový KS 5 BG</t>
  </si>
  <si>
    <t>447376799</t>
  </si>
  <si>
    <t>236</t>
  </si>
  <si>
    <t>953943212</t>
  </si>
  <si>
    <t>Osazování skříně pro hasicí přístroj</t>
  </si>
  <si>
    <t>-42086298</t>
  </si>
  <si>
    <t>237</t>
  </si>
  <si>
    <t>44983131</t>
  </si>
  <si>
    <t>skříňka na RHP</t>
  </si>
  <si>
    <t>1369150413</t>
  </si>
  <si>
    <t>238</t>
  </si>
  <si>
    <t>953966122</t>
  </si>
  <si>
    <t>Montáž ochranného rohového profilu do zdravotnických zařízení na stěnu pomocí hmoždinek včetně ukončovacích systémových profilů, antibakteriální</t>
  </si>
  <si>
    <t>-1325085657</t>
  </si>
  <si>
    <t>Rohové lišty Z 9.2</t>
  </si>
  <si>
    <t>36*2</t>
  </si>
  <si>
    <t>239</t>
  </si>
  <si>
    <t>13011064</t>
  </si>
  <si>
    <t>úhelník ocelový rovnostranný jakost S235JR (11 375) 50x50x4mm</t>
  </si>
  <si>
    <t>-226826648</t>
  </si>
  <si>
    <t>3,06*36*2/1000</t>
  </si>
  <si>
    <t>0,22*1,1 'Přepočtené koeficientem množství</t>
  </si>
  <si>
    <t>240</t>
  </si>
  <si>
    <t>953993321</t>
  </si>
  <si>
    <t>Osazení bezpečnostní, orientační nebo informační tabulky přilepením</t>
  </si>
  <si>
    <t>-854329851</t>
  </si>
  <si>
    <t>V10</t>
  </si>
  <si>
    <t>241</t>
  </si>
  <si>
    <t>73534516</t>
  </si>
  <si>
    <t>tabulka bezpečnostní plastová s tiskem 2 barvy A3 297x420mm</t>
  </si>
  <si>
    <t>-565483608</t>
  </si>
  <si>
    <t>242</t>
  </si>
  <si>
    <t>953993326</t>
  </si>
  <si>
    <t>Osazení bezpečnostní, orientační nebo informační tabulky přivrtáním na zdivo</t>
  </si>
  <si>
    <t>724002430</t>
  </si>
  <si>
    <t>243</t>
  </si>
  <si>
    <t>2018574</t>
  </si>
  <si>
    <t>X-LIGHT TABULKA PRO PIKTOGRAMY 660193</t>
  </si>
  <si>
    <t>1632666358</t>
  </si>
  <si>
    <t>244</t>
  </si>
  <si>
    <t>-1118758370</t>
  </si>
  <si>
    <t>Sloup AN 01.01</t>
  </si>
  <si>
    <t>245</t>
  </si>
  <si>
    <t>-757667356</t>
  </si>
  <si>
    <t>246</t>
  </si>
  <si>
    <t>965043341</t>
  </si>
  <si>
    <t>Bourání podkladů pod dlažby betonových s potěrem nebo teracem tl do 100 mm pl přes 4 m2</t>
  </si>
  <si>
    <t>-1864485503</t>
  </si>
  <si>
    <t>M.č. BN 1.04</t>
  </si>
  <si>
    <t>11,5*0,1</t>
  </si>
  <si>
    <t>247</t>
  </si>
  <si>
    <t>-596005666</t>
  </si>
  <si>
    <t>248</t>
  </si>
  <si>
    <t>965061631</t>
  </si>
  <si>
    <t>Bourání dlažeb z dřevěných špalíků osazených do písku pl přes 1 m2</t>
  </si>
  <si>
    <t>-1344095540</t>
  </si>
  <si>
    <t>249</t>
  </si>
  <si>
    <t>965081223</t>
  </si>
  <si>
    <t>Bourání podlah z dlaždic keramických nebo xylolitových tl přes 10 mm plochy přes 1 m2</t>
  </si>
  <si>
    <t>1777272453</t>
  </si>
  <si>
    <t>M.č. B 02.02, B 02.04, B 02.16, B 02.18, B 02.23, B 02.25-27, B 02.29</t>
  </si>
  <si>
    <t>11,9+9,2+1,1+6,1+2,31+1,5+1,5+2,31+1,8</t>
  </si>
  <si>
    <t>M.č. A. 01.02, A 01.06-A 01.11</t>
  </si>
  <si>
    <t>4,3+0,95+1,26+2,33+1,02+0,99</t>
  </si>
  <si>
    <t>974031142</t>
  </si>
  <si>
    <t>Vysekání rýh ve zdivu cihelném hl do 70 mm š do 70 mm</t>
  </si>
  <si>
    <t>-1533705949</t>
  </si>
  <si>
    <t>251</t>
  </si>
  <si>
    <t>974031668</t>
  </si>
  <si>
    <t>Vysekání rýh ve zdivu cihelném pro vtahování nosníků hl do 150 mm v do 350 mm</t>
  </si>
  <si>
    <t>1460759359</t>
  </si>
  <si>
    <t>4*3</t>
  </si>
  <si>
    <t>4*2,2</t>
  </si>
  <si>
    <t>4*1,8</t>
  </si>
  <si>
    <t>8*2,2</t>
  </si>
  <si>
    <t>4*1,6</t>
  </si>
  <si>
    <t>4*2,3</t>
  </si>
  <si>
    <t>4*1,7</t>
  </si>
  <si>
    <t>4*1,1</t>
  </si>
  <si>
    <t>4*2,9</t>
  </si>
  <si>
    <t>252</t>
  </si>
  <si>
    <t>975011451</t>
  </si>
  <si>
    <t>Podpěrné dřevení při podezdívání základů tl přes 600 do 900 mm vyzdívka v do 2 m dl podchycení přes 3 do 5 m</t>
  </si>
  <si>
    <t>-1761671517</t>
  </si>
  <si>
    <t>Průvlak 6</t>
  </si>
  <si>
    <t>6,8*2</t>
  </si>
  <si>
    <t>253</t>
  </si>
  <si>
    <t>975022461</t>
  </si>
  <si>
    <t>Podchycení nadzákladového zdiva tl přes 600 do 900 mm dřevěnou výztuhou v do 3 m dl podchycení přes 3 m</t>
  </si>
  <si>
    <t>180299203</t>
  </si>
  <si>
    <t>6,8</t>
  </si>
  <si>
    <t>254</t>
  </si>
  <si>
    <t>975022961</t>
  </si>
  <si>
    <t>Příplatek k podchycení dl přes 3 m nadzákladového zdiva tl přes 900 do 1200 mm dřevěnou výztuhou ZKD 1 m přes 3 m v</t>
  </si>
  <si>
    <t>385440575</t>
  </si>
  <si>
    <t>255</t>
  </si>
  <si>
    <t>1156781618</t>
  </si>
  <si>
    <t>0,3*2+1,73+0,3*2+1,03</t>
  </si>
  <si>
    <t>978011191</t>
  </si>
  <si>
    <t>Otlučení (osekání) vnitřní vápenné nebo vápenocementové omítky stropů v rozsahu přes 50 do 100 %</t>
  </si>
  <si>
    <t>-714958313</t>
  </si>
  <si>
    <t>M.č. B 02.01 , 02.02, 02.04,02.06, 02.11, 02.29, 02.16, 02.18</t>
  </si>
  <si>
    <t>4,2+4,3+9,2+35,91+14,5+1,8+1,1+6,1</t>
  </si>
  <si>
    <t>39,7</t>
  </si>
  <si>
    <t>257</t>
  </si>
  <si>
    <t>978013191</t>
  </si>
  <si>
    <t>Otlučení (osekání) vnitřní vápenné nebo vápenocementové omítky stěn v rozsahu přes 50 do 100 %</t>
  </si>
  <si>
    <t>-1912689553</t>
  </si>
  <si>
    <t>Pro infuzní clony</t>
  </si>
  <si>
    <t>(2,305*3+0,3+2,635+0,525*2+1,6)*2,68</t>
  </si>
  <si>
    <t>(2,405*2+1,49*4)*2,71-0,6*1,99*2</t>
  </si>
  <si>
    <t>(2,225+0,8)*2,7</t>
  </si>
  <si>
    <t>(0,815+4,525*2+1,99*2+1,48*2)*2,7-0,8*1,97</t>
  </si>
  <si>
    <t>(3,065*3+0,965*3)*2,65</t>
  </si>
  <si>
    <t>(0,9+0,15+1,03+0,75*2+1,9+3,065*2+2,44*2+0,99*2)*2,58-0,8*1,97</t>
  </si>
  <si>
    <t>(3,065*4+1,235*4)*2,65-0,8*1,99*2</t>
  </si>
  <si>
    <t>258</t>
  </si>
  <si>
    <t>978059541</t>
  </si>
  <si>
    <t>Odsekání a odebrání obkladů stěn z vnitřních obkládaček plochy přes 1 m2</t>
  </si>
  <si>
    <t>1951774870</t>
  </si>
  <si>
    <t>M.č. B 02.16, B 02.18, B 02.23-B 02.27</t>
  </si>
  <si>
    <t>2+10+14</t>
  </si>
  <si>
    <t>M.č. A 01.02,A 01.06 - A 01.10</t>
  </si>
  <si>
    <t>259</t>
  </si>
  <si>
    <t>985331213</t>
  </si>
  <si>
    <t>Dodatečné vlepování betonářské výztuže D 12 mm do chemické malty včetně vyvrtání otvoru</t>
  </si>
  <si>
    <t>-491813304</t>
  </si>
  <si>
    <t>0,4*20</t>
  </si>
  <si>
    <t>260</t>
  </si>
  <si>
    <t>13021013</t>
  </si>
  <si>
    <t>tyč ocelová kruhová žebírková DIN 488 jakost B500B (10 505) výztuž do betonu D 12mm</t>
  </si>
  <si>
    <t>1743807769</t>
  </si>
  <si>
    <t>8*0,00091 'Přepočtené koeficientem množství</t>
  </si>
  <si>
    <t>261</t>
  </si>
  <si>
    <t>985331215</t>
  </si>
  <si>
    <t>Dodatečné vlepování betonářské výztuže D 16 mm do chemické malty včetně vyvrtání otvoru</t>
  </si>
  <si>
    <t>-1879979016</t>
  </si>
  <si>
    <t>Deska ZD 02</t>
  </si>
  <si>
    <t>0,7*23</t>
  </si>
  <si>
    <t>262</t>
  </si>
  <si>
    <t>13021015</t>
  </si>
  <si>
    <t>tyč ocelová kruhová žebírková DIN 488 jakost B500B (10 505) výztuž do betonu D 16mm</t>
  </si>
  <si>
    <t>658398422</t>
  </si>
  <si>
    <t>16,1*0,00163 'Přepočtené koeficientem množství</t>
  </si>
  <si>
    <t>263</t>
  </si>
  <si>
    <t>-1596299893</t>
  </si>
  <si>
    <t>264</t>
  </si>
  <si>
    <t>-1690217378</t>
  </si>
  <si>
    <t>188,851*5 'Přepočtené koeficientem množství</t>
  </si>
  <si>
    <t>265</t>
  </si>
  <si>
    <t>1138814511</t>
  </si>
  <si>
    <t>266</t>
  </si>
  <si>
    <t>-974909757</t>
  </si>
  <si>
    <t>188,851*19 'Přepočtené koeficientem množství</t>
  </si>
  <si>
    <t>267</t>
  </si>
  <si>
    <t>1573194503</t>
  </si>
  <si>
    <t>268</t>
  </si>
  <si>
    <t>997013811</t>
  </si>
  <si>
    <t>Poplatek za uložení na skládce (skládkovné) stavebního odpadu dřevěného kód odpadu 17 02 01</t>
  </si>
  <si>
    <t>-1156744855</t>
  </si>
  <si>
    <t>998</t>
  </si>
  <si>
    <t>Přesun hmot</t>
  </si>
  <si>
    <t>269</t>
  </si>
  <si>
    <t>998018002</t>
  </si>
  <si>
    <t>Přesun hmot pro budovy ruční pro budovy v přes 6 do 12 m</t>
  </si>
  <si>
    <t>692277987</t>
  </si>
  <si>
    <t>270</t>
  </si>
  <si>
    <t>998018011</t>
  </si>
  <si>
    <t>Příplatek k ručnímu přesunu hmot pro budovy za zvětšený přesun ZKD 100 m</t>
  </si>
  <si>
    <t>1032869519</t>
  </si>
  <si>
    <t>711</t>
  </si>
  <si>
    <t>Izolace proti vodě, vlhkosti a plynům</t>
  </si>
  <si>
    <t>271</t>
  </si>
  <si>
    <t>711121131</t>
  </si>
  <si>
    <t>Provedení izolace proti zemní vlhkosti vodorovné za horka nátěrem asfaltovým</t>
  </si>
  <si>
    <t>588361206</t>
  </si>
  <si>
    <t>1,8*5,95</t>
  </si>
  <si>
    <t>(0,3+6,195+0,15+3,66+0,15+3,25+0,15+4,17+0,3)*(0,3+2,99+0,2+0,06)</t>
  </si>
  <si>
    <t>(0,3+0,2+3,925+0,06)*(1,895-0,2)</t>
  </si>
  <si>
    <t>272</t>
  </si>
  <si>
    <t>24617150</t>
  </si>
  <si>
    <t>nátěr hydroizolační na bázi asfaltu a plastu do spodní stavby</t>
  </si>
  <si>
    <t>2053425964</t>
  </si>
  <si>
    <t>83,356</t>
  </si>
  <si>
    <t>83,356*1,58 'Přepočtené koeficientem množství</t>
  </si>
  <si>
    <t>273</t>
  </si>
  <si>
    <t>711122131</t>
  </si>
  <si>
    <t>Provedení izolace proti zemní vlhkosti svislé za horka nátěrem asfaltovým</t>
  </si>
  <si>
    <t>628705104</t>
  </si>
  <si>
    <t>(1,8+0,2+0,2)*(0,2+0,85+3,08+0,21+0,25)*2+(5,95+0,2*2)*(0,2+0,85+3,08+0,21+0,25)</t>
  </si>
  <si>
    <t>5,95*(0,21+0,25)</t>
  </si>
  <si>
    <t>(0,3+6,195+0,15+3,66+0,15+3,25+0,15+4,17+0,3)*(0,3+5,65)</t>
  </si>
  <si>
    <t>(0,3+2,99+0,2)*(0,3+5,65)+(0,3+2,1+0,15+2,645+0,315+0,9+0,21)*(0,3+5,65)</t>
  </si>
  <si>
    <t>274</t>
  </si>
  <si>
    <t>-848503805</t>
  </si>
  <si>
    <t>275</t>
  </si>
  <si>
    <t>711141559</t>
  </si>
  <si>
    <t>Provedení izolace proti zemní vlhkosti pásy přitavením vodorovné NAIP</t>
  </si>
  <si>
    <t>-615868826</t>
  </si>
  <si>
    <t>(1,8*5,95*2)*2</t>
  </si>
  <si>
    <t>((0,3+6,195+0,15+3,66+0,15+3,25+0,15+4,17+0,3)*(0,3+2,99+0,2+0,06))*2</t>
  </si>
  <si>
    <t>((0,3+0,2+3,925+0,06)*(1,895-0,2))*2</t>
  </si>
  <si>
    <t>276</t>
  </si>
  <si>
    <t>62855002</t>
  </si>
  <si>
    <t>pás asfaltový natavitelný modifikovaný SBS s vložkou z polyesterové rohože a spalitelnou PE fólií nebo jemnozrnným minerálním posypem na horním povrchu tl 5,0mm</t>
  </si>
  <si>
    <t>569534027</t>
  </si>
  <si>
    <t>188,152*1,1655 'Přepočtené koeficientem množství</t>
  </si>
  <si>
    <t>277</t>
  </si>
  <si>
    <t>711142559</t>
  </si>
  <si>
    <t>Provedení izolace proti zemní vlhkosti pásy přitavením svislé NAIP</t>
  </si>
  <si>
    <t>-134658708</t>
  </si>
  <si>
    <t>((1,8+0,2+0,2)*(0,2+0,85+3,08+0,21+0,25)*2+(5,95+0,2*2)*(0,2+0,85+3,08+0,21+0,25))*2</t>
  </si>
  <si>
    <t>(5,95*(0,21+0,25))*2</t>
  </si>
  <si>
    <t>-3,1*1,95*2</t>
  </si>
  <si>
    <t>(0,3+6,195+0,15+3,66+0,15+3,25+0,15+4,17+0,3)*(0,3+5,65)*2</t>
  </si>
  <si>
    <t>(0,3+2,99+0,2)*(0,3+5,65)*2+(0,3+2,1+0,15+2,645+0,315+0,9+0,21)*(0,3+5,65)*2</t>
  </si>
  <si>
    <t>278</t>
  </si>
  <si>
    <t>62855021</t>
  </si>
  <si>
    <t>pás asfaltový natavitelný modifikovaný SBS s vložkou z polyesterové rohože s odolností proti prorůstání kořínků a hrubozrnným břidličným posypem na horním povrchu tl 5,2mm</t>
  </si>
  <si>
    <t>-1356749780</t>
  </si>
  <si>
    <t>((1,8+0,2+0,2)*(0,2+0,85+3,08+0,21+0,25)*2+(5,95+0,2*2)*(0,2+0,85+3,08+0,21+0,25))</t>
  </si>
  <si>
    <t>(5,95*(0,21+0,25))</t>
  </si>
  <si>
    <t>-3,1*1,95</t>
  </si>
  <si>
    <t>215,224*1,221 'Přepočtené koeficientem množství</t>
  </si>
  <si>
    <t>279</t>
  </si>
  <si>
    <t>921881953</t>
  </si>
  <si>
    <t>280</t>
  </si>
  <si>
    <t>711161215</t>
  </si>
  <si>
    <t>Izolace proti zemní vlhkosti nopovou fólií svislá, nopek v 20,0 mm, tl do 1,0 mm</t>
  </si>
  <si>
    <t>-2037762523</t>
  </si>
  <si>
    <t>(1,8+0,2)*(0,1+0,16+3,08+0,21+0,25)+(5,95+0,2*2+0,2)*(0,1+0,16+3,08+0,21+0,25)</t>
  </si>
  <si>
    <t>281</t>
  </si>
  <si>
    <t>711192202</t>
  </si>
  <si>
    <t>Provedení izolace proti zemní vlhkosti hydroizolační stěrkou svislé na zdivu, 2 vrstvy</t>
  </si>
  <si>
    <t>114176910</t>
  </si>
  <si>
    <t>Přístavba - na obvodovém zdivu stávajícího objektu</t>
  </si>
  <si>
    <t>(0,3+6,195+0,15+3,66+0,15+3,25+0,15+4,17+0,3)*(5,65-3,68)</t>
  </si>
  <si>
    <t>(1,895-0,26+0,26)*(5,65-3,68)</t>
  </si>
  <si>
    <t>282</t>
  </si>
  <si>
    <t>11163001</t>
  </si>
  <si>
    <t>stěrka hydroizolační asfaltová dvousložková do spodní stavby</t>
  </si>
  <si>
    <t>1974706615</t>
  </si>
  <si>
    <t>283</t>
  </si>
  <si>
    <t>711413121</t>
  </si>
  <si>
    <t>Izolace proti vodě za studena svislá těsnicí hmotou dvousložkovou na bázi polymery modifikované živičné emulze</t>
  </si>
  <si>
    <t>-1350265169</t>
  </si>
  <si>
    <t>Přes infuzní clony</t>
  </si>
  <si>
    <t>284</t>
  </si>
  <si>
    <t>711462803</t>
  </si>
  <si>
    <t>Odstranění izolace proti vodě, vlhkosti a plynům z fólie kladené volně z plochy svislé</t>
  </si>
  <si>
    <t>-224716030</t>
  </si>
  <si>
    <t>285</t>
  </si>
  <si>
    <t>711491172</t>
  </si>
  <si>
    <t>Provedení doplňků izolace proti vodě na vodorovné ploše z textilií vrstva ochranná</t>
  </si>
  <si>
    <t>-27710552</t>
  </si>
  <si>
    <t>Přístavba - ochrana izolace na obvodovém zdivu stávajícího objektu</t>
  </si>
  <si>
    <t>(0,3+6,195+0,15+3,66+0,15+3,25+0,15+4,17+0,3)*(5,65-3,68)*0,2*2</t>
  </si>
  <si>
    <t>(1,895-0,26+0,26)*(5,65-3,68)*0,2*2</t>
  </si>
  <si>
    <t>286</t>
  </si>
  <si>
    <t>69311175</t>
  </si>
  <si>
    <t>geotextilie PP s ÚV stabilizací 500g/m2</t>
  </si>
  <si>
    <t>349137634</t>
  </si>
  <si>
    <t>15,933*1,05 'Přepočtené koeficientem množství</t>
  </si>
  <si>
    <t>287</t>
  </si>
  <si>
    <t>711491272</t>
  </si>
  <si>
    <t>Provedení doplňků izolace proti vodě na ploše svislé z textilií vrstva ochranná</t>
  </si>
  <si>
    <t>-936879649</t>
  </si>
  <si>
    <t>288</t>
  </si>
  <si>
    <t>2088712283</t>
  </si>
  <si>
    <t>195,634*1,05 'Přepočtené koeficientem množství</t>
  </si>
  <si>
    <t>289</t>
  </si>
  <si>
    <t>998711122</t>
  </si>
  <si>
    <t>Přesun hmot tonážní pro izolace proti vodě, vlhkosti a plynům ruční v objektech v přes 6 do 12 m</t>
  </si>
  <si>
    <t>913050750</t>
  </si>
  <si>
    <t>290</t>
  </si>
  <si>
    <t>998711129</t>
  </si>
  <si>
    <t>Příplatek k ručnímu přesunu hmot tonážnímu pro izolace proti vodě, vlhkosti a plynům za zvětšený přesun ZKD 50 m</t>
  </si>
  <si>
    <t>491891820</t>
  </si>
  <si>
    <t>5,705*3 'Přepočtené koeficientem množství</t>
  </si>
  <si>
    <t>712</t>
  </si>
  <si>
    <t>Povlakové krytiny</t>
  </si>
  <si>
    <t>291</t>
  </si>
  <si>
    <t>712321132</t>
  </si>
  <si>
    <t>Provedení povlakové krytiny střech do 10° za horka nátěrem asfaltovým</t>
  </si>
  <si>
    <t>1875707819</t>
  </si>
  <si>
    <t>ST 1 Střecha přístavba</t>
  </si>
  <si>
    <t>(3,91+0,21+0,15+1,8+0,15+1,29+6,8+1,56+0,4)*(2,99+0,4*2)+(3,91+0,4*2)*1,9</t>
  </si>
  <si>
    <t>(3,91+0,21+0,15+1,8+0,15+6,8+1,56)*(3,68-3,22)*2</t>
  </si>
  <si>
    <t>(2,99*2+1,9)*(3,68-3,22)</t>
  </si>
  <si>
    <t>ST 2 Střecha divadelní klub</t>
  </si>
  <si>
    <t>(5,95+0,4*2)*(1,8+0,4*2)</t>
  </si>
  <si>
    <t>292</t>
  </si>
  <si>
    <t>11163154</t>
  </si>
  <si>
    <t>nátěr hydroizolační asfaltový pro vrchní nátěr střešní</t>
  </si>
  <si>
    <t>305122203</t>
  </si>
  <si>
    <t>105,201*0,00158 'Přepočtené koeficientem množství</t>
  </si>
  <si>
    <t>293</t>
  </si>
  <si>
    <t>712341559</t>
  </si>
  <si>
    <t>Provedení povlakové krytiny střech do 10° pásy NAIP přitavením v plné ploše</t>
  </si>
  <si>
    <t>110970579</t>
  </si>
  <si>
    <t>294</t>
  </si>
  <si>
    <t>1362090951</t>
  </si>
  <si>
    <t>105,201*1,1655 'Přepočtené koeficientem množství</t>
  </si>
  <si>
    <t>295</t>
  </si>
  <si>
    <t>712361701</t>
  </si>
  <si>
    <t>Provedení povlakové krytiny střech do 10° fólií položenou volně s přilepením spojů</t>
  </si>
  <si>
    <t>-153818458</t>
  </si>
  <si>
    <t>296</t>
  </si>
  <si>
    <t>FTR.31115652</t>
  </si>
  <si>
    <t>FATRAFOL 818 2,00-2050 RAL7035</t>
  </si>
  <si>
    <t>-1084085300</t>
  </si>
  <si>
    <t>297</t>
  </si>
  <si>
    <t>712491172</t>
  </si>
  <si>
    <t>Provedení povlakové krytiny střech přes 10° do 30° ochranné textilní vrstvy</t>
  </si>
  <si>
    <t>-937213487</t>
  </si>
  <si>
    <t>298</t>
  </si>
  <si>
    <t>69311082</t>
  </si>
  <si>
    <t>geotextilie netkaná separační, ochranná, filtrační, drenážní PP 500g/m2</t>
  </si>
  <si>
    <t>-804363485</t>
  </si>
  <si>
    <t>105,201*1,155 'Přepočtené koeficientem množství</t>
  </si>
  <si>
    <t>299</t>
  </si>
  <si>
    <t>712771333</t>
  </si>
  <si>
    <t>Provedení hydroakumulační vrstvy z nopových fólií s přesahem vegetační střechy sklon do 5°</t>
  </si>
  <si>
    <t>1282766887</t>
  </si>
  <si>
    <t>(3,91+0,21+0,15+1,8+0,15+1,29+6,8+1,56)*2,99+3,91*1,9</t>
  </si>
  <si>
    <t>5,95*1,8</t>
  </si>
  <si>
    <t>300</t>
  </si>
  <si>
    <t>69334321</t>
  </si>
  <si>
    <t>fólie profilovaná (nopová) perforovaná HDPE s hydroakumulační a drenážní funkcí do vegetačních střech s výškou nopů 25mm</t>
  </si>
  <si>
    <t>1707189441</t>
  </si>
  <si>
    <t>65,59*1,1 'Přepočtené koeficientem množství</t>
  </si>
  <si>
    <t>301</t>
  </si>
  <si>
    <t>712771521</t>
  </si>
  <si>
    <t>Položení vegetační nebo trávníkové rohože vegetační střechy sklon do 5°</t>
  </si>
  <si>
    <t>-1463632378</t>
  </si>
  <si>
    <t>302</t>
  </si>
  <si>
    <t>69334504</t>
  </si>
  <si>
    <t>koberec rozchodníkový vegetačních střech</t>
  </si>
  <si>
    <t>-1187246051</t>
  </si>
  <si>
    <t>65,59*1,05 'Přepočtené koeficientem množství</t>
  </si>
  <si>
    <t>303</t>
  </si>
  <si>
    <t>998712122</t>
  </si>
  <si>
    <t>Přesun hmot tonážní pro krytiny povlakové ruční v objektech v přes 6 do 12 m</t>
  </si>
  <si>
    <t>-404289436</t>
  </si>
  <si>
    <t>304</t>
  </si>
  <si>
    <t>998712129</t>
  </si>
  <si>
    <t>Příplatek k ručnímu přesunu hmot tonážnímu pro krytiny povlakové za zvětšený přesun ZKD 50 m</t>
  </si>
  <si>
    <t>2004136420</t>
  </si>
  <si>
    <t>2,297*3 'Přepočtené koeficientem množství</t>
  </si>
  <si>
    <t>713</t>
  </si>
  <si>
    <t>Izolace tepelné</t>
  </si>
  <si>
    <t>305</t>
  </si>
  <si>
    <t>713121111</t>
  </si>
  <si>
    <t>Montáž izolace tepelné podlah volně kladenými rohožemi, pásy, dílci, deskami 1 vrstva</t>
  </si>
  <si>
    <t>-1311415237</t>
  </si>
  <si>
    <t>Deska 50mm</t>
  </si>
  <si>
    <t>10,7</t>
  </si>
  <si>
    <t>EPS 150</t>
  </si>
  <si>
    <t>(14,8+10,9)</t>
  </si>
  <si>
    <t>19,4</t>
  </si>
  <si>
    <t>306</t>
  </si>
  <si>
    <t>63150947</t>
  </si>
  <si>
    <t>deska tepelně izolační minerální plovoucích podlah λ=0,033-0,035 tl 50mm</t>
  </si>
  <si>
    <t>-2094846604</t>
  </si>
  <si>
    <t>55,8*1,05 'Přepočtené koeficientem množství</t>
  </si>
  <si>
    <t>307</t>
  </si>
  <si>
    <t>28375914</t>
  </si>
  <si>
    <t>deska EPS 150 pro konstrukce s vysokým zatížením λ=0,035 tl 100mm</t>
  </si>
  <si>
    <t>19983613</t>
  </si>
  <si>
    <t>36,4*1,05 'Přepočtené koeficientem množství</t>
  </si>
  <si>
    <t>308</t>
  </si>
  <si>
    <t>28375910</t>
  </si>
  <si>
    <t>deska EPS 150 pro konstrukce s vysokým zatížením λ=0,035 tl 60mm</t>
  </si>
  <si>
    <t>1539048465</t>
  </si>
  <si>
    <t>19,4*1,05 'Přepočtené koeficientem množství</t>
  </si>
  <si>
    <t>309</t>
  </si>
  <si>
    <t>713130841</t>
  </si>
  <si>
    <t>Odstranění tepelné izolace stěn lepené z vláknitých materiálů tl do 100 mm</t>
  </si>
  <si>
    <t>1461125837</t>
  </si>
  <si>
    <t>310</t>
  </si>
  <si>
    <t>713131141</t>
  </si>
  <si>
    <t>Montáž izolace tepelné stěn lepením celoplošně rohoží, pásů, dílců, desek</t>
  </si>
  <si>
    <t>1490274402</t>
  </si>
  <si>
    <t>(0,3+6,195+0,15+3,66+0,15+3,25+0,15+4,17+0,3)*(5,65-3,68)*2</t>
  </si>
  <si>
    <t>(1,895-0,26+0,26)*(5,65-3,68)*2</t>
  </si>
  <si>
    <t>311</t>
  </si>
  <si>
    <t>28376424</t>
  </si>
  <si>
    <t>deska XPS hrana polodrážková a hladký povrch 300kPA λ=0,035 tl 140mm</t>
  </si>
  <si>
    <t>-328245785</t>
  </si>
  <si>
    <t>26,445*1,05 'Přepočtené koeficientem množství</t>
  </si>
  <si>
    <t>312</t>
  </si>
  <si>
    <t>28376422</t>
  </si>
  <si>
    <t>deska XPS hrana polodrážková a hladký povrch 300kPA λ=0,035 tl 100mm</t>
  </si>
  <si>
    <t>-1476804144</t>
  </si>
  <si>
    <t>Odpočet tloušťky 160mm</t>
  </si>
  <si>
    <t>-(0,3+6,195+0,15+3,66+0,15+3,25+0,15+4,17+0,3)*(0,3+0,8)</t>
  </si>
  <si>
    <t>-(6,42*(4,75-0,3-0,8)-2*1,7*0,6)</t>
  </si>
  <si>
    <t>-((0,3+2,99+0,2)*(0,3+0,8)+(0,3+2,1+0,15+2,645+0,315+0,9+0,21)*(0,3+0,8))</t>
  </si>
  <si>
    <t>-(2,01*(0,3+4,7-0,3-0,8)+(0,3+2,1+0,15+2,645+0,315)*(0,3+4,9-0,3-0,8))</t>
  </si>
  <si>
    <t>86,087*1,05 'Přepočtené koeficientem množství</t>
  </si>
  <si>
    <t>313</t>
  </si>
  <si>
    <t>28376416</t>
  </si>
  <si>
    <t>deska XPS hrana polodrážková a hladký povrch 300kPA λ=0,035 tl 40mm</t>
  </si>
  <si>
    <t>136020168</t>
  </si>
  <si>
    <t>79,667*1,05 'Přepočtené koeficientem množství</t>
  </si>
  <si>
    <t>314</t>
  </si>
  <si>
    <t>28376425</t>
  </si>
  <si>
    <t>deska XPS hrana polodrážková a hladký povrch 300kPA λ=0,035 tl 160mm</t>
  </si>
  <si>
    <t>1993372470</t>
  </si>
  <si>
    <t>(0,3+6,195+0,15+3,66+0,15+3,25+0,15+4,17+0,3)*(0,3+0,8)</t>
  </si>
  <si>
    <t>6,42*(4,75-0,3-0,8)-2*1,7*0,6</t>
  </si>
  <si>
    <t>(0,3+2,99+0,2)*(0,3+0,8)+(0,3+2,1+0,15+2,645+0,315+0,9+0,21)*(0,3+0,8)</t>
  </si>
  <si>
    <t>2,01*(0,3+4,7-0,3-0,8)+(0,3+2,1+0,15+2,645+0,315)*(0,3+4,9-0,3-0,8)</t>
  </si>
  <si>
    <t>Přesah pod úrovní terénu</t>
  </si>
  <si>
    <t>(0,3+2,99+0,2)*0,3</t>
  </si>
  <si>
    <t>(0,3+2,1+0,15+2,645+0,315+0,9+0,21)*(0,8-0,16)</t>
  </si>
  <si>
    <t>88,386*1,05 'Přepočtené koeficientem množství</t>
  </si>
  <si>
    <t>315</t>
  </si>
  <si>
    <t>713131241</t>
  </si>
  <si>
    <t>Montáž izolace tepelné stěn lepením celoplošně v kombinaci s mechanickým kotvením rohoží, pásů, dílců, desek tl do 100mm</t>
  </si>
  <si>
    <t>-822080624</t>
  </si>
  <si>
    <t xml:space="preserve">Vnitřní strana atiky </t>
  </si>
  <si>
    <t>(3,91+0,21+0,15+1,8+0,15+1,29+6,8+1,56)*2*(3,68-3,24)</t>
  </si>
  <si>
    <t>(0,45+0,83+1,86+1,785-0,2)*2*(3,68-3,24)</t>
  </si>
  <si>
    <t>(5,95*2+1,8*2-0,1*2)*(0,89-0,2)</t>
  </si>
  <si>
    <t>316</t>
  </si>
  <si>
    <t>1803454461</t>
  </si>
  <si>
    <t>28,681*1,05 'Přepočtené koeficientem množství</t>
  </si>
  <si>
    <t>317</t>
  </si>
  <si>
    <t>713141131</t>
  </si>
  <si>
    <t>Montáž izolace tepelné střech plochých lepené za studena plně 1 vrstva rohoží, pásů, dílců, desek</t>
  </si>
  <si>
    <t>198052711</t>
  </si>
  <si>
    <t>318</t>
  </si>
  <si>
    <t>28372321</t>
  </si>
  <si>
    <t>deska EPS 100 pro konstrukce s běžným zatížením λ=0,037 tl 200mm</t>
  </si>
  <si>
    <t>-1924873503</t>
  </si>
  <si>
    <t>319</t>
  </si>
  <si>
    <t>713141331</t>
  </si>
  <si>
    <t>Montáž izolace tepelné střech plochých lepené za studena zplna, spádová vrstva</t>
  </si>
  <si>
    <t>1374496086</t>
  </si>
  <si>
    <t>320</t>
  </si>
  <si>
    <t>28376141</t>
  </si>
  <si>
    <t>klín izolační spád do 5% EPS 100</t>
  </si>
  <si>
    <t>-1308804695</t>
  </si>
  <si>
    <t>54,88*(0,2+0,05)/2</t>
  </si>
  <si>
    <t>5,95*1,8*(0,2+0,05)/2</t>
  </si>
  <si>
    <t>8,199*1,05 'Přepočtené koeficientem množství</t>
  </si>
  <si>
    <t>321</t>
  </si>
  <si>
    <t>713141358</t>
  </si>
  <si>
    <t>Montáž spádové izolace na zhlaví atiky š do 500 mm ukotvené šrouby</t>
  </si>
  <si>
    <t>-93935873</t>
  </si>
  <si>
    <t>ST 3 Střecha přístavba</t>
  </si>
  <si>
    <t>(0,5+3,91+0,21+0,15+1,8+0,15+1,29+6,8+1,56+1,83+0,5)*2*0,5</t>
  </si>
  <si>
    <t>(0,45+0,83+1,86+1,785)*2*0,5</t>
  </si>
  <si>
    <t>ST 3 Střecha divadelní klub</t>
  </si>
  <si>
    <t>((0,5+5,95+0,6)*2+1,8)*0,5</t>
  </si>
  <si>
    <t>1,8*0,6</t>
  </si>
  <si>
    <t>322</t>
  </si>
  <si>
    <t>155094070</t>
  </si>
  <si>
    <t>(0,5+3,91+0,21+0,15+1,8+0,15+1,29+6,8+1,56+1,83+0,5)*2*0,5*0,08</t>
  </si>
  <si>
    <t>(0,45+0,83+1,86+1,785)*2*0,5*0,08</t>
  </si>
  <si>
    <t>((0,5+5,95+0,6)*2+1,8)*0,5*0,08</t>
  </si>
  <si>
    <t>1,8*0,6*0,08</t>
  </si>
  <si>
    <t>2,612*1,05 'Přepočtené koeficientem množství</t>
  </si>
  <si>
    <t>323</t>
  </si>
  <si>
    <t>713141361</t>
  </si>
  <si>
    <t>Montáž spádové izolace na zhlaví atiky š přes 500 do 1000 mm lepené asfaltem zplna</t>
  </si>
  <si>
    <t>806544717</t>
  </si>
  <si>
    <t>ST 4 Detail atiky budníku</t>
  </si>
  <si>
    <t>2,99*0,5*2</t>
  </si>
  <si>
    <t>324</t>
  </si>
  <si>
    <t>28376106</t>
  </si>
  <si>
    <t>klín izolační z pěnoskla spádový</t>
  </si>
  <si>
    <t>-782801245</t>
  </si>
  <si>
    <t>2,99*0,5*2*0,2*0,6</t>
  </si>
  <si>
    <t>325</t>
  </si>
  <si>
    <t>713191133</t>
  </si>
  <si>
    <t>Montáž izolace tepelné podlah, stropů vrchem nebo střech překrytí fólií s přelepeným spojem</t>
  </si>
  <si>
    <t>1171186117</t>
  </si>
  <si>
    <t>2*10,7</t>
  </si>
  <si>
    <t>(14,8+10,9)*2</t>
  </si>
  <si>
    <t>19,4*2</t>
  </si>
  <si>
    <t>326</t>
  </si>
  <si>
    <t>28323068</t>
  </si>
  <si>
    <t>fólie LDPE (750 kg/m3) proti zemní vlhkosti nad úrovní terénu tl 0,6mm</t>
  </si>
  <si>
    <t>483086256</t>
  </si>
  <si>
    <t>111,6*1,1655 'Přepočtené koeficientem množství</t>
  </si>
  <si>
    <t>327</t>
  </si>
  <si>
    <t>713191232</t>
  </si>
  <si>
    <t>Montáž izolace tepelné stěn a sloupů překrytí separační fólií z PE</t>
  </si>
  <si>
    <t>-345017939</t>
  </si>
  <si>
    <t>328</t>
  </si>
  <si>
    <t>28323063</t>
  </si>
  <si>
    <t>fólie LDPE (650 kg/m3) proti zemní vlhkosti nad úrovní terénu tl 0,6mm</t>
  </si>
  <si>
    <t>-1696972170</t>
  </si>
  <si>
    <t>79,667*1,221 'Přepočtené koeficientem množství</t>
  </si>
  <si>
    <t>329</t>
  </si>
  <si>
    <t>998713122</t>
  </si>
  <si>
    <t>Přesun hmot tonážní pro izolace tepelné ruční v objektech v přes 6 do 12 m</t>
  </si>
  <si>
    <t>1967348019</t>
  </si>
  <si>
    <t>330</t>
  </si>
  <si>
    <t>998713129</t>
  </si>
  <si>
    <t>Příplatek k ručnímu přesunu hmot tonážnímu pro izolace tepelné za zvětšený přesun ZKD 50 m</t>
  </si>
  <si>
    <t>693000200</t>
  </si>
  <si>
    <t>4,1*3 'Přepočtené koeficientem množství</t>
  </si>
  <si>
    <t>714</t>
  </si>
  <si>
    <t>Akustická a protiotřesová opatření</t>
  </si>
  <si>
    <t>331</t>
  </si>
  <si>
    <t>6000000.R12</t>
  </si>
  <si>
    <t>Akustický obklad - Nízkofrekvenční blokový rezonátor - použít stávající akustický obklad</t>
  </si>
  <si>
    <t>-923780919</t>
  </si>
  <si>
    <t>332</t>
  </si>
  <si>
    <t>6000000.R13</t>
  </si>
  <si>
    <t>akustický obklad - Kmitající panel - použít stávající akustický obklad</t>
  </si>
  <si>
    <t>-1657382108</t>
  </si>
  <si>
    <t>333</t>
  </si>
  <si>
    <t>714120801</t>
  </si>
  <si>
    <t>Demontáž akustických minerálních podstropních zavěšených panelů</t>
  </si>
  <si>
    <t>1101067942</t>
  </si>
  <si>
    <t>M.č. A 01.11, B 01.01 - část,B 01.02</t>
  </si>
  <si>
    <t>27,33+24+38,75</t>
  </si>
  <si>
    <t>M.č BN 1.04</t>
  </si>
  <si>
    <t>11,5</t>
  </si>
  <si>
    <t>334</t>
  </si>
  <si>
    <t>714183002</t>
  </si>
  <si>
    <t>Montáž pohltivých desek na sraz volně stropů a stěn</t>
  </si>
  <si>
    <t>-1977242072</t>
  </si>
  <si>
    <t>4,72*5,39</t>
  </si>
  <si>
    <t>57,018</t>
  </si>
  <si>
    <t>Sloupy 3 - plech PL 20-položka 4+5</t>
  </si>
  <si>
    <t>8*0,42*0,84+8*0,48*0,96</t>
  </si>
  <si>
    <t>Plech PL 20 - položka 30 a 31</t>
  </si>
  <si>
    <t>5*1,76+5*2,22</t>
  </si>
  <si>
    <t>335</t>
  </si>
  <si>
    <t>ISV.4003973002626</t>
  </si>
  <si>
    <t>Isover AKUSTIC SSP2 40mm, λD = 0,037 (W·m-1·K-1), 1250x600x40mm, jednostranně kašírované desky černou netkanou textilií</t>
  </si>
  <si>
    <t>-689870959</t>
  </si>
  <si>
    <t>108,868*1,1 'Přepočtené koeficientem množství</t>
  </si>
  <si>
    <t>336</t>
  </si>
  <si>
    <t>714451011</t>
  </si>
  <si>
    <t>Montáž antivibračních rohoží z recyklované pryže celoplošně lepených vodorovně</t>
  </si>
  <si>
    <t>1546820625</t>
  </si>
  <si>
    <t>Nášlapná vrstva</t>
  </si>
  <si>
    <t>47,5+17,5</t>
  </si>
  <si>
    <t>337</t>
  </si>
  <si>
    <t>27244009</t>
  </si>
  <si>
    <t>deska antivibrační polyuretanová tl 12mm</t>
  </si>
  <si>
    <t>1346924176</t>
  </si>
  <si>
    <t>65*1,05 'Přepočtené koeficientem množství</t>
  </si>
  <si>
    <t>338</t>
  </si>
  <si>
    <t>714551016</t>
  </si>
  <si>
    <t>Montáž desek pro akustické opatření plošně lepených na stěnu a strop</t>
  </si>
  <si>
    <t>-675825447</t>
  </si>
  <si>
    <t>(1,155+3,35-0,125+3,39-0,125)*(3,45+0,68+0,59)</t>
  </si>
  <si>
    <t>339</t>
  </si>
  <si>
    <t>GLP.DH165030050</t>
  </si>
  <si>
    <t>desky akustick výška 60mm</t>
  </si>
  <si>
    <t>693451717</t>
  </si>
  <si>
    <t>36,084*1,05 'Přepočtené koeficientem množství</t>
  </si>
  <si>
    <t>340</t>
  </si>
  <si>
    <t>998714122</t>
  </si>
  <si>
    <t>Přesun hmot tonážní pro akustická a protiotřesová opatření ruční v objektech v do 12 m</t>
  </si>
  <si>
    <t>-1257527223</t>
  </si>
  <si>
    <t>341</t>
  </si>
  <si>
    <t>998714129</t>
  </si>
  <si>
    <t>Příplatek k ručnímu přesunu hmot tonážnímu pro akustická a protiotřesová opatření za zvětšený přesun ZKD 50 m</t>
  </si>
  <si>
    <t>-351503873</t>
  </si>
  <si>
    <t>0,877*3 'Přepočtené koeficientem množství</t>
  </si>
  <si>
    <t>721</t>
  </si>
  <si>
    <t>Zdravotechnika - vnitřní kanalizace</t>
  </si>
  <si>
    <t>342</t>
  </si>
  <si>
    <t>721233102</t>
  </si>
  <si>
    <t>Střešní vtok polypropylen PP s asfaltovou manžetou nebo PVC přírubou pro ploché střechy svislý odtok DN 110</t>
  </si>
  <si>
    <t>103629078</t>
  </si>
  <si>
    <t>V 21</t>
  </si>
  <si>
    <t>343</t>
  </si>
  <si>
    <t>998721122</t>
  </si>
  <si>
    <t>Přesun hmot tonážní pro vnitřní kanalizaci ruční v objektech v přes 6 do 12 m</t>
  </si>
  <si>
    <t>-2059255108</t>
  </si>
  <si>
    <t>344</t>
  </si>
  <si>
    <t>998721129</t>
  </si>
  <si>
    <t>Příplatek k ručnímu přesunu hmot tonážnímu pro vnitřní kanalizaci za zvětšený přesun ZKD 50 m</t>
  </si>
  <si>
    <t>-1777805312</t>
  </si>
  <si>
    <t>0,021*3 'Přepočtené koeficientem množství</t>
  </si>
  <si>
    <t>727</t>
  </si>
  <si>
    <t>Zdravotechnika - požární ochrana</t>
  </si>
  <si>
    <t>345</t>
  </si>
  <si>
    <t>727222009.PMT</t>
  </si>
  <si>
    <t>Protipožární manžeta Promastop FC3 plastového potrubí bez izolace D 160 mm stěnou tl 100 mm požární odolnost EI 90</t>
  </si>
  <si>
    <t>-1626096894</t>
  </si>
  <si>
    <t>V 20.1</t>
  </si>
  <si>
    <t>346</t>
  </si>
  <si>
    <t>727223107</t>
  </si>
  <si>
    <t>Protipožární manžeta prostupu plastového potrubí bez izolace D 160 mm stropem tl 150 mm požární odolnost EI 90</t>
  </si>
  <si>
    <t>-507016173</t>
  </si>
  <si>
    <t>V 20.2</t>
  </si>
  <si>
    <t>347</t>
  </si>
  <si>
    <t>998727122</t>
  </si>
  <si>
    <t>Přesun hmot tonážní pro protipožární ochranu ruční v objektech v přes 6 do 12 m</t>
  </si>
  <si>
    <t>1997183847</t>
  </si>
  <si>
    <t>348</t>
  </si>
  <si>
    <t>998727129</t>
  </si>
  <si>
    <t>Příplatek k ručnímu přesunu hmot tonážnímu pro protipožární ochranu za zvětšený přesun ZKD 50 m</t>
  </si>
  <si>
    <t>1914899761</t>
  </si>
  <si>
    <t>0,015*3 'Přepočtené koeficientem množství</t>
  </si>
  <si>
    <t>742</t>
  </si>
  <si>
    <t>Elektroinstalace - slaboproud</t>
  </si>
  <si>
    <t>349</t>
  </si>
  <si>
    <t>742210261</t>
  </si>
  <si>
    <t>Montáž sirény, majáku nebo signalizace</t>
  </si>
  <si>
    <t>1932383902</t>
  </si>
  <si>
    <t>V8</t>
  </si>
  <si>
    <t>350</t>
  </si>
  <si>
    <t>SIE.ALB241OR</t>
  </si>
  <si>
    <t>ZÁBLESKOVÝ MAJÁK 24V ORANŽOVÝ</t>
  </si>
  <si>
    <t>-114181888</t>
  </si>
  <si>
    <t>351</t>
  </si>
  <si>
    <t>998742122</t>
  </si>
  <si>
    <t>Přesun hmot tonážní pro slaboproud ruční v objektech v do 12 m</t>
  </si>
  <si>
    <t>-1647332523</t>
  </si>
  <si>
    <t>352</t>
  </si>
  <si>
    <t>998742129</t>
  </si>
  <si>
    <t>Příplatek k ručnímu přesunu hmot tonážnímu pro slaboproud za zvětšený přesun ZKD 50 m</t>
  </si>
  <si>
    <t>-1203459271</t>
  </si>
  <si>
    <t>0,001*3 'Přepočtené koeficientem množství</t>
  </si>
  <si>
    <t>353</t>
  </si>
  <si>
    <t>761111114</t>
  </si>
  <si>
    <t>Stěna zděná ze skleněných tvárnic 190x190x80 mm bezbarvých lesklých dezén struktura</t>
  </si>
  <si>
    <t>204011842</t>
  </si>
  <si>
    <t>Foyer a šatna - PR 1.21</t>
  </si>
  <si>
    <t>3*1,5</t>
  </si>
  <si>
    <t>354</t>
  </si>
  <si>
    <t>998761122</t>
  </si>
  <si>
    <t>Přesun hmot tonážní pro konstrukce prosvětlovací ruční v objektech v přes 6 do 12 m</t>
  </si>
  <si>
    <t>-1191523171</t>
  </si>
  <si>
    <t>355</t>
  </si>
  <si>
    <t>998761129</t>
  </si>
  <si>
    <t>Příplatek k ručnímu přesunu hmot tonážnímu pro konstrukce prosvětlovací za zvětšený přesun ZKD 50 m</t>
  </si>
  <si>
    <t>224169200</t>
  </si>
  <si>
    <t>0,452*3 'Přepočtené koeficientem množství</t>
  </si>
  <si>
    <t>762</t>
  </si>
  <si>
    <t>Konstrukce tesařské</t>
  </si>
  <si>
    <t>356</t>
  </si>
  <si>
    <t>762083111</t>
  </si>
  <si>
    <t>Impregnace řeziva proti dřevokaznému hmyzu a houbám máčením třída ohrožení 1 a 2</t>
  </si>
  <si>
    <t>-603649781</t>
  </si>
  <si>
    <t>Fošny</t>
  </si>
  <si>
    <t>78*0,045</t>
  </si>
  <si>
    <t>Hranoly</t>
  </si>
  <si>
    <t>190*0,08*0,08</t>
  </si>
  <si>
    <t>357</t>
  </si>
  <si>
    <t>762332621</t>
  </si>
  <si>
    <t>Montáž vázaných kcí krovů pravidelných pomocí ocelových spojek z lepených hranolů pl přes 50 do 120 cm2</t>
  </si>
  <si>
    <t>28017128</t>
  </si>
  <si>
    <t>Jeviště</t>
  </si>
  <si>
    <t>358</t>
  </si>
  <si>
    <t>61223263</t>
  </si>
  <si>
    <t>hranol konstrukční KVH lepený průřezu 80x80-280mm nepohledový</t>
  </si>
  <si>
    <t>209012917</t>
  </si>
  <si>
    <t>190*0,08*0,08*1,05</t>
  </si>
  <si>
    <t>359</t>
  </si>
  <si>
    <t>762361331</t>
  </si>
  <si>
    <t>Konstrukční a vyrovnávací vrstva pod klempířské prvky (atiky) z vodovzdorné překližky tl 18 mm</t>
  </si>
  <si>
    <t>-807904012</t>
  </si>
  <si>
    <t>360</t>
  </si>
  <si>
    <t>762361332</t>
  </si>
  <si>
    <t>Konstrukční a vyrovnávací vrstva pod klempířské prvky (atiky) z vodovzdorné překližky tl 21 mm</t>
  </si>
  <si>
    <t>2034751437</t>
  </si>
  <si>
    <t>(0,5+3,91+0,21+0,15+1,8+0,15+1,29+6,8+1,56+1,83+0,5)*3*0,5+1,9*0,5</t>
  </si>
  <si>
    <t>361</t>
  </si>
  <si>
    <t>762521811</t>
  </si>
  <si>
    <t>Demontáž podlah bez polštářů z prken tloušťky do 32 mm</t>
  </si>
  <si>
    <t>1268701445</t>
  </si>
  <si>
    <t>M.č. A 01.11, B 01.01</t>
  </si>
  <si>
    <t>27,33+139,88</t>
  </si>
  <si>
    <t>362</t>
  </si>
  <si>
    <t>762524108</t>
  </si>
  <si>
    <t>Položení podlahy z hoblovaných fošen na pero a drážku</t>
  </si>
  <si>
    <t>489217470</t>
  </si>
  <si>
    <t>363</t>
  </si>
  <si>
    <t>60516101</t>
  </si>
  <si>
    <t>řezivo smrkové sušené tl 45mm</t>
  </si>
  <si>
    <t>-1908299916</t>
  </si>
  <si>
    <t>78*0,045*1,05</t>
  </si>
  <si>
    <t>364</t>
  </si>
  <si>
    <t>-1747523624</t>
  </si>
  <si>
    <t>Skladba PO 1.10</t>
  </si>
  <si>
    <t>365</t>
  </si>
  <si>
    <t>60556111</t>
  </si>
  <si>
    <t>řezivo olšové sušené tl 50mm</t>
  </si>
  <si>
    <t>-1531095397</t>
  </si>
  <si>
    <t>82*0,045</t>
  </si>
  <si>
    <t>3,69*1,15 'Přepočtené koeficientem množství</t>
  </si>
  <si>
    <t>366</t>
  </si>
  <si>
    <t>762526110</t>
  </si>
  <si>
    <t>Položení polštáře pod podlahy při osové vzdálenosti do 65 cm</t>
  </si>
  <si>
    <t>-206691382</t>
  </si>
  <si>
    <t>367</t>
  </si>
  <si>
    <t>60512126</t>
  </si>
  <si>
    <t>hranol stavební řezivo průřezu do 120cm2 dl 6-8m</t>
  </si>
  <si>
    <t>173603991</t>
  </si>
  <si>
    <t>0,8</t>
  </si>
  <si>
    <t>368</t>
  </si>
  <si>
    <t>762526811</t>
  </si>
  <si>
    <t>Demontáž podlah z dřevotřísky, překližky, sololitu tloušťky do 20 mm bez polštářů</t>
  </si>
  <si>
    <t>1576195616</t>
  </si>
  <si>
    <t xml:space="preserve">M.č.  B 01.01</t>
  </si>
  <si>
    <t>139,88</t>
  </si>
  <si>
    <t>369</t>
  </si>
  <si>
    <t>762810046</t>
  </si>
  <si>
    <t>Záklop stropů z desek OSB tl 22 mm na pero a drážku šroubovaných na rošt</t>
  </si>
  <si>
    <t>-1962525960</t>
  </si>
  <si>
    <t>Skladba PO 1.9</t>
  </si>
  <si>
    <t>M.č. B 01.01</t>
  </si>
  <si>
    <t>(129,3-4)*2</t>
  </si>
  <si>
    <t>Skladba PO 1.13</t>
  </si>
  <si>
    <t>M.č. BN 01.04 a BN 01.05</t>
  </si>
  <si>
    <t>(11,6+8,9)*2</t>
  </si>
  <si>
    <t>370</t>
  </si>
  <si>
    <t>998762122</t>
  </si>
  <si>
    <t>Přesun hmot tonážní pro kce tesařské ruční v objektech v přes 6 do 12 m</t>
  </si>
  <si>
    <t>853210993</t>
  </si>
  <si>
    <t>371</t>
  </si>
  <si>
    <t>998762129</t>
  </si>
  <si>
    <t>Příplatek k ručnímu přesunu hmot tonážnímu pro kce tesařské za zvětšený přesun ZKD 50 m</t>
  </si>
  <si>
    <t>-1176708737</t>
  </si>
  <si>
    <t>7,658*3 'Přepočtené koeficientem množství</t>
  </si>
  <si>
    <t>763</t>
  </si>
  <si>
    <t>Konstrukce suché výstavby</t>
  </si>
  <si>
    <t>372</t>
  </si>
  <si>
    <t>763-001</t>
  </si>
  <si>
    <t>zástěna levá strana hlediště vpředu -Z 10.1</t>
  </si>
  <si>
    <t>-457558655</t>
  </si>
  <si>
    <t>373</t>
  </si>
  <si>
    <t>763-002</t>
  </si>
  <si>
    <t>zástěna levá strana hlediště únikový východ - Z10.2</t>
  </si>
  <si>
    <t>519445478</t>
  </si>
  <si>
    <t>374</t>
  </si>
  <si>
    <t>763-003</t>
  </si>
  <si>
    <t>zástěna pravá hlediště - Z10.3</t>
  </si>
  <si>
    <t>77863025</t>
  </si>
  <si>
    <t>375</t>
  </si>
  <si>
    <t>763111464</t>
  </si>
  <si>
    <t>SDK příčka tl 100 mm profil CW+UW 50 desky 2xDFRIH2 12,5 s izolací EI 90 Rw do 59 dB</t>
  </si>
  <si>
    <t>947636656</t>
  </si>
  <si>
    <t>M.č. A 01.06 a A 01.08</t>
  </si>
  <si>
    <t>(1,095+0,28+2,49+0,61+0,86)*2,92-0,6*2,1</t>
  </si>
  <si>
    <t>22,616</t>
  </si>
  <si>
    <t>376</t>
  </si>
  <si>
    <t>763113351</t>
  </si>
  <si>
    <t>SDK příčka instalační tl 155 - 650 mm zdvojený profil CW+UW 50 desky 2xDFRIH2 12,5 s izolací EI 90 Rw do 62 dB</t>
  </si>
  <si>
    <t>-2089975190</t>
  </si>
  <si>
    <t>M.č. B 02.18</t>
  </si>
  <si>
    <t>1,25*1,2</t>
  </si>
  <si>
    <t>(0,86+0,815)*2,92</t>
  </si>
  <si>
    <t>M.č. A 01.06</t>
  </si>
  <si>
    <t>0,895*2,92</t>
  </si>
  <si>
    <t>377</t>
  </si>
  <si>
    <t>763114246.KNF</t>
  </si>
  <si>
    <t>SDK příčka bezpečnostní RC3 W115 tl 255 mm s plechem zdvojený profil CW+UW100 desky 2x REDGREEN (H2DF) 12,5 TI 80+80 15 kg/m3 EI 90 Rw 65 dB</t>
  </si>
  <si>
    <t>1108446397</t>
  </si>
  <si>
    <t>M.č. B 02.01</t>
  </si>
  <si>
    <t>1*2,04+1*1,203</t>
  </si>
  <si>
    <t>2,175*4,92</t>
  </si>
  <si>
    <t>2,17*2,7+1,34*2,7</t>
  </si>
  <si>
    <t>378</t>
  </si>
  <si>
    <t>763121483</t>
  </si>
  <si>
    <t>SDK stěna předsazená tl 127,5 mm profil CW+UW 100 desky 2x akustická 12,5 s izolací EI 30 Rw do 28 dB</t>
  </si>
  <si>
    <t>553088389</t>
  </si>
  <si>
    <t xml:space="preserve">2.NP </t>
  </si>
  <si>
    <t>379</t>
  </si>
  <si>
    <t>763123321</t>
  </si>
  <si>
    <t>SDK stěna předsazená bezpečnostní RC3 profil CD+UD desky 4xDFRIEH2 12,5 s izolací EI 90 Rw do 51 dB</t>
  </si>
  <si>
    <t>-658632150</t>
  </si>
  <si>
    <t>M. č. B 01.04</t>
  </si>
  <si>
    <t>(0,45+0,4)*(2,44+0,15)</t>
  </si>
  <si>
    <t>(0,535+0,6-0,075)*(2,23+0,15)</t>
  </si>
  <si>
    <t>380</t>
  </si>
  <si>
    <t>763131412</t>
  </si>
  <si>
    <t>SDK podhled desky 1xA 12,5 s izolací dvouvrstvá spodní kce profil CD+UD</t>
  </si>
  <si>
    <t>1328963743</t>
  </si>
  <si>
    <t>PD 1.5</t>
  </si>
  <si>
    <t xml:space="preserve">M.4.  B 01.01 Divadelní sál</t>
  </si>
  <si>
    <t>6,09*1,2</t>
  </si>
  <si>
    <t>381</t>
  </si>
  <si>
    <t>763131452</t>
  </si>
  <si>
    <t>SDK podhled deska 1xH2 12,5 s izolací dvouvrstvá spodní kce profil CD+UD</t>
  </si>
  <si>
    <t>-1469789117</t>
  </si>
  <si>
    <t>Skladba PD 1.6</t>
  </si>
  <si>
    <t>M.č. A 01.02, A 01.06, A ,1.08</t>
  </si>
  <si>
    <t>3,2+8,4+2,3</t>
  </si>
  <si>
    <t>382</t>
  </si>
  <si>
    <t>763131491</t>
  </si>
  <si>
    <t>SDK podhled deska 1x akustická s izolací dvouvrstvá spodní kce profil CD+UD REI 90 Rw 60 dB</t>
  </si>
  <si>
    <t>489467123</t>
  </si>
  <si>
    <t>PD 1.2 - jedna vrtva</t>
  </si>
  <si>
    <t xml:space="preserve">M.č. B 1.02 Jeviště a B 01.03 Schodiště  a B 01.05 Schodiště</t>
  </si>
  <si>
    <t>82+14+14,7</t>
  </si>
  <si>
    <t>383</t>
  </si>
  <si>
    <t>763131712</t>
  </si>
  <si>
    <t>SDK podhled napojení na jiný druh podhledu</t>
  </si>
  <si>
    <t>1688697748</t>
  </si>
  <si>
    <t>384</t>
  </si>
  <si>
    <t>763131751</t>
  </si>
  <si>
    <t>Montáž parotěsné zábrany do SDK podhledu</t>
  </si>
  <si>
    <t>477216572</t>
  </si>
  <si>
    <t>7,308+13,9+67,571+110,7</t>
  </si>
  <si>
    <t>385</t>
  </si>
  <si>
    <t>28329089</t>
  </si>
  <si>
    <t>fólie PE vyztužená pro parotěsnou vrstvu (reakce na oheň - třída B) 210g/m2</t>
  </si>
  <si>
    <t>-1889335492</t>
  </si>
  <si>
    <t>199,479*1,1235 'Přepočtené koeficientem množství</t>
  </si>
  <si>
    <t>386</t>
  </si>
  <si>
    <t>763131832</t>
  </si>
  <si>
    <t>Demontáž SDK podhledu s jednovrstvou nosnou kcí z ocelových profilů opláštění dvojité</t>
  </si>
  <si>
    <t>-2019135514</t>
  </si>
  <si>
    <t>M.č. B 02.03, 02.05, 02.23-02.27</t>
  </si>
  <si>
    <t>11,9+7,5+2,31+1,8+1,5+1,5+2,31</t>
  </si>
  <si>
    <t>M.č. A 01.02, A 01.06-A 01.10, B 01.03-B 01.05</t>
  </si>
  <si>
    <t>4,3+0,95+1,26+2,33+1,02+0,99+9,47+12,5+10,5</t>
  </si>
  <si>
    <t>M.č. BN 1.01 a BN 1.02</t>
  </si>
  <si>
    <t>6,82+10,28</t>
  </si>
  <si>
    <t>387</t>
  </si>
  <si>
    <t>763132122</t>
  </si>
  <si>
    <t>SDK podhled samostatný požární předěl 2xDF 15 mm TI 60 mm 40 kg/m3 EI Z/S 60/60 dvouvrstvá spodní kce CD+UD</t>
  </si>
  <si>
    <t>-1438173837</t>
  </si>
  <si>
    <t>V 17.1, V 17.2</t>
  </si>
  <si>
    <t>388</t>
  </si>
  <si>
    <t>763135002</t>
  </si>
  <si>
    <t>Montáž SDK podhledu z desek perforovaných celoplošně s hranami speciálně tmelenými na dvouvrstvé kci z CD+UD</t>
  </si>
  <si>
    <t>-829136796</t>
  </si>
  <si>
    <t>PD 1.3</t>
  </si>
  <si>
    <t>M.č. A 01.11 Divadelní klub</t>
  </si>
  <si>
    <t>27,3</t>
  </si>
  <si>
    <t>PD 1.4</t>
  </si>
  <si>
    <t>M.č. A 01.14 Rozšířený divadelní klub</t>
  </si>
  <si>
    <t>PD 1.1</t>
  </si>
  <si>
    <t>M.č. B 01.01 Divadelní sál</t>
  </si>
  <si>
    <t>2,44*4+6,09*2,4+2,45*1,1+1,5*0,8</t>
  </si>
  <si>
    <t>389</t>
  </si>
  <si>
    <t>RGS.KB517243</t>
  </si>
  <si>
    <t xml:space="preserve">BIG Quattro42 Activ´Air  12,5 x 1200 x 2400 hr.B1 - 4T</t>
  </si>
  <si>
    <t>-1092097697</t>
  </si>
  <si>
    <t>67,571*1,05 'Přepočtené koeficientem množství</t>
  </si>
  <si>
    <t>390</t>
  </si>
  <si>
    <t>763135601</t>
  </si>
  <si>
    <t>Montáž desek pro bezesparý SDK podhled se speciálním tmelením</t>
  </si>
  <si>
    <t>255290636</t>
  </si>
  <si>
    <t>M.č. B 1.02 Jeviště a B 01.03 Schodiště a B 01.05 Schodiště</t>
  </si>
  <si>
    <t>391</t>
  </si>
  <si>
    <t>59030536</t>
  </si>
  <si>
    <t>deska SDK akustická děrovaná 12x12mm bezesparé podhledy tl 12,5mm</t>
  </si>
  <si>
    <t>-1796413449</t>
  </si>
  <si>
    <t>110,7*1,05 'Přepočtené koeficientem množství</t>
  </si>
  <si>
    <t>392</t>
  </si>
  <si>
    <t>763172351</t>
  </si>
  <si>
    <t>Montáž dvířek revizních jednoplášťových SDK kcí vel. 200 x 200 mm pro podhledy</t>
  </si>
  <si>
    <t>1681592088</t>
  </si>
  <si>
    <t>V 18.1 a V 18.2</t>
  </si>
  <si>
    <t>1+1</t>
  </si>
  <si>
    <t>393</t>
  </si>
  <si>
    <t>3631102205</t>
  </si>
  <si>
    <t>Dvířka revizní do SDK RD GKB 25 US 200×200 mm</t>
  </si>
  <si>
    <t>-601422094</t>
  </si>
  <si>
    <t>394</t>
  </si>
  <si>
    <t>3630802712</t>
  </si>
  <si>
    <t xml:space="preserve">Dvířka revizní protipožární  RD 15 US 200×200 mm EI 30 DP1</t>
  </si>
  <si>
    <t>1606110016</t>
  </si>
  <si>
    <t>395</t>
  </si>
  <si>
    <t>763411116</t>
  </si>
  <si>
    <t>Sanitární příčky do mokrého prostředí, kompaktní desky tl 13 mm</t>
  </si>
  <si>
    <t>-1037955045</t>
  </si>
  <si>
    <t>1,2*2*2,2+2,6*2,2+2,49*2,2+0,895*2,2-0,7*2,1*5</t>
  </si>
  <si>
    <t>396</t>
  </si>
  <si>
    <t>763411126</t>
  </si>
  <si>
    <t>Dveře sanitárních příček, kompaktní desky tl 13 mm, š do 800 mm, v do 2000 mm</t>
  </si>
  <si>
    <t>2122805983</t>
  </si>
  <si>
    <t>397</t>
  </si>
  <si>
    <t>763411126.1</t>
  </si>
  <si>
    <t>Příplatek za posuvné atypické dveře sanitárních příček</t>
  </si>
  <si>
    <t>1868850401</t>
  </si>
  <si>
    <t>N6</t>
  </si>
  <si>
    <t>398</t>
  </si>
  <si>
    <t>763431201</t>
  </si>
  <si>
    <t>Napojení minerálního podhledu na stěnu obvodovou lištou</t>
  </si>
  <si>
    <t>-1103380811</t>
  </si>
  <si>
    <t>399</t>
  </si>
  <si>
    <t>998763332</t>
  </si>
  <si>
    <t>Přesun hmot tonážní pro konstrukce montované z desek ruční v objektech v přes 6 do 12 m</t>
  </si>
  <si>
    <t>2077518683</t>
  </si>
  <si>
    <t>400</t>
  </si>
  <si>
    <t>998763339</t>
  </si>
  <si>
    <t>Příplatek k ručnímu přesunu hmot tonážnímu pro konstrukce montované z desek za zvětšený přesun ZKD 50 m</t>
  </si>
  <si>
    <t>-986357987</t>
  </si>
  <si>
    <t>9,744*3 'Přepočtené koeficientem množství</t>
  </si>
  <si>
    <t>401</t>
  </si>
  <si>
    <t>764002414</t>
  </si>
  <si>
    <t>Montáž strukturované oddělovací rohože jakékoliv rš</t>
  </si>
  <si>
    <t>-1444520566</t>
  </si>
  <si>
    <t>42,955+2,99</t>
  </si>
  <si>
    <t>402</t>
  </si>
  <si>
    <t>28329223</t>
  </si>
  <si>
    <t>fólie difuzně propustné s nakašírovanou strukturovanou rohoží pod hladkou plechovou krytinu</t>
  </si>
  <si>
    <t>1340505305</t>
  </si>
  <si>
    <t>45,945*1,15 'Přepočtené koeficientem množství</t>
  </si>
  <si>
    <t>403</t>
  </si>
  <si>
    <t>764244406</t>
  </si>
  <si>
    <t>Oplechování horních ploch a nadezdívek bez rohů z TiZn předzvětralého plechu kotvené rš 500 mm</t>
  </si>
  <si>
    <t>-2128441271</t>
  </si>
  <si>
    <t>Atika střechy přístavby jeviště</t>
  </si>
  <si>
    <t>K 3.8, K 3.9</t>
  </si>
  <si>
    <t>3+4</t>
  </si>
  <si>
    <t>404</t>
  </si>
  <si>
    <t>764244408</t>
  </si>
  <si>
    <t>Oplechování horních ploch a nadezdívek bez rohů z TiZn předzvětralého plechu kotvené rš 750 mm</t>
  </si>
  <si>
    <t>-834018428</t>
  </si>
  <si>
    <t>K 3.1, K 3.6</t>
  </si>
  <si>
    <t>4+3</t>
  </si>
  <si>
    <t>405</t>
  </si>
  <si>
    <t>764244409</t>
  </si>
  <si>
    <t>Oplechování horních ploch a nadezdívek bez rohů z TiZn předzvětralého plechu kotvené rš 800 mm</t>
  </si>
  <si>
    <t>1923084154</t>
  </si>
  <si>
    <t>Atika střechy přístavby baru</t>
  </si>
  <si>
    <t>K 2.1 - K2.3</t>
  </si>
  <si>
    <t>7+2,5+2,5</t>
  </si>
  <si>
    <t>K 3.10</t>
  </si>
  <si>
    <t>Atika dvůr stávající přístavba</t>
  </si>
  <si>
    <t>K 3.11</t>
  </si>
  <si>
    <t>406</t>
  </si>
  <si>
    <t>764244411</t>
  </si>
  <si>
    <t>Oplechování horních ploch a nadezdívek bez rohů z TiZn předzvětralého plechu kotvené rš přes 800 mm</t>
  </si>
  <si>
    <t>1932112112</t>
  </si>
  <si>
    <t>K 2.4</t>
  </si>
  <si>
    <t>7*0,9</t>
  </si>
  <si>
    <t>K 3.2, K 3.3, K 3.4</t>
  </si>
  <si>
    <t>17*0,9+6*0,9+1,2*5</t>
  </si>
  <si>
    <t>407</t>
  </si>
  <si>
    <t>764245446</t>
  </si>
  <si>
    <t>Příplatek za zvýšenou pracnost při oplechování rohů nadezdívek z TiZn předzvětralého plechu rš přes 400 mm</t>
  </si>
  <si>
    <t>485697041</t>
  </si>
  <si>
    <t>408</t>
  </si>
  <si>
    <t>764246442</t>
  </si>
  <si>
    <t>Oplechování parapetů rovných celoplošně lepené z TiZn předzvětralého plechu rš 200 mm</t>
  </si>
  <si>
    <t>-1796275879</t>
  </si>
  <si>
    <t>Parapet K 1.6</t>
  </si>
  <si>
    <t>2,75</t>
  </si>
  <si>
    <t>409</t>
  </si>
  <si>
    <t>764246443</t>
  </si>
  <si>
    <t>Oplechování parapetů rovných celoplošně lepené z TiZn předzvětralého plechu rš 250 mm</t>
  </si>
  <si>
    <t>-1146778538</t>
  </si>
  <si>
    <t>Parapety K 1.1 - K 1.5</t>
  </si>
  <si>
    <t>3,1+1,86+0,9+1,9+1,9</t>
  </si>
  <si>
    <t>410</t>
  </si>
  <si>
    <t>764244407</t>
  </si>
  <si>
    <t>Oplechování horních ploch a nadezdívek bez rohů z TiZn předzvětralého plechu kotvené rš 670 mm</t>
  </si>
  <si>
    <t>1467240344</t>
  </si>
  <si>
    <t>K 3.5, K 3.7</t>
  </si>
  <si>
    <t>2+3</t>
  </si>
  <si>
    <t>411</t>
  </si>
  <si>
    <t>764248426</t>
  </si>
  <si>
    <t>Oplechování římsy rovné celoplošně lepené z TiZn předzvětralého plechu rš 500 mm</t>
  </si>
  <si>
    <t>-873618152</t>
  </si>
  <si>
    <t>Oplechování soklu fasády u anglického vzorku</t>
  </si>
  <si>
    <t>K 4.1</t>
  </si>
  <si>
    <t>15,5</t>
  </si>
  <si>
    <t>412</t>
  </si>
  <si>
    <t>998764122</t>
  </si>
  <si>
    <t>Přesun hmot tonážní pro konstrukce klempířské ruční v objektech v přes 6 do 12 m</t>
  </si>
  <si>
    <t>-496507742</t>
  </si>
  <si>
    <t>413</t>
  </si>
  <si>
    <t>998764129</t>
  </si>
  <si>
    <t>Příplatek k ručnímu přesunu hmot tonážnímu pro konstrukce klempířské za zvětšený přesun ZKD 50 m</t>
  </si>
  <si>
    <t>761768104</t>
  </si>
  <si>
    <t>0,496*3 'Přepočtené koeficientem množství</t>
  </si>
  <si>
    <t>414</t>
  </si>
  <si>
    <t>766-001</t>
  </si>
  <si>
    <t>V 22.1 - doplnění sedaček hlediště</t>
  </si>
  <si>
    <t>-1368600868</t>
  </si>
  <si>
    <t>415</t>
  </si>
  <si>
    <t>766-002</t>
  </si>
  <si>
    <t>V 22.2 - Nové sedačky hlediště</t>
  </si>
  <si>
    <t>1845988572</t>
  </si>
  <si>
    <t>416</t>
  </si>
  <si>
    <t>766-003</t>
  </si>
  <si>
    <t>Sedačky balkony</t>
  </si>
  <si>
    <t>72064816</t>
  </si>
  <si>
    <t>417</t>
  </si>
  <si>
    <t>766-004</t>
  </si>
  <si>
    <t>Montáž sedaček hlediště a balkony</t>
  </si>
  <si>
    <t>1171589184</t>
  </si>
  <si>
    <t>hlediště</t>
  </si>
  <si>
    <t>143+27+22</t>
  </si>
  <si>
    <t>Balkony</t>
  </si>
  <si>
    <t>418</t>
  </si>
  <si>
    <t>766-005</t>
  </si>
  <si>
    <t>Úprava stávající lavice - Klub</t>
  </si>
  <si>
    <t>-978082032</t>
  </si>
  <si>
    <t>419</t>
  </si>
  <si>
    <t>766-006</t>
  </si>
  <si>
    <t>Vestavná lavice s topením - Klub</t>
  </si>
  <si>
    <t>146281450</t>
  </si>
  <si>
    <t>420</t>
  </si>
  <si>
    <t>766-007</t>
  </si>
  <si>
    <t>Stolová deska - Klub</t>
  </si>
  <si>
    <t>-667891091</t>
  </si>
  <si>
    <t>421</t>
  </si>
  <si>
    <t>766-008</t>
  </si>
  <si>
    <t>Úprava baru - Klub</t>
  </si>
  <si>
    <t>766896651</t>
  </si>
  <si>
    <t>422</t>
  </si>
  <si>
    <t>766-009</t>
  </si>
  <si>
    <t>Atypický parapet - Klub</t>
  </si>
  <si>
    <t>-778335139</t>
  </si>
  <si>
    <t>423</t>
  </si>
  <si>
    <t>766-010</t>
  </si>
  <si>
    <t>Doplnění a vyztužení police - Klub</t>
  </si>
  <si>
    <t>378554111</t>
  </si>
  <si>
    <t>424</t>
  </si>
  <si>
    <t>766-011</t>
  </si>
  <si>
    <t>Úprava soklu - Klub</t>
  </si>
  <si>
    <t>1757281663</t>
  </si>
  <si>
    <t>425</t>
  </si>
  <si>
    <t>766-012</t>
  </si>
  <si>
    <t>Obklad niky pro lednice, police</t>
  </si>
  <si>
    <t>316188953</t>
  </si>
  <si>
    <t>426</t>
  </si>
  <si>
    <t>766-013</t>
  </si>
  <si>
    <t>Inspice - kuchyňský kout - kompletní dodávka a montáž dle výkr.9.1.1</t>
  </si>
  <si>
    <t>222759654</t>
  </si>
  <si>
    <t>427</t>
  </si>
  <si>
    <t>766-014</t>
  </si>
  <si>
    <t>Šatna ženy - D+M kompletní výrobek N1 podle výkresu 10.5.1.2</t>
  </si>
  <si>
    <t>-1265760134</t>
  </si>
  <si>
    <t>428</t>
  </si>
  <si>
    <t>766-015</t>
  </si>
  <si>
    <t>Šatna ženy- D+M kompletní výrobek N2 podle výkresu 10.5.2</t>
  </si>
  <si>
    <t>1142314662</t>
  </si>
  <si>
    <t>429</t>
  </si>
  <si>
    <t>766-016</t>
  </si>
  <si>
    <t>Šatna ženy- D+M kompletní výrobek N3 podle výkresu 10.5.3</t>
  </si>
  <si>
    <t>864299083</t>
  </si>
  <si>
    <t>430</t>
  </si>
  <si>
    <t>766-017</t>
  </si>
  <si>
    <t>Šatna ženy- D+M kompletní výrobek N4 podle výkresu 10.5.4</t>
  </si>
  <si>
    <t>960082384</t>
  </si>
  <si>
    <t>431</t>
  </si>
  <si>
    <t>766-018</t>
  </si>
  <si>
    <t>Šatna ženy- D+M kompletní výrobek N5 podle výkresu 10.5.5</t>
  </si>
  <si>
    <t>1148146082</t>
  </si>
  <si>
    <t>432</t>
  </si>
  <si>
    <t>766-019</t>
  </si>
  <si>
    <t>D+M vstupní dveře D1- 1860x3170mm</t>
  </si>
  <si>
    <t>1104356895</t>
  </si>
  <si>
    <t>433</t>
  </si>
  <si>
    <t>766-020</t>
  </si>
  <si>
    <t>Sastém generálního klíče pro 24 dveří včetně výměny zámků</t>
  </si>
  <si>
    <t>1276638871</t>
  </si>
  <si>
    <t>434</t>
  </si>
  <si>
    <t>766414242</t>
  </si>
  <si>
    <t>Montáž obložení stěn pl do 5 m2 panely z aglomerovaných desek přes 0,60 do 1,50 m2</t>
  </si>
  <si>
    <t>1841868264</t>
  </si>
  <si>
    <t>Pohled A-A</t>
  </si>
  <si>
    <t>2,3*(0,615+0,92)</t>
  </si>
  <si>
    <t>Pohled F-F</t>
  </si>
  <si>
    <t>2,3*0,28</t>
  </si>
  <si>
    <t>2,3*0,88</t>
  </si>
  <si>
    <t>435</t>
  </si>
  <si>
    <t>62432057</t>
  </si>
  <si>
    <t>deska kompaktní laminátová jádro černé tl 13mm</t>
  </si>
  <si>
    <t>-1969815657</t>
  </si>
  <si>
    <t>8,237*1,3 'Přepočtené koeficientem množství</t>
  </si>
  <si>
    <t>436</t>
  </si>
  <si>
    <t>766417513</t>
  </si>
  <si>
    <t>Montáž podkladového roštu dvojitého pro montáž dřevěných svislých profilů provětrávané fasády</t>
  </si>
  <si>
    <t>-423578074</t>
  </si>
  <si>
    <t>Pohled východní</t>
  </si>
  <si>
    <t>32*5,1</t>
  </si>
  <si>
    <t>Pohled severní</t>
  </si>
  <si>
    <t>7*6,4</t>
  </si>
  <si>
    <t>Pohled západní</t>
  </si>
  <si>
    <t>6*4,1</t>
  </si>
  <si>
    <t>Pohled jižní</t>
  </si>
  <si>
    <t>25*(4,1+4,4)/2</t>
  </si>
  <si>
    <t>437</t>
  </si>
  <si>
    <t>60514107</t>
  </si>
  <si>
    <t>řezivo merbau, lať 60x40mm</t>
  </si>
  <si>
    <t>-1798848291</t>
  </si>
  <si>
    <t>1x rošt + 1x pohledová lať</t>
  </si>
  <si>
    <t>338,8*2</t>
  </si>
  <si>
    <t>677,6*1,1 'Přepočtené koeficientem množství</t>
  </si>
  <si>
    <t>438</t>
  </si>
  <si>
    <t>766660001</t>
  </si>
  <si>
    <t>Montáž dveřních křídel otvíravých jednokřídlových š do 0,8 m do ocelové zárubně</t>
  </si>
  <si>
    <t>1592595424</t>
  </si>
  <si>
    <t>439</t>
  </si>
  <si>
    <t>MSN.0027546.R</t>
  </si>
  <si>
    <t>D8 - dveře interiérové jednokřídlé plné, HPL laminát, 600x2100mm, větrací mřížka</t>
  </si>
  <si>
    <t>1865082495</t>
  </si>
  <si>
    <t>D8</t>
  </si>
  <si>
    <t>440</t>
  </si>
  <si>
    <t>MSN.0027548.R</t>
  </si>
  <si>
    <t xml:space="preserve">D31 - dveře interiérové jednokřídlé plné,  HPL laminát, plné, 80x197 s větrací mřížkou</t>
  </si>
  <si>
    <t>-153571328</t>
  </si>
  <si>
    <t>D31</t>
  </si>
  <si>
    <t>441</t>
  </si>
  <si>
    <t>MSN.0027442.R</t>
  </si>
  <si>
    <t xml:space="preserve">D29, D36, D37, D38 - dveře interiérové jednokřídlé plné, DTD, laminát CPL  80x210 s větrací mřížkou</t>
  </si>
  <si>
    <t>1767098790</t>
  </si>
  <si>
    <t>D29</t>
  </si>
  <si>
    <t>D36</t>
  </si>
  <si>
    <t>D37</t>
  </si>
  <si>
    <t>D38</t>
  </si>
  <si>
    <t>442</t>
  </si>
  <si>
    <t>MSN.0027547.R</t>
  </si>
  <si>
    <t>D 32 - dveře interiérové jednokřídlé plné, HPL laminát, plné, 70x197 s větrací mřížkou</t>
  </si>
  <si>
    <t>667283332</t>
  </si>
  <si>
    <t>D32</t>
  </si>
  <si>
    <t>443</t>
  </si>
  <si>
    <t>MSN.0027547.R1</t>
  </si>
  <si>
    <t>D 41 - dveře interiérové jednokřídlé plné, HPL laminát, plné, 70x197</t>
  </si>
  <si>
    <t>1492205338</t>
  </si>
  <si>
    <t>444</t>
  </si>
  <si>
    <t>766660021</t>
  </si>
  <si>
    <t>Montáž dveřních křídel otvíravých jednokřídlových š do 0,8 m požárních do ocelové zárubně</t>
  </si>
  <si>
    <t>-796753834</t>
  </si>
  <si>
    <t>445</t>
  </si>
  <si>
    <t>61162097.1</t>
  </si>
  <si>
    <t xml:space="preserve">D5 - dveře jednokřídlé  protipožární EW 30 DP3 povrch CPL laminátový plné 700x1970 s požární mřížkou</t>
  </si>
  <si>
    <t>-1810482472</t>
  </si>
  <si>
    <t>D5</t>
  </si>
  <si>
    <t>446</t>
  </si>
  <si>
    <t>61162097.2</t>
  </si>
  <si>
    <t xml:space="preserve">D24 - dveře jednokřídlé  protipožární EW 30 DP1 C3 povrch CPL laminátový plné 700x1970</t>
  </si>
  <si>
    <t>104254871</t>
  </si>
  <si>
    <t>D24</t>
  </si>
  <si>
    <t>447</t>
  </si>
  <si>
    <t>61162098.R</t>
  </si>
  <si>
    <t>D15-dveře jednokřídlé protipožární EW 30 DP1-C3 + S200 povrch CPL laminátový plné 800x2100mm</t>
  </si>
  <si>
    <t>1016084244</t>
  </si>
  <si>
    <t>D15</t>
  </si>
  <si>
    <t>448</t>
  </si>
  <si>
    <t>61162098.R1</t>
  </si>
  <si>
    <t>D34 - dveře jednokřídlé protipožární EW 30 DP1, povrch CPL laminátový plné 800x1970mm</t>
  </si>
  <si>
    <t>-201213578</t>
  </si>
  <si>
    <t>D34</t>
  </si>
  <si>
    <t>449</t>
  </si>
  <si>
    <t>61162096.R</t>
  </si>
  <si>
    <t>D35 - dveře jednokřídlé protipožární EW 60 DP1,C povrch CPL laminátový plné 800x2100mm</t>
  </si>
  <si>
    <t>1460329117</t>
  </si>
  <si>
    <t>D35</t>
  </si>
  <si>
    <t>450</t>
  </si>
  <si>
    <t>55341322.R</t>
  </si>
  <si>
    <t>D30 - dveře jednokřídlé ocelové interierové plné, EW60,DP1,C3- 800x1970mm</t>
  </si>
  <si>
    <t>-1191203242</t>
  </si>
  <si>
    <t>D30</t>
  </si>
  <si>
    <t>451</t>
  </si>
  <si>
    <t>55341192.R</t>
  </si>
  <si>
    <t>D28 - dveře jednokřídlé ocelové interiérové plné hladké s polodrážkou EW 60, DP1,C3, 37dB- 800x2100mm</t>
  </si>
  <si>
    <t>-1010859413</t>
  </si>
  <si>
    <t>D28</t>
  </si>
  <si>
    <t>452</t>
  </si>
  <si>
    <t>766660022</t>
  </si>
  <si>
    <t>Montáž dveřních křídel otvíravých jednokřídlových š přes 0,8 m požárních do ocelové zárubně</t>
  </si>
  <si>
    <t>-611549099</t>
  </si>
  <si>
    <t>5+1</t>
  </si>
  <si>
    <t>453</t>
  </si>
  <si>
    <t>61162101.R</t>
  </si>
  <si>
    <t xml:space="preserve">D10 - dveře jednokřídlé  protipožární EI 30 DP1 C3 S200 + PAN, povrch CPL laminátový plné 1100x1970mm, kruhový průzor</t>
  </si>
  <si>
    <t>-792562164</t>
  </si>
  <si>
    <t>D10</t>
  </si>
  <si>
    <t>454</t>
  </si>
  <si>
    <t>61162101.R1</t>
  </si>
  <si>
    <t xml:space="preserve">D33 - dveře jednokřídlé  protipožární EI 30 DP1 C3 S200 + PAN, povrch CPL laminátový plné 1100x1970mm, magnet na dveře</t>
  </si>
  <si>
    <t>-1277724222</t>
  </si>
  <si>
    <t>D33</t>
  </si>
  <si>
    <t>455</t>
  </si>
  <si>
    <t>61162101.R2</t>
  </si>
  <si>
    <t>D18, D21 - dveře jednokřídlé povrch CPL laminátový plné 1100x1970mm, kruhový průzor</t>
  </si>
  <si>
    <t>-1966391442</t>
  </si>
  <si>
    <t>D18</t>
  </si>
  <si>
    <t>D21</t>
  </si>
  <si>
    <t>456</t>
  </si>
  <si>
    <t>61162101.R3</t>
  </si>
  <si>
    <t xml:space="preserve">D14 - dveře jednokřídlé  protipožární EI 30 DP1 C3 S200 + PAN, povrch CPL laminátový plné 1100x2100mm, kruhový průzor</t>
  </si>
  <si>
    <t>-291622890</t>
  </si>
  <si>
    <t>D14</t>
  </si>
  <si>
    <t>457</t>
  </si>
  <si>
    <t>61165314.R4</t>
  </si>
  <si>
    <t>D19 - dveře jednokřídlé protipožární EW 60 DP1,C3, S200 povrch CPL laminátový plné 1100x2100mm</t>
  </si>
  <si>
    <t>1786601783</t>
  </si>
  <si>
    <t>D19</t>
  </si>
  <si>
    <t>458</t>
  </si>
  <si>
    <t>766660312</t>
  </si>
  <si>
    <t>Montáž posuvných dveří jednokřídlových průchozí š přes 800 do 1200 mm do pouzdra s jednou kapsou</t>
  </si>
  <si>
    <t>1715829593</t>
  </si>
  <si>
    <t>D42</t>
  </si>
  <si>
    <t>459</t>
  </si>
  <si>
    <t>MSN.0094280.URS</t>
  </si>
  <si>
    <t>B. POSUVNÝ KOMPLET (garnýž, kolejnice s pojezdy) jednokřídlé</t>
  </si>
  <si>
    <t>sada</t>
  </si>
  <si>
    <t>-591586268</t>
  </si>
  <si>
    <t>460</t>
  </si>
  <si>
    <t>MSN.0027538.R</t>
  </si>
  <si>
    <t>D42 - dveře interiérové jednokřídlé plné, DTD, HPL laminát, 940 x 2000, posuvné</t>
  </si>
  <si>
    <t>-604457931</t>
  </si>
  <si>
    <t>461</t>
  </si>
  <si>
    <t>766660411</t>
  </si>
  <si>
    <t>Montáž vchodových dveří včetně rámu jednokřídlových bez nadsvětlíku do zdiva</t>
  </si>
  <si>
    <t>-1338994502</t>
  </si>
  <si>
    <t>1PP</t>
  </si>
  <si>
    <t>D12</t>
  </si>
  <si>
    <t>462</t>
  </si>
  <si>
    <t>55341324.R</t>
  </si>
  <si>
    <t>D12- dveře jednokřídlé ocelové exerierové plné 1100x1970mm,1,2W/m2K</t>
  </si>
  <si>
    <t>-1241434444</t>
  </si>
  <si>
    <t>463</t>
  </si>
  <si>
    <t>766660717</t>
  </si>
  <si>
    <t>Montáž samozavírače na ocelovou zárubeň a dveřní křídlo</t>
  </si>
  <si>
    <t>1881424999</t>
  </si>
  <si>
    <t>464</t>
  </si>
  <si>
    <t>TS2000VBCSKL</t>
  </si>
  <si>
    <t>Samozavírač Naturel s kluznou lištou stříbrný TS2000VBCSKL</t>
  </si>
  <si>
    <t>1460867130</t>
  </si>
  <si>
    <t>465</t>
  </si>
  <si>
    <t>766660729</t>
  </si>
  <si>
    <t>Montáž dveřního interiérového kování - štítku s klikou</t>
  </si>
  <si>
    <t>-1665801708</t>
  </si>
  <si>
    <t>466</t>
  </si>
  <si>
    <t>54914140</t>
  </si>
  <si>
    <t>dveřní kování štítové klika/klika lakovaný nerez</t>
  </si>
  <si>
    <t>2091942965</t>
  </si>
  <si>
    <t>467</t>
  </si>
  <si>
    <t>766660730</t>
  </si>
  <si>
    <t>Montáž dveřního interiérového kování - WC kliky se zámkem</t>
  </si>
  <si>
    <t>-360850127</t>
  </si>
  <si>
    <t>468</t>
  </si>
  <si>
    <t>2154000016</t>
  </si>
  <si>
    <t>Kování štítové WC lakovaný nerez</t>
  </si>
  <si>
    <t>127794817</t>
  </si>
  <si>
    <t>469</t>
  </si>
  <si>
    <t>766660734</t>
  </si>
  <si>
    <t>Montáž dveřního bezpečnostního kování - panikového</t>
  </si>
  <si>
    <t>-1846413090</t>
  </si>
  <si>
    <t>470</t>
  </si>
  <si>
    <t>54914135</t>
  </si>
  <si>
    <t>kování panikové klika/klika</t>
  </si>
  <si>
    <t>1022365322</t>
  </si>
  <si>
    <t>471</t>
  </si>
  <si>
    <t>766660909</t>
  </si>
  <si>
    <t>Výměna dveřních křídel otevíravých dvoukřídlových protipožárních v ocelové zárubni</t>
  </si>
  <si>
    <t>-1135814266</t>
  </si>
  <si>
    <t>D22</t>
  </si>
  <si>
    <t>472</t>
  </si>
  <si>
    <t>55341185</t>
  </si>
  <si>
    <t>D22 - dveře dvoukřídlé DTD včetně speciální zárubně 1180x1970mm, kruhový otvor,1,2W/m2K</t>
  </si>
  <si>
    <t>-151631479</t>
  </si>
  <si>
    <t>473</t>
  </si>
  <si>
    <t>766682111</t>
  </si>
  <si>
    <t>Montáž zárubní obložkových pro dveře jednokřídlové tl stěny do 170 mm</t>
  </si>
  <si>
    <t>-910859609</t>
  </si>
  <si>
    <t>474</t>
  </si>
  <si>
    <t>55331469</t>
  </si>
  <si>
    <t>zárubeň jednokřídlá ocelová obložková šroubovací tl stěny 160-200mm rozměru 940/2000mm</t>
  </si>
  <si>
    <t>-1293388397</t>
  </si>
  <si>
    <t>475</t>
  </si>
  <si>
    <t>766694116</t>
  </si>
  <si>
    <t>Montáž parapetních desek dřevěných nebo plastových š do 30 cm</t>
  </si>
  <si>
    <t>309935678</t>
  </si>
  <si>
    <t>1,9+1,9+0,9+1,86+3,1</t>
  </si>
  <si>
    <t>476</t>
  </si>
  <si>
    <t>60794106</t>
  </si>
  <si>
    <t xml:space="preserve">parapet dřevěný vnitřní </t>
  </si>
  <si>
    <t>-2105805694</t>
  </si>
  <si>
    <t>477</t>
  </si>
  <si>
    <t>766821112</t>
  </si>
  <si>
    <t>Montáž korpusu vestavěné skříně policové dvoukřídlové</t>
  </si>
  <si>
    <t>1134656245</t>
  </si>
  <si>
    <t>Montáž nábytku pokladny AN 01.01</t>
  </si>
  <si>
    <t>478</t>
  </si>
  <si>
    <t>766821121</t>
  </si>
  <si>
    <t>Montáž korpusu vestavěné skříně šatní jednokřídlové</t>
  </si>
  <si>
    <t>815472633</t>
  </si>
  <si>
    <t>Foyer a šatna</t>
  </si>
  <si>
    <t>Vnitřní pokladní stůl, vnitřní kontejner</t>
  </si>
  <si>
    <t>Regál na batohy</t>
  </si>
  <si>
    <t>479</t>
  </si>
  <si>
    <t>766821121.1</t>
  </si>
  <si>
    <t>Vnitřní pokladní stůl</t>
  </si>
  <si>
    <t>684743154</t>
  </si>
  <si>
    <t>480</t>
  </si>
  <si>
    <t>766821121.2</t>
  </si>
  <si>
    <t>Vnitřní kontejner plechový, zamykací, obklad rohu kompaktní deskou</t>
  </si>
  <si>
    <t>-1034477223</t>
  </si>
  <si>
    <t>481</t>
  </si>
  <si>
    <t>766821121.3</t>
  </si>
  <si>
    <t>870217230</t>
  </si>
  <si>
    <t>482</t>
  </si>
  <si>
    <t>998766122</t>
  </si>
  <si>
    <t>Přesun hmot tonážní pro kce truhlářské ruční v objektech v přes 6 do 12 m</t>
  </si>
  <si>
    <t>992907535</t>
  </si>
  <si>
    <t>483</t>
  </si>
  <si>
    <t>998766129</t>
  </si>
  <si>
    <t>Příplatek k ručnímu přesunu hmot tonážnímu pro kce truhlářské za zvětšený přesun ZKD 50 m</t>
  </si>
  <si>
    <t>877247185</t>
  </si>
  <si>
    <t>1,168*3 'Přepočtené koeficientem množství</t>
  </si>
  <si>
    <t>484</t>
  </si>
  <si>
    <t>767-001</t>
  </si>
  <si>
    <t>Montáž trezoru</t>
  </si>
  <si>
    <t>-1436124125</t>
  </si>
  <si>
    <t>485</t>
  </si>
  <si>
    <t>ADI.0061397.URS</t>
  </si>
  <si>
    <t>Nerezový požární trezor s přípravou pro cylindrickou vložku, varianta 24 V</t>
  </si>
  <si>
    <t>212125945</t>
  </si>
  <si>
    <t>486</t>
  </si>
  <si>
    <t>767-002</t>
  </si>
  <si>
    <t>D+M pevný ocelový řebřík Z8</t>
  </si>
  <si>
    <t>-1693348944</t>
  </si>
  <si>
    <t>487</t>
  </si>
  <si>
    <t>767-003</t>
  </si>
  <si>
    <t>D+M ocelový žebřík Z11</t>
  </si>
  <si>
    <t>1902612471</t>
  </si>
  <si>
    <t>488</t>
  </si>
  <si>
    <t>767-004</t>
  </si>
  <si>
    <t>Posílení rohů jámy nůžkové plošiny - Z 9.1</t>
  </si>
  <si>
    <t>740008919</t>
  </si>
  <si>
    <t>489</t>
  </si>
  <si>
    <t>767114113</t>
  </si>
  <si>
    <t>Montáž stěn a příček rámových zasklených do celostěnových panelů nebo ocelové konstrukce bez požární odolnosti plochy přes 9 do 12 m2</t>
  </si>
  <si>
    <t>26842116</t>
  </si>
  <si>
    <t>490</t>
  </si>
  <si>
    <t>767163111</t>
  </si>
  <si>
    <t>Montáž přímého kovového zábradlí do ocelové konstrukce v rovině v interiéru</t>
  </si>
  <si>
    <t>746937462</t>
  </si>
  <si>
    <t>Tabulka zámečnických výrobků D 1.1.6.4</t>
  </si>
  <si>
    <t xml:space="preserve">Z 1.3 -zábradlí hlediště pravé schodiště </t>
  </si>
  <si>
    <t>2,66</t>
  </si>
  <si>
    <t>Z 1.4 -zábradlí hlediště pravé schodiště k balkonu</t>
  </si>
  <si>
    <t>2,1</t>
  </si>
  <si>
    <t>Z 3.1 - zábradlí balkon malý</t>
  </si>
  <si>
    <t>9,6</t>
  </si>
  <si>
    <t>Z 3.2 - zábradlí balkon velký</t>
  </si>
  <si>
    <t>10,2</t>
  </si>
  <si>
    <t>491</t>
  </si>
  <si>
    <t>55342284.1</t>
  </si>
  <si>
    <t>zábradlí s hranatým sloupkem a hranatými pruty s tahokovem</t>
  </si>
  <si>
    <t>1804957002</t>
  </si>
  <si>
    <t>492</t>
  </si>
  <si>
    <t>767163121</t>
  </si>
  <si>
    <t>Montáž přímého kovového zábradlí do betonu v rovině v interiéru</t>
  </si>
  <si>
    <t>740337867</t>
  </si>
  <si>
    <t>Z 1.1 -zábradlí schodiště u ústředny</t>
  </si>
  <si>
    <t>0,95</t>
  </si>
  <si>
    <t>Z 1.2 -zábradlí pod strojovnou ZOKT</t>
  </si>
  <si>
    <t>0,9</t>
  </si>
  <si>
    <t>Z 3.3 - zábradlí schodiště levé hlediště únikové schodiště</t>
  </si>
  <si>
    <t>1,75</t>
  </si>
  <si>
    <t>493</t>
  </si>
  <si>
    <t>55342284</t>
  </si>
  <si>
    <t>zábradlí s hranatým sloupkem a hranatými pruty</t>
  </si>
  <si>
    <t>-489291363</t>
  </si>
  <si>
    <t>494</t>
  </si>
  <si>
    <t>767163122</t>
  </si>
  <si>
    <t>Montáž přímého kovového zábradlí do betonu v rovině v exteriéru</t>
  </si>
  <si>
    <t>2116098681</t>
  </si>
  <si>
    <t>Z 4.1 - zábradlí exteriérové kolem svahu</t>
  </si>
  <si>
    <t>9,5</t>
  </si>
  <si>
    <t>Z 4.2 - zábradlí exteriérové schodiště</t>
  </si>
  <si>
    <t>2,4</t>
  </si>
  <si>
    <t xml:space="preserve">Z 4.3 -  zábradlí exteriérové schodiště B 01.08</t>
  </si>
  <si>
    <t>495</t>
  </si>
  <si>
    <t>55342285</t>
  </si>
  <si>
    <t>zábradlí exteriérové</t>
  </si>
  <si>
    <t>445182996</t>
  </si>
  <si>
    <t>496</t>
  </si>
  <si>
    <t>767165111</t>
  </si>
  <si>
    <t>Montáž madel šroubováním</t>
  </si>
  <si>
    <t>-429129805</t>
  </si>
  <si>
    <t>Z 2.1 -madlo schodiště hlavní levé 2.PP</t>
  </si>
  <si>
    <t>Z 2.2 -madlo schodiště hlavní pravé 2.PP</t>
  </si>
  <si>
    <t>2,3</t>
  </si>
  <si>
    <t>Z 2.3 -madlo schodiště hlavní levé 1.PP</t>
  </si>
  <si>
    <t>3,3</t>
  </si>
  <si>
    <t>Z 2.4 -madlo schodiště hlavní pravé 1.PP</t>
  </si>
  <si>
    <t>3,25</t>
  </si>
  <si>
    <t>Z 2.5 -madlo schodiště 1.PP ústředna EPS</t>
  </si>
  <si>
    <t>Z 2.6 -madlo schodiště 1.PP pod strojovnou ZOKT</t>
  </si>
  <si>
    <t>2,45</t>
  </si>
  <si>
    <t xml:space="preserve">Z 2.7 -madlo venkovní schodiště </t>
  </si>
  <si>
    <t>3,7</t>
  </si>
  <si>
    <t xml:space="preserve">Z 2.8 -madlo hlediště levé zadní schodiště </t>
  </si>
  <si>
    <t>497</t>
  </si>
  <si>
    <t>55342299</t>
  </si>
  <si>
    <t>madlo s uchycením na zeď</t>
  </si>
  <si>
    <t>1243509966</t>
  </si>
  <si>
    <t>498</t>
  </si>
  <si>
    <t>767490111</t>
  </si>
  <si>
    <t xml:space="preserve">Zpětná montáž nosného roštu  stěn dvousměrného kotveného do zdiva - OK jeviště a hlediště</t>
  </si>
  <si>
    <t>1388647957</t>
  </si>
  <si>
    <t>Ocelové konstrukce kolem jeviště a hlediště</t>
  </si>
  <si>
    <t>650</t>
  </si>
  <si>
    <t>499</t>
  </si>
  <si>
    <t>767492803</t>
  </si>
  <si>
    <t>Demontáž fasádního dvousměrného roštu - OK jeviště a hlediště</t>
  </si>
  <si>
    <t>1179645009</t>
  </si>
  <si>
    <t>500</t>
  </si>
  <si>
    <t>767531121</t>
  </si>
  <si>
    <t>Osazení zapuštěného rámu z L profilů k čisticím rohožím</t>
  </si>
  <si>
    <t>-209116885</t>
  </si>
  <si>
    <t>V 5.1 a V 5.2</t>
  </si>
  <si>
    <t>1,7*2+1*2</t>
  </si>
  <si>
    <t>3,31+3,4+1,01+0,42+1,58*2+1,5*2+1,6*2+1,435*2</t>
  </si>
  <si>
    <t>501</t>
  </si>
  <si>
    <t>69752160</t>
  </si>
  <si>
    <t>rám pro zapuštění profil L-30/30 25/25 20/30 15/30-Al</t>
  </si>
  <si>
    <t>2092894242</t>
  </si>
  <si>
    <t>25,77*1,1 'Přepočtené koeficientem množství</t>
  </si>
  <si>
    <t>502</t>
  </si>
  <si>
    <t>767531214</t>
  </si>
  <si>
    <t>Montáž vstupních kovových nebo plastových rohoží čisticích zón plochy přes 1,5 do 2 m2</t>
  </si>
  <si>
    <t>-2130017996</t>
  </si>
  <si>
    <t>čistící zóna u hlavního vstupu V 5.2</t>
  </si>
  <si>
    <t>1,7</t>
  </si>
  <si>
    <t>503</t>
  </si>
  <si>
    <t>69752003</t>
  </si>
  <si>
    <t>rohož vstupní provedení hliník super 27 mm</t>
  </si>
  <si>
    <t>90223196</t>
  </si>
  <si>
    <t>1,7*1,1 'Přepočtené koeficientem množství</t>
  </si>
  <si>
    <t>504</t>
  </si>
  <si>
    <t>767584702</t>
  </si>
  <si>
    <t>Montáž podhledů z tvarovaných plechů připevněných šroubováním</t>
  </si>
  <si>
    <t>781743451</t>
  </si>
  <si>
    <t>Foyer a šatna - plechový podhled a obklad</t>
  </si>
  <si>
    <t>5,5*2,275+5,5*0,37+2,275*0,37</t>
  </si>
  <si>
    <t>3*1+1,6*0,15*2</t>
  </si>
  <si>
    <t>Klub</t>
  </si>
  <si>
    <t>4,5*2</t>
  </si>
  <si>
    <t>505</t>
  </si>
  <si>
    <t>13611220</t>
  </si>
  <si>
    <t>plech ocelový hladký jakost S235JR tl 6mm tabule s voskovaným povrchem</t>
  </si>
  <si>
    <t>-1923927023</t>
  </si>
  <si>
    <t>47,1*(5,5*2,275+5,5*0,37+2,275*0,37)/1000</t>
  </si>
  <si>
    <t>47,1*(3*1+1,6*0,15*2)/1000</t>
  </si>
  <si>
    <t>9,889*1,1 'Přepočtené koeficientem množství</t>
  </si>
  <si>
    <t>506</t>
  </si>
  <si>
    <t>767585102</t>
  </si>
  <si>
    <t>Montáž pomocné konstrukce šroubováním kovového podhledu</t>
  </si>
  <si>
    <t>-509980532</t>
  </si>
  <si>
    <t>Foyer a šatna - plechový podhled</t>
  </si>
  <si>
    <t>7*2,275*2+5,5*2</t>
  </si>
  <si>
    <t>0,37*28</t>
  </si>
  <si>
    <t>0,3*15+4,2*2+1,45*2</t>
  </si>
  <si>
    <t>507</t>
  </si>
  <si>
    <t>13314002</t>
  </si>
  <si>
    <t>tyč ocelová čtvercová jakost S235JR (11 375) 50x50mm</t>
  </si>
  <si>
    <t>1362453058</t>
  </si>
  <si>
    <t>19,6*(7*2,275*2+5,5*2)/1000</t>
  </si>
  <si>
    <t>19,6*0,37*28/1000</t>
  </si>
  <si>
    <t>19,6*(0,3*15+4,2*2+1,45*2)/1000</t>
  </si>
  <si>
    <t>1,353*1,1 'Přepočtené koeficientem množství</t>
  </si>
  <si>
    <t>508</t>
  </si>
  <si>
    <t>767585113</t>
  </si>
  <si>
    <t>Montáž okrajové lišty kovového podhledu</t>
  </si>
  <si>
    <t>307764128</t>
  </si>
  <si>
    <t>2*2,275+5,5*2</t>
  </si>
  <si>
    <t>509</t>
  </si>
  <si>
    <t>767585121</t>
  </si>
  <si>
    <t>Zhotovení otvoru v kovovém podhledu plochy do 0,25 m2</t>
  </si>
  <si>
    <t>-53126068</t>
  </si>
  <si>
    <t>klub</t>
  </si>
  <si>
    <t>510</t>
  </si>
  <si>
    <t>767590124</t>
  </si>
  <si>
    <t>Montáž podlahového roštu šroubovaného</t>
  </si>
  <si>
    <t>1731081594</t>
  </si>
  <si>
    <t>Z6.1 - pochozí pororošt</t>
  </si>
  <si>
    <t xml:space="preserve">Z6.4 - pochozí rošt angl. dvorek VZT jednotky  š. 1000 v 1300mm</t>
  </si>
  <si>
    <t>5,2</t>
  </si>
  <si>
    <t>z6.5 - větrací mříž z pororoštu 2300 x 1100mm</t>
  </si>
  <si>
    <t>511</t>
  </si>
  <si>
    <t>55347062</t>
  </si>
  <si>
    <t>rošt podlahový svařovaný žárově zinkovaný protiskluzový</t>
  </si>
  <si>
    <t>-1423431746</t>
  </si>
  <si>
    <t>512</t>
  </si>
  <si>
    <t>767661510</t>
  </si>
  <si>
    <t>Montáž textilního roletového požárního uzávěru umístěného ve stropě plochy do 6 m2</t>
  </si>
  <si>
    <t>-200561994</t>
  </si>
  <si>
    <t>Roletový uzávěr V 3.2 a V3.3</t>
  </si>
  <si>
    <t>513</t>
  </si>
  <si>
    <t>59081013</t>
  </si>
  <si>
    <t>uzávěr požární textilní roletový EI 30 DP1 C</t>
  </si>
  <si>
    <t>-89749716</t>
  </si>
  <si>
    <t>514</t>
  </si>
  <si>
    <t>767661511</t>
  </si>
  <si>
    <t>Montáž textilního roletového požárního uzávěru umístěného ve stropě plochy přes 6 do 9 m2</t>
  </si>
  <si>
    <t>2029737998</t>
  </si>
  <si>
    <t>Roletový uzávěr V 3.4</t>
  </si>
  <si>
    <t>515</t>
  </si>
  <si>
    <t>59081030</t>
  </si>
  <si>
    <t>uzávěr požární textilní roletový EI 30 DP1 C3 3560x2490mm</t>
  </si>
  <si>
    <t>834973236</t>
  </si>
  <si>
    <t>516</t>
  </si>
  <si>
    <t>767661514</t>
  </si>
  <si>
    <t>Montáž textilního roletového požárního uzávěru umístěného ve stropě plochy přes 20 do 32 m2</t>
  </si>
  <si>
    <t>1976880219</t>
  </si>
  <si>
    <t>Roletový uzávěr V 3.1</t>
  </si>
  <si>
    <t>517</t>
  </si>
  <si>
    <t>59081014</t>
  </si>
  <si>
    <t>uzávěr požární kouřový roletový EI 15 DP1 C 7700x2300mm</t>
  </si>
  <si>
    <t>2050761483</t>
  </si>
  <si>
    <t>V 3.1</t>
  </si>
  <si>
    <t>518</t>
  </si>
  <si>
    <t>767881112</t>
  </si>
  <si>
    <t>Montáž bodů záchytného systému do železobetonu chemickou kotvou</t>
  </si>
  <si>
    <t>-1780588</t>
  </si>
  <si>
    <t>519</t>
  </si>
  <si>
    <t>70921317</t>
  </si>
  <si>
    <t>kotvicí bod pro betonové konstrukce do předvrtaného otvoru pomocí hmoždinky nebo chemické kotvy dl 200mm</t>
  </si>
  <si>
    <t>1656607358</t>
  </si>
  <si>
    <t>520</t>
  </si>
  <si>
    <t>767896110</t>
  </si>
  <si>
    <t>Montáž kovových lišt šroubováním</t>
  </si>
  <si>
    <t>-1564711504</t>
  </si>
  <si>
    <t>Čelo schodů hlediště</t>
  </si>
  <si>
    <t>521</t>
  </si>
  <si>
    <t>15945231</t>
  </si>
  <si>
    <t>plech děrovaný tahokov oko 16/8/1,8 tl 1mm tabule</t>
  </si>
  <si>
    <t>621737486</t>
  </si>
  <si>
    <t>3,6*140*0,15/1000</t>
  </si>
  <si>
    <t>0,076*1,05 'Přepočtené koeficientem množství</t>
  </si>
  <si>
    <t>522</t>
  </si>
  <si>
    <t>767991911</t>
  </si>
  <si>
    <t>Opravy zámečnických konstrukcí ostatní - samostatné svařování</t>
  </si>
  <si>
    <t>1277481235</t>
  </si>
  <si>
    <t>Foyer a šatna - plechový podhled a obklad - nosný rošt</t>
  </si>
  <si>
    <t>523</t>
  </si>
  <si>
    <t>767995101</t>
  </si>
  <si>
    <t>Montáž atypických zámečnických konstrukcí hmotnosti do 1 kg</t>
  </si>
  <si>
    <t>-2128449942</t>
  </si>
  <si>
    <t>49+50+27+15,7</t>
  </si>
  <si>
    <t>524</t>
  </si>
  <si>
    <t>767995102</t>
  </si>
  <si>
    <t>Montáž atypických zámečnických konstrukcí hmotnosti přes 1 do 3 kg</t>
  </si>
  <si>
    <t>-1511393819</t>
  </si>
  <si>
    <t>65+20+130+372</t>
  </si>
  <si>
    <t>Šatní tyče 8 ks</t>
  </si>
  <si>
    <t>8*3</t>
  </si>
  <si>
    <t>525</t>
  </si>
  <si>
    <t>767995102.1</t>
  </si>
  <si>
    <t>Nová kovaná šatní tyč</t>
  </si>
  <si>
    <t>993747754</t>
  </si>
  <si>
    <t>526</t>
  </si>
  <si>
    <t>767995111</t>
  </si>
  <si>
    <t>Montáž atypických zámečnických konstrukcí hmotnosti přes 3 do 5 kg</t>
  </si>
  <si>
    <t>1937799709</t>
  </si>
  <si>
    <t>387+199+630+66-587-141,7</t>
  </si>
  <si>
    <t>527</t>
  </si>
  <si>
    <t>14550317</t>
  </si>
  <si>
    <t>profil ocelový svařovaný jakost S235 průřez čtvercový 80x80x4mm</t>
  </si>
  <si>
    <t>-1379759359</t>
  </si>
  <si>
    <t>372*1,04/1000</t>
  </si>
  <si>
    <t>528</t>
  </si>
  <si>
    <t>13611218</t>
  </si>
  <si>
    <t>plech ocelový hladký jakost S235JR tl 5mm tabule</t>
  </si>
  <si>
    <t>34538005</t>
  </si>
  <si>
    <t>(65+49+50+27)*1,04/1000</t>
  </si>
  <si>
    <t>529</t>
  </si>
  <si>
    <t>13611228</t>
  </si>
  <si>
    <t>plech ocelový hladký jakost S235JR tl 8mm tabule</t>
  </si>
  <si>
    <t>-1028713439</t>
  </si>
  <si>
    <t>(228+130+20+228)*1,04/1000</t>
  </si>
  <si>
    <t>530</t>
  </si>
  <si>
    <t>13221003.</t>
  </si>
  <si>
    <t>tyč ocelová plochá jakost S235JR (11 375) 40x2mm</t>
  </si>
  <si>
    <t>451174956</t>
  </si>
  <si>
    <t>100*0,63*1,04/1000</t>
  </si>
  <si>
    <t>531</t>
  </si>
  <si>
    <t>767995112</t>
  </si>
  <si>
    <t>Montáž atypických zámečnických konstrukcí hmotnosti přes 5 do 10 kg</t>
  </si>
  <si>
    <t>1555380744</t>
  </si>
  <si>
    <t>3823</t>
  </si>
  <si>
    <t>532</t>
  </si>
  <si>
    <t>14550318</t>
  </si>
  <si>
    <t>profil ocelový svařovaný jakost S235 průřez čtvercový 80x80x5mm</t>
  </si>
  <si>
    <t>-1657269832</t>
  </si>
  <si>
    <t>45*1,05/1000</t>
  </si>
  <si>
    <t>533</t>
  </si>
  <si>
    <t>14550258</t>
  </si>
  <si>
    <t>profil ocelový svařovaný jakost S235 průřez čtvercový 60x60x5mm</t>
  </si>
  <si>
    <t>1195103244</t>
  </si>
  <si>
    <t>986*1,05/1000</t>
  </si>
  <si>
    <t>534</t>
  </si>
  <si>
    <t>14550238</t>
  </si>
  <si>
    <t>profil ocelový svařovaný jakost S235 průřez čtvercový 40x40x4mm</t>
  </si>
  <si>
    <t>-760384053</t>
  </si>
  <si>
    <t>341*1,05/1000</t>
  </si>
  <si>
    <t>535</t>
  </si>
  <si>
    <t>14550334</t>
  </si>
  <si>
    <t>profil ocelový svařovaný jakost S235 průřez obdelníkový 60x40x4mm</t>
  </si>
  <si>
    <t>-1716318166</t>
  </si>
  <si>
    <t>1419*1,05/1000</t>
  </si>
  <si>
    <t>536</t>
  </si>
  <si>
    <t>13010710</t>
  </si>
  <si>
    <t>ocel profilová jakost S235JR (11 375) průřez I (IPN) 80</t>
  </si>
  <si>
    <t>1816599709</t>
  </si>
  <si>
    <t>67*1,05/1000</t>
  </si>
  <si>
    <t>537</t>
  </si>
  <si>
    <t>14550325</t>
  </si>
  <si>
    <t>profil ocelový svařovaný jakost S235 průřez obdelníkový 100x60x5mm</t>
  </si>
  <si>
    <t>1317371404</t>
  </si>
  <si>
    <t>212*1,05/1000</t>
  </si>
  <si>
    <t>538</t>
  </si>
  <si>
    <t>14550434</t>
  </si>
  <si>
    <t>profil ocelový svařovaný jakost S235 průřez obdelníkový 120x60x8mm</t>
  </si>
  <si>
    <t>2064089619</t>
  </si>
  <si>
    <t>650*1,05/1000</t>
  </si>
  <si>
    <t>539</t>
  </si>
  <si>
    <t>14550442</t>
  </si>
  <si>
    <t>profil ocelový svařovaný jakost S355 průřez obdelníkový 180x80x8mm</t>
  </si>
  <si>
    <t>569093275</t>
  </si>
  <si>
    <t>101*1,05/1000</t>
  </si>
  <si>
    <t>540</t>
  </si>
  <si>
    <t>767995117</t>
  </si>
  <si>
    <t>Montáž atypických zámečnických konstrukcí hmotnosti přes 250 do 500 kg</t>
  </si>
  <si>
    <t>2094311016</t>
  </si>
  <si>
    <t>Sloupy 8 - HEB 200</t>
  </si>
  <si>
    <t>4*8,15*61,3</t>
  </si>
  <si>
    <t>Sloupy 3 - 740/20mm</t>
  </si>
  <si>
    <t>4*5,26*355,1</t>
  </si>
  <si>
    <t>8*0,42*0,84*157+8*0,48*0,96*157</t>
  </si>
  <si>
    <t>Sloup 1 -368/14mm</t>
  </si>
  <si>
    <t>5,09*122,2</t>
  </si>
  <si>
    <t>Sloup 1 - plechPL 50-položka 2</t>
  </si>
  <si>
    <t>4*0,48*0,53*392,5</t>
  </si>
  <si>
    <t>5*1,76*157+5*2,22*157</t>
  </si>
  <si>
    <t>541</t>
  </si>
  <si>
    <t>13611248</t>
  </si>
  <si>
    <t>plech ocelový hladký jakost S235JR tl 20mm tabule</t>
  </si>
  <si>
    <t>703355471</t>
  </si>
  <si>
    <t>(8*0,42*0,84*157+8*0,48*0,96*157)/1000*1,05</t>
  </si>
  <si>
    <t>(5*1,76*157+5*2,22*157)/1000*1,05</t>
  </si>
  <si>
    <t>542</t>
  </si>
  <si>
    <t>13010980</t>
  </si>
  <si>
    <t>ocel profilová jakost S235JR (11 375) průřez HEB 200</t>
  </si>
  <si>
    <t>243735103</t>
  </si>
  <si>
    <t>4*8,15*61,3/1000*1,05</t>
  </si>
  <si>
    <t>543</t>
  </si>
  <si>
    <t>14033244</t>
  </si>
  <si>
    <t>trubka ocelová 740/20mm</t>
  </si>
  <si>
    <t>-1060290542</t>
  </si>
  <si>
    <t>Sloupy 3</t>
  </si>
  <si>
    <t>4*5,26*1,05</t>
  </si>
  <si>
    <t>544</t>
  </si>
  <si>
    <t>14035915</t>
  </si>
  <si>
    <t>trubka ocelová368x14mm</t>
  </si>
  <si>
    <t>-1363691012</t>
  </si>
  <si>
    <t>Sloup 1</t>
  </si>
  <si>
    <t>2*5,09*1,05</t>
  </si>
  <si>
    <t>545</t>
  </si>
  <si>
    <t>13611265</t>
  </si>
  <si>
    <t>plech ocelový hladký jakost S235JR tl 50mm tabule</t>
  </si>
  <si>
    <t>1497114439</t>
  </si>
  <si>
    <t>4*0,48*0,53*392,5/1000*1,05</t>
  </si>
  <si>
    <t>546</t>
  </si>
  <si>
    <t>847440990</t>
  </si>
  <si>
    <t>176,088</t>
  </si>
  <si>
    <t>Demontáž části poličky AN 01.01</t>
  </si>
  <si>
    <t>547</t>
  </si>
  <si>
    <t>R</t>
  </si>
  <si>
    <t>767A9003</t>
  </si>
  <si>
    <t>Montáž, výroba a osazení atypických zámečnických konstrukcí hmotnosti přes 10 do 20 kg</t>
  </si>
  <si>
    <t>-1098752771</t>
  </si>
  <si>
    <t>Balkon 1</t>
  </si>
  <si>
    <t>(102+47+31+30+122+42+33+22+108+15+75+94+37+73+17+8+7)*1,05</t>
  </si>
  <si>
    <t>Balkon 2</t>
  </si>
  <si>
    <t>(17+17+28+147+70+32+30+4+30+35+38+19+8+24+17+24+17+25+11+24+15)*1,05</t>
  </si>
  <si>
    <t>548</t>
  </si>
  <si>
    <t>998767122</t>
  </si>
  <si>
    <t>Přesun hmot tonážní pro zámečnické konstrukce ruční v objektech v přes 6 do 12 m</t>
  </si>
  <si>
    <t>-88096701</t>
  </si>
  <si>
    <t>549</t>
  </si>
  <si>
    <t>998767129</t>
  </si>
  <si>
    <t>Příplatek k ručnímu přesunu hmot tonážnímu pro zámečnické konstrukce za zvětšený přesun ZKD 50 m</t>
  </si>
  <si>
    <t>72184782</t>
  </si>
  <si>
    <t>35,398*3 'Přepočtené koeficientem množství</t>
  </si>
  <si>
    <t>771</t>
  </si>
  <si>
    <t>Podlahy z dlaždic</t>
  </si>
  <si>
    <t>550</t>
  </si>
  <si>
    <t>771111011</t>
  </si>
  <si>
    <t>Vysátí podkladu před pokládkou dlažby</t>
  </si>
  <si>
    <t>-2120867155</t>
  </si>
  <si>
    <t>Skladba P1.2</t>
  </si>
  <si>
    <t>M č. B 02.23 a 24</t>
  </si>
  <si>
    <t>3+1,1</t>
  </si>
  <si>
    <t>M č. B 02.18</t>
  </si>
  <si>
    <t>5,8</t>
  </si>
  <si>
    <t>Skladba PO 1.14</t>
  </si>
  <si>
    <t>M.č. A 01.02, A 01.06</t>
  </si>
  <si>
    <t>3,2+8,4</t>
  </si>
  <si>
    <t>Skladba PO 1.15</t>
  </si>
  <si>
    <t>Skladba PO 1.16</t>
  </si>
  <si>
    <t>53,8</t>
  </si>
  <si>
    <t>551</t>
  </si>
  <si>
    <t>771121011</t>
  </si>
  <si>
    <t>Nátěr penetrační na podlahu</t>
  </si>
  <si>
    <t>1785074309</t>
  </si>
  <si>
    <t>Skladba PO1.2</t>
  </si>
  <si>
    <t>552</t>
  </si>
  <si>
    <t>771121025</t>
  </si>
  <si>
    <t>Broušení stávajícího podkladu před litím stěrky před pokládkou dlažby</t>
  </si>
  <si>
    <t>769493014</t>
  </si>
  <si>
    <t>553</t>
  </si>
  <si>
    <t>771151021</t>
  </si>
  <si>
    <t>Samonivelační stěrka podlah pevnosti 30 MPa tl 3 mm</t>
  </si>
  <si>
    <t>995861506</t>
  </si>
  <si>
    <t>554</t>
  </si>
  <si>
    <t>771574413</t>
  </si>
  <si>
    <t>Montáž podlah keramických hladkých lepených cementovým flexibilním lepidlem přes 2 do 4 ks/m2</t>
  </si>
  <si>
    <t>-827522073</t>
  </si>
  <si>
    <t>555</t>
  </si>
  <si>
    <t>59761136</t>
  </si>
  <si>
    <t>dlažba keramická slinutá mrazuvzdorná povrch hladký/lesklý tl do 10mm přes 2 do 4ks/m2</t>
  </si>
  <si>
    <t>-298664659</t>
  </si>
  <si>
    <t>M.č. B 02.18,B 02.23,B 02.24</t>
  </si>
  <si>
    <t>5,8+3+1,1</t>
  </si>
  <si>
    <t>77,6*1,15 'Přepočtené koeficientem množství</t>
  </si>
  <si>
    <t>556</t>
  </si>
  <si>
    <t>771591112</t>
  </si>
  <si>
    <t>Izolace pod dlažbu nátěrem nebo stěrkou ve dvou vrstvách</t>
  </si>
  <si>
    <t>-462337155</t>
  </si>
  <si>
    <t>M č. B 02.23 a 24, M č. B 02.18</t>
  </si>
  <si>
    <t>7+9</t>
  </si>
  <si>
    <t>M.č. A 01.02, A 01.06+ soklík</t>
  </si>
  <si>
    <t>3,2+8,4+18,5*0,2</t>
  </si>
  <si>
    <t>M.č. A 01.08 + soklík</t>
  </si>
  <si>
    <t>2,3+7,2*0,2</t>
  </si>
  <si>
    <t>557</t>
  </si>
  <si>
    <t>998771122</t>
  </si>
  <si>
    <t>Přesun hmot tonážní pro podlahy z dlaždic ruční v objektech v přes 6 do 12 m</t>
  </si>
  <si>
    <t>-1827470380</t>
  </si>
  <si>
    <t>558</t>
  </si>
  <si>
    <t>998771129</t>
  </si>
  <si>
    <t>Příplatek k ručnímu přesunu hmot tonážnímu pro podlahy z dlaždic za zvětšený přesun ZKD 50 m</t>
  </si>
  <si>
    <t>-1656641560</t>
  </si>
  <si>
    <t>3,089*3 'Přepočtené koeficientem množství</t>
  </si>
  <si>
    <t>775</t>
  </si>
  <si>
    <t>Podlahy skládané</t>
  </si>
  <si>
    <t>559</t>
  </si>
  <si>
    <t>775111115</t>
  </si>
  <si>
    <t>Broušení podkladu skládaných podlah před litím stěrky</t>
  </si>
  <si>
    <t>324940902</t>
  </si>
  <si>
    <t>Skladba PO 1.11</t>
  </si>
  <si>
    <t>560</t>
  </si>
  <si>
    <t>775111311</t>
  </si>
  <si>
    <t>Vysátí podkladu skládaných podlah</t>
  </si>
  <si>
    <t>-1486181898</t>
  </si>
  <si>
    <t>561</t>
  </si>
  <si>
    <t>775121321</t>
  </si>
  <si>
    <t>Neředěná penetrace savého podkladu skládaných podlah</t>
  </si>
  <si>
    <t>1096509140</t>
  </si>
  <si>
    <t>562</t>
  </si>
  <si>
    <t>775141121</t>
  </si>
  <si>
    <t>Stěrka podlahová nivelační pro vyrovnání podkladu skládaných podlah pevnosti 30 MPa tl do 3 mm</t>
  </si>
  <si>
    <t>1545276872</t>
  </si>
  <si>
    <t>563</t>
  </si>
  <si>
    <t>775511439</t>
  </si>
  <si>
    <t>Montáž podlahy z vlysů lepených tl do 22 mm š přes 40 do 50 mm dl přes 240 do 300 mm z jakýchkoliv dřevin</t>
  </si>
  <si>
    <t>-1824988989</t>
  </si>
  <si>
    <t>564</t>
  </si>
  <si>
    <t>61151049</t>
  </si>
  <si>
    <t>podlaha dřevěná tl 10mm- brazilská třešeň</t>
  </si>
  <si>
    <t>-1109982691</t>
  </si>
  <si>
    <t>39,3*1,2 'Přepočtené koeficientem množství</t>
  </si>
  <si>
    <t>565</t>
  </si>
  <si>
    <t>775591191</t>
  </si>
  <si>
    <t>Montáž podložky vyrovnávací a tlumící pro plovoucí podlahy</t>
  </si>
  <si>
    <t>-763712815</t>
  </si>
  <si>
    <t>129,3-4</t>
  </si>
  <si>
    <t>(11,6+8,9)</t>
  </si>
  <si>
    <t>566</t>
  </si>
  <si>
    <t>28451113</t>
  </si>
  <si>
    <t>podložka pod plovoucí podlahu ze syntetické gumy, tl 3mm</t>
  </si>
  <si>
    <t>-435255413</t>
  </si>
  <si>
    <t>145,8*1,1 'Přepočtené koeficientem množství</t>
  </si>
  <si>
    <t>567</t>
  </si>
  <si>
    <t>998775122</t>
  </si>
  <si>
    <t>Přesun hmot tonážní pro podlahy skládané ruční v objektech v přes 6 do 12 m</t>
  </si>
  <si>
    <t>-1295796833</t>
  </si>
  <si>
    <t>568</t>
  </si>
  <si>
    <t>998775129</t>
  </si>
  <si>
    <t>Příplatek k ručnímu přesunu hmot tonážnímu pro podlahy skládané za zvětšený přesun ZKD 50 m</t>
  </si>
  <si>
    <t>-789158778</t>
  </si>
  <si>
    <t>0,966*3 'Přepočtené koeficientem množství</t>
  </si>
  <si>
    <t>776</t>
  </si>
  <si>
    <t>Podlahy povlakové</t>
  </si>
  <si>
    <t>569</t>
  </si>
  <si>
    <t>776111115</t>
  </si>
  <si>
    <t>Broušení podkladu povlakových podlah před litím stěrky</t>
  </si>
  <si>
    <t>-1164931447</t>
  </si>
  <si>
    <t>Skladba PO 1.1</t>
  </si>
  <si>
    <t>M.č. B 02.03-5, B 02.10-11,B 02.13,B 02.21-22,B 02.25, B 02.27, B 02.31-32</t>
  </si>
  <si>
    <t>7,5+6+2,4+11,6+14,2+13,6+15,8+8,6+11,2+5,7+6,1+12,6</t>
  </si>
  <si>
    <t>14,8+10,9</t>
  </si>
  <si>
    <t>Skladba PO 1.8</t>
  </si>
  <si>
    <t>570</t>
  </si>
  <si>
    <t>776111125</t>
  </si>
  <si>
    <t>Broušení podkladu povlakových podlah před litím stěrky schodišťových stupňů</t>
  </si>
  <si>
    <t>415070353</t>
  </si>
  <si>
    <t>M.č. B 02.01 a B 02.02</t>
  </si>
  <si>
    <t>9,3+6,1</t>
  </si>
  <si>
    <t>571</t>
  </si>
  <si>
    <t>776111311</t>
  </si>
  <si>
    <t>Vysátí podkladu povlakových podlah</t>
  </si>
  <si>
    <t>-1135221279</t>
  </si>
  <si>
    <t>Skladba P 1.1</t>
  </si>
  <si>
    <t>572</t>
  </si>
  <si>
    <t>776111323</t>
  </si>
  <si>
    <t>Vysátí podkladu povlakových podlah schodišťových stupňů</t>
  </si>
  <si>
    <t>-345080565</t>
  </si>
  <si>
    <t>573</t>
  </si>
  <si>
    <t>776121321</t>
  </si>
  <si>
    <t>Neředěná penetrace savého podkladu povlakových podlah</t>
  </si>
  <si>
    <t>1373599287</t>
  </si>
  <si>
    <t>574</t>
  </si>
  <si>
    <t>776121323</t>
  </si>
  <si>
    <t>Neředěná penetrace savého podkladu povlakových podlah schodišťových stupňů</t>
  </si>
  <si>
    <t>2031034170</t>
  </si>
  <si>
    <t>Skladba P 1.3</t>
  </si>
  <si>
    <t>M.č. B 02.03-5</t>
  </si>
  <si>
    <t>7,5+6+2,4</t>
  </si>
  <si>
    <t>575</t>
  </si>
  <si>
    <t>776141121</t>
  </si>
  <si>
    <t>Stěrka podlahová nivelační pro vyrovnání podkladu povlakových podlah pevnosti 30 MPa tl do 3 mm</t>
  </si>
  <si>
    <t>-1845454819</t>
  </si>
  <si>
    <t>576</t>
  </si>
  <si>
    <t>776145111</t>
  </si>
  <si>
    <t>Položení podložky pod koberec podlah</t>
  </si>
  <si>
    <t>-1170281416</t>
  </si>
  <si>
    <t>11,6+8,9</t>
  </si>
  <si>
    <t>577</t>
  </si>
  <si>
    <t>28451105</t>
  </si>
  <si>
    <t>podložka pod koberec z industriální pěny s vysokou hustotou, povrch polymerní film se stabilizační nylonovou mřížkou, tl 3mm</t>
  </si>
  <si>
    <t>1300007901</t>
  </si>
  <si>
    <t>578</t>
  </si>
  <si>
    <t>776201812</t>
  </si>
  <si>
    <t>Demontáž lepených povlakových podlah s podložkou ručně</t>
  </si>
  <si>
    <t>233873128</t>
  </si>
  <si>
    <t>M.č. B 02.10, B 02.11, B 02.13, B 02.21, B 02.22</t>
  </si>
  <si>
    <t>10,53+14,5+13,72+14,71+8,46</t>
  </si>
  <si>
    <t>579</t>
  </si>
  <si>
    <t>776211111</t>
  </si>
  <si>
    <t>Lepení textilních pásů</t>
  </si>
  <si>
    <t>1679305166</t>
  </si>
  <si>
    <t>580</t>
  </si>
  <si>
    <t>69751103</t>
  </si>
  <si>
    <t>koberec zátěžový všívaná smyčka vlákno 100% PA, třída zátěže 33, útlum 23dB, Cfl-S1</t>
  </si>
  <si>
    <t>-748098017</t>
  </si>
  <si>
    <t>581</t>
  </si>
  <si>
    <t>776212111</t>
  </si>
  <si>
    <t>Volné položení textilních pásů s podlepením spojů páskou</t>
  </si>
  <si>
    <t>-1103094830</t>
  </si>
  <si>
    <t>V 5.1-Vnitřní čistící zóna u pokladny</t>
  </si>
  <si>
    <t>2,8</t>
  </si>
  <si>
    <t>V 5.2-Vnitřní čistící zóna v hlavním vstupu</t>
  </si>
  <si>
    <t>1,5*1,6+1,6*1,5</t>
  </si>
  <si>
    <t>582</t>
  </si>
  <si>
    <t>69752122</t>
  </si>
  <si>
    <t>koberec čistící zóna</t>
  </si>
  <si>
    <t>-381273543</t>
  </si>
  <si>
    <t>7,6*1,1 'Přepočtené koeficientem množství</t>
  </si>
  <si>
    <t>583</t>
  </si>
  <si>
    <t>776221111</t>
  </si>
  <si>
    <t>Lepení pásů z PVC standardním lepidlem</t>
  </si>
  <si>
    <t>-1633457257</t>
  </si>
  <si>
    <t>584</t>
  </si>
  <si>
    <t>27111001</t>
  </si>
  <si>
    <t>kaučuk hladký třída zátěže 34/42, hořlavost Bfl-s1 tl 2,00 mm</t>
  </si>
  <si>
    <t>445352298</t>
  </si>
  <si>
    <t>19,4*1,1 'Přepočtené koeficientem množství</t>
  </si>
  <si>
    <t>585</t>
  </si>
  <si>
    <t>28411103</t>
  </si>
  <si>
    <t>podlahovina vinylová heterogenní akustická třída zátěže 34/43, hořlavost Cfl-s1, nášlapná vrstva &gt;1mm tl 2mm</t>
  </si>
  <si>
    <t>350507898</t>
  </si>
  <si>
    <t>160,4*1,1 'Přepočtené koeficientem množství</t>
  </si>
  <si>
    <t>586</t>
  </si>
  <si>
    <t>776301812</t>
  </si>
  <si>
    <t>Odstranění lepených podlahovin s podložkou ze schodišťových stupňů</t>
  </si>
  <si>
    <t>-1553907013</t>
  </si>
  <si>
    <t>M.č. B 02.01, B 02.02</t>
  </si>
  <si>
    <t>15+16</t>
  </si>
  <si>
    <t>587</t>
  </si>
  <si>
    <t>776311211</t>
  </si>
  <si>
    <t>Montáž textilních podlahovin na schodišťové stupně lepením podstupnice výšky do 200 mm</t>
  </si>
  <si>
    <t>1126716263</t>
  </si>
  <si>
    <t>Hrana schodů hlediště</t>
  </si>
  <si>
    <t>588</t>
  </si>
  <si>
    <t>-1503404966</t>
  </si>
  <si>
    <t>140*0,22 'Přepočtené koeficientem množství</t>
  </si>
  <si>
    <t>589</t>
  </si>
  <si>
    <t>776410811</t>
  </si>
  <si>
    <t>Odstranění soklíků a lišt pryžových nebo plastových</t>
  </si>
  <si>
    <t>-629321332</t>
  </si>
  <si>
    <t>590</t>
  </si>
  <si>
    <t>776421212</t>
  </si>
  <si>
    <t>Montáž schodišťových šroubovaných lišt</t>
  </si>
  <si>
    <t>-517663057</t>
  </si>
  <si>
    <t>591</t>
  </si>
  <si>
    <t>19416017</t>
  </si>
  <si>
    <t>lišta šikmá schodová nerez</t>
  </si>
  <si>
    <t>-673514976</t>
  </si>
  <si>
    <t>140*1,02 'Přepočtené koeficientem množství</t>
  </si>
  <si>
    <t>592</t>
  </si>
  <si>
    <t>776571112</t>
  </si>
  <si>
    <t>Lepení pásů z korku na stěnu výšky přes 2,0 m do 3,8 m</t>
  </si>
  <si>
    <t>1946083725</t>
  </si>
  <si>
    <t>593</t>
  </si>
  <si>
    <t>61721270</t>
  </si>
  <si>
    <t>deska antivibrační z lisovaného korku 1000x500x50mm</t>
  </si>
  <si>
    <t>-1036340504</t>
  </si>
  <si>
    <t>50*1,1 'Přepočtené koeficientem množství</t>
  </si>
  <si>
    <t>594</t>
  </si>
  <si>
    <t>998776122</t>
  </si>
  <si>
    <t>Přesun hmot tonážní pro podlahy povlakové ruční v objektech v přes 6 do 12 m</t>
  </si>
  <si>
    <t>774334484</t>
  </si>
  <si>
    <t>595</t>
  </si>
  <si>
    <t>998776129</t>
  </si>
  <si>
    <t>Příplatek k ručnímu přesunu hmot tonážnímu pro podlahy povlakové za zvětšený přesun ZKD 50 m</t>
  </si>
  <si>
    <t>-431518243</t>
  </si>
  <si>
    <t>2,417*3 'Přepočtené koeficientem množství</t>
  </si>
  <si>
    <t>781</t>
  </si>
  <si>
    <t>Dokončovací práce - obklady</t>
  </si>
  <si>
    <t>596</t>
  </si>
  <si>
    <t>781111011</t>
  </si>
  <si>
    <t>Ometení (oprášení) stěny při přípravě podkladu</t>
  </si>
  <si>
    <t>1851608767</t>
  </si>
  <si>
    <t>53,718+36,911</t>
  </si>
  <si>
    <t>597</t>
  </si>
  <si>
    <t>781121011</t>
  </si>
  <si>
    <t>Nátěr penetrační na stěnu</t>
  </si>
  <si>
    <t>-2012455923</t>
  </si>
  <si>
    <t>598</t>
  </si>
  <si>
    <t>781472222</t>
  </si>
  <si>
    <t>Montáž obkladů keramických hladkých lepených cementovým flexibilním lepidlem přes 45 do 50 ks/m2</t>
  </si>
  <si>
    <t>1598621942</t>
  </si>
  <si>
    <t>ŠATNA ŽENY- B 02.16, B 02.18</t>
  </si>
  <si>
    <t>PŘEDSÍŇ A WC - B02.23 a B02.24</t>
  </si>
  <si>
    <t>(1,94*2+1,71+1,25*2)*2</t>
  </si>
  <si>
    <t>599</t>
  </si>
  <si>
    <t>59761161</t>
  </si>
  <si>
    <t>dlažba keramická slinutá mrazuvzdorná povrch hladký/matný tl do 10mm přes 45 do 50ks/m2</t>
  </si>
  <si>
    <t>1850833019</t>
  </si>
  <si>
    <t>53,718*1,1 'Přepočtené koeficientem množství</t>
  </si>
  <si>
    <t>781472224</t>
  </si>
  <si>
    <t>Montáž obkladů keramických hladkých lepených cementovým flexibilním lepidlem přes 85 do 100 ks/m2</t>
  </si>
  <si>
    <t>1974772448</t>
  </si>
  <si>
    <t>1,15*1,1</t>
  </si>
  <si>
    <t>ŠATNA ŽENY - B 02.16, B 02.18</t>
  </si>
  <si>
    <t>601</t>
  </si>
  <si>
    <t>59761157</t>
  </si>
  <si>
    <t>dlažba keramická slinutá mrazuvzdorná povrch hladký/matný tl do 10mm přes 85 do 100ks/m2</t>
  </si>
  <si>
    <t>1567248967</t>
  </si>
  <si>
    <t>35,6460000000001*1,1 'Přepočtené koeficientem množství</t>
  </si>
  <si>
    <t>602</t>
  </si>
  <si>
    <t>781491012</t>
  </si>
  <si>
    <t>Montáž zrcadel plochy přes 1 m2 lepených silikonovým tmelem na podkladní omítku - N6</t>
  </si>
  <si>
    <t>605682197</t>
  </si>
  <si>
    <t>0,6*2</t>
  </si>
  <si>
    <t>603</t>
  </si>
  <si>
    <t>63465126</t>
  </si>
  <si>
    <t>zrcadlo nemontované čiré tl 5mm max rozměr 3210x2250mm-šatna ženy N6</t>
  </si>
  <si>
    <t>-1724766187</t>
  </si>
  <si>
    <t>1,2*1,1 'Přepočtené koeficientem množství</t>
  </si>
  <si>
    <t>604</t>
  </si>
  <si>
    <t>781492211</t>
  </si>
  <si>
    <t>Montáž profilů rohových lepených flexibilním cementovým lepidlem</t>
  </si>
  <si>
    <t>-3006343</t>
  </si>
  <si>
    <t>605</t>
  </si>
  <si>
    <t>19416012</t>
  </si>
  <si>
    <t>lišta ukončovací nerezová 10mm</t>
  </si>
  <si>
    <t>50223020</t>
  </si>
  <si>
    <t>40*1,05 'Přepočtené koeficientem množství</t>
  </si>
  <si>
    <t>606</t>
  </si>
  <si>
    <t>998781122</t>
  </si>
  <si>
    <t>Přesun hmot tonážní pro obklady keramické ruční v objektech v přes 6 do 12 m</t>
  </si>
  <si>
    <t>-339184200</t>
  </si>
  <si>
    <t>607</t>
  </si>
  <si>
    <t>998781129</t>
  </si>
  <si>
    <t>Příplatek k ručnímu přesunu hmot tonážnímu pro obklady keramické za zvětšený přesun ZKD 50 m</t>
  </si>
  <si>
    <t>-1163771334</t>
  </si>
  <si>
    <t>2,733*3 'Přepočtené koeficientem množství</t>
  </si>
  <si>
    <t>783</t>
  </si>
  <si>
    <t>Dokončovací práce - nátěry</t>
  </si>
  <si>
    <t>608</t>
  </si>
  <si>
    <t>783226101</t>
  </si>
  <si>
    <t>Protipožární akrylátový nátěr tesařských konstrukcí</t>
  </si>
  <si>
    <t>-1637990180</t>
  </si>
  <si>
    <t>Dřevěné podlahy</t>
  </si>
  <si>
    <t>82*0,08*4+82</t>
  </si>
  <si>
    <t>609</t>
  </si>
  <si>
    <t>783301303</t>
  </si>
  <si>
    <t>Bezoplachové odrezivění zámečnických konstrukcí</t>
  </si>
  <si>
    <t>297146089</t>
  </si>
  <si>
    <t>610</t>
  </si>
  <si>
    <t>783301313</t>
  </si>
  <si>
    <t>Odmaštění zámečnických konstrukcí ředidlovým odmašťovačem</t>
  </si>
  <si>
    <t>-1607242619</t>
  </si>
  <si>
    <t>611</t>
  </si>
  <si>
    <t>783301401</t>
  </si>
  <si>
    <t>Ometení zámečnických konstrukcí</t>
  </si>
  <si>
    <t>1486505850</t>
  </si>
  <si>
    <t>1050*3</t>
  </si>
  <si>
    <t>612</t>
  </si>
  <si>
    <t>783314101</t>
  </si>
  <si>
    <t>Základní jednonásobný syntetický nátěr zámečnických konstrukcí</t>
  </si>
  <si>
    <t>-2067625222</t>
  </si>
  <si>
    <t>613</t>
  </si>
  <si>
    <t>783314205</t>
  </si>
  <si>
    <t>Základní antikorozní jednonásobný syntetický samozákladující nátěr s obsahem železité slídy (kovářský) zámečnických konstrukcí</t>
  </si>
  <si>
    <t>-1393516936</t>
  </si>
  <si>
    <t>614</t>
  </si>
  <si>
    <t>783315101</t>
  </si>
  <si>
    <t>Mezinátěr jednonásobný syntetický standardní zámečnických konstrukcí</t>
  </si>
  <si>
    <t>-1782434961</t>
  </si>
  <si>
    <t>615</t>
  </si>
  <si>
    <t>783315105</t>
  </si>
  <si>
    <t>Mezinátěr jednonásobný syntetický samozákladující s obsahem železité slídy (kovářský) zámečnických konstrukcí</t>
  </si>
  <si>
    <t>-819421292</t>
  </si>
  <si>
    <t>616</t>
  </si>
  <si>
    <t>783317101</t>
  </si>
  <si>
    <t>Krycí jednonásobný syntetický standardní nátěr zámečnických konstrukcí</t>
  </si>
  <si>
    <t>-1381284310</t>
  </si>
  <si>
    <t>617</t>
  </si>
  <si>
    <t>783317107</t>
  </si>
  <si>
    <t>Krycí jednonásobný syntetický samozákladující s obsahem železité slídy (kovářský) nátěr zámečnických konstrukcí</t>
  </si>
  <si>
    <t>-1875233783</t>
  </si>
  <si>
    <t>618</t>
  </si>
  <si>
    <t>783801403</t>
  </si>
  <si>
    <t>Oprášení omítek před provedením nátěru</t>
  </si>
  <si>
    <t>-1763471407</t>
  </si>
  <si>
    <t>(9,655+0,15+1,675+0,535+1,565+0,2*3+1,29+2,99)*4,895</t>
  </si>
  <si>
    <t>(5,08+3,91+0,21+0,15+1,8+1,9+0,2)*2,68</t>
  </si>
  <si>
    <t>1,8*2,5</t>
  </si>
  <si>
    <t>619</t>
  </si>
  <si>
    <t>783827223</t>
  </si>
  <si>
    <t>Krycí jednonásobný silikátový nátěr hrubých betonových povrchů nebo hrubých omítek</t>
  </si>
  <si>
    <t>-936478304</t>
  </si>
  <si>
    <t>620</t>
  </si>
  <si>
    <t>783833153</t>
  </si>
  <si>
    <t>Penetrační silikátový nátěr hrubých betonových povrchů a hrubých, rýhovaných a škrábaných omítek</t>
  </si>
  <si>
    <t>931244828</t>
  </si>
  <si>
    <t>621</t>
  </si>
  <si>
    <t>783901453</t>
  </si>
  <si>
    <t>Vysátí betonových podlah před provedením nátěru</t>
  </si>
  <si>
    <t>1059465869</t>
  </si>
  <si>
    <t>Skladba PO 1.4</t>
  </si>
  <si>
    <t xml:space="preserve">B 02.33 </t>
  </si>
  <si>
    <t>4,8</t>
  </si>
  <si>
    <t>Skladba PO 1.17</t>
  </si>
  <si>
    <t>M.č. BN 01.01a, BN 01.01b,BN 01.02</t>
  </si>
  <si>
    <t>22+3,9+5,5</t>
  </si>
  <si>
    <t>622</t>
  </si>
  <si>
    <t>783913171</t>
  </si>
  <si>
    <t>Penetrační syntetický nátěr hrubých betonových podlah</t>
  </si>
  <si>
    <t>-1050410293</t>
  </si>
  <si>
    <t>623</t>
  </si>
  <si>
    <t>783932171</t>
  </si>
  <si>
    <t>Celoplošné vyrovnání betonové podlahy cementovou stěrkou tl do 3 mm</t>
  </si>
  <si>
    <t>1211981252</t>
  </si>
  <si>
    <t>624</t>
  </si>
  <si>
    <t>783933171</t>
  </si>
  <si>
    <t>Penetrační epoxidový nátěr hrubých betonových podlah</t>
  </si>
  <si>
    <t>179036187</t>
  </si>
  <si>
    <t>M.č. B 02.28+ soklík</t>
  </si>
  <si>
    <t>10,7+13,5*0,2</t>
  </si>
  <si>
    <t>B 02.33 + soklík</t>
  </si>
  <si>
    <t>4,8+9*0,2</t>
  </si>
  <si>
    <t>Skladba PO 1.17 + soklík</t>
  </si>
  <si>
    <t>(3,91*2+0,21*2+5,08*2+1,8*2+2,14*2+2,99*2+1,93*2)*0,2</t>
  </si>
  <si>
    <t>625</t>
  </si>
  <si>
    <t>783937163</t>
  </si>
  <si>
    <t>Krycí dvojnásobný epoxidový rozpouštědlový nátěr betonové podlahy</t>
  </si>
  <si>
    <t>1720930367</t>
  </si>
  <si>
    <t>626</t>
  </si>
  <si>
    <t>783952251</t>
  </si>
  <si>
    <t>Tmelení prasklin betonového podkladu polyesterovým tmelem</t>
  </si>
  <si>
    <t>-1704349879</t>
  </si>
  <si>
    <t>Styk podlaha a soklík</t>
  </si>
  <si>
    <t>B 02.33</t>
  </si>
  <si>
    <t>627</t>
  </si>
  <si>
    <t>783997151</t>
  </si>
  <si>
    <t>Příplatek k cenám krycího nátěru betonové podlahy za protiskluznou úpravu</t>
  </si>
  <si>
    <t>1839850746</t>
  </si>
  <si>
    <t>784</t>
  </si>
  <si>
    <t>Dokončovací práce - malby a tapety</t>
  </si>
  <si>
    <t>628</t>
  </si>
  <si>
    <t>784111001</t>
  </si>
  <si>
    <t>Oprášení (ometení ) podkladu v místnostech v do 3,80 m</t>
  </si>
  <si>
    <t>561721412</t>
  </si>
  <si>
    <t>1266,074+150,137</t>
  </si>
  <si>
    <t>199,479</t>
  </si>
  <si>
    <t>629</t>
  </si>
  <si>
    <t>784171101</t>
  </si>
  <si>
    <t>Zakrytí vnitřních podlah včetně pozdějšího odkrytí</t>
  </si>
  <si>
    <t>604682717</t>
  </si>
  <si>
    <t>630</t>
  </si>
  <si>
    <t>28323157</t>
  </si>
  <si>
    <t>fólie pro malířské potřeby zakrývací tl 14µ 4x5m</t>
  </si>
  <si>
    <t>1477746534</t>
  </si>
  <si>
    <t>1200*1,05 'Přepočtené koeficientem množství</t>
  </si>
  <si>
    <t>631</t>
  </si>
  <si>
    <t>784171113</t>
  </si>
  <si>
    <t>Zakrytí vnitřních ploch stěn v místnostech v přes 3,80 do 5,00 m</t>
  </si>
  <si>
    <t>207517636</t>
  </si>
  <si>
    <t>632</t>
  </si>
  <si>
    <t>58124842</t>
  </si>
  <si>
    <t>fólie pro malířské potřeby zakrývací tl 7µ 4x5m</t>
  </si>
  <si>
    <t>1000397779</t>
  </si>
  <si>
    <t>250*1,05 'Přepočtené koeficientem množství</t>
  </si>
  <si>
    <t>633</t>
  </si>
  <si>
    <t>784171123</t>
  </si>
  <si>
    <t>Zakrytí vnitřních ploch konstrukcí nebo prvků v místnostech v přes 3,80 do 5,00 m</t>
  </si>
  <si>
    <t>-1272417558</t>
  </si>
  <si>
    <t>634</t>
  </si>
  <si>
    <t>-201839948</t>
  </si>
  <si>
    <t>350*1,05 'Přepočtené koeficientem množství</t>
  </si>
  <si>
    <t>635</t>
  </si>
  <si>
    <t>784181112</t>
  </si>
  <si>
    <t>Základní silikátová jednonásobná pigmentovaná penetrace podkladu v místnostech v do 3,80 m</t>
  </si>
  <si>
    <t>1243707576</t>
  </si>
  <si>
    <t>636</t>
  </si>
  <si>
    <t>784211101</t>
  </si>
  <si>
    <t>Dvojnásobné bílé malby ze směsí za mokra výborně oděruvzdorných v místnostech v do 3,80 m</t>
  </si>
  <si>
    <t>-1205638660</t>
  </si>
  <si>
    <t>637</t>
  </si>
  <si>
    <t>784211167</t>
  </si>
  <si>
    <t>Příplatek k cenám 2x maleb ze směsí za mokra oděruvzdorných za barevnou malbu v náročném odstínu</t>
  </si>
  <si>
    <t>-169267817</t>
  </si>
  <si>
    <t>786</t>
  </si>
  <si>
    <t>Dokončovací práce - čalounické úpravy</t>
  </si>
  <si>
    <t>638</t>
  </si>
  <si>
    <t>786-001</t>
  </si>
  <si>
    <t>V 19 - motorový závěsový systém vč. závěsu</t>
  </si>
  <si>
    <t>819255904</t>
  </si>
  <si>
    <t>639</t>
  </si>
  <si>
    <t>786-002</t>
  </si>
  <si>
    <t>V 22.3 -Nášivky číslování sedaček</t>
  </si>
  <si>
    <t>-1970523412</t>
  </si>
  <si>
    <t>640</t>
  </si>
  <si>
    <t>786626111</t>
  </si>
  <si>
    <t>Montáž lamelové žaluzie vnitřní nebo do oken dvojitých dřevěných</t>
  </si>
  <si>
    <t>-842860880</t>
  </si>
  <si>
    <t>V 11 - vnitřní žaluzie</t>
  </si>
  <si>
    <t>1,86</t>
  </si>
  <si>
    <t>641</t>
  </si>
  <si>
    <t>55346200</t>
  </si>
  <si>
    <t>žaluzie horizontální interiérové</t>
  </si>
  <si>
    <t>2067186841</t>
  </si>
  <si>
    <t>642</t>
  </si>
  <si>
    <t>998786122</t>
  </si>
  <si>
    <t>Přesun hmot tonážní pro stínění a čalounické úpravy ruční v objektech v přes 6 do 12 m</t>
  </si>
  <si>
    <t>-1793794363</t>
  </si>
  <si>
    <t>643</t>
  </si>
  <si>
    <t>998786129</t>
  </si>
  <si>
    <t>Příplatek k ručnímu přesunu hmot tonážnímu pro stínění a čalounické úpravy za zvětšený přesun ZKD 50 m</t>
  </si>
  <si>
    <t>1255414993</t>
  </si>
  <si>
    <t>0,037*3 'Přepočtené koeficientem množství</t>
  </si>
  <si>
    <t>Práce a dodávky M</t>
  </si>
  <si>
    <t>33-M</t>
  </si>
  <si>
    <t>Montáže dopr.zaříz.,sklad. zař. a váh</t>
  </si>
  <si>
    <t>644</t>
  </si>
  <si>
    <t>V4 - Zvedací nůžková plošina 1000x1700mm, 2 stanice</t>
  </si>
  <si>
    <t>762351125</t>
  </si>
  <si>
    <t>645</t>
  </si>
  <si>
    <t>Dvoukřídlový poklop nadzvedávaný obloukem na plošině</t>
  </si>
  <si>
    <t>-953455922</t>
  </si>
  <si>
    <t>646</t>
  </si>
  <si>
    <t>Indikace přetížení v horní stanici</t>
  </si>
  <si>
    <t>1887751794</t>
  </si>
  <si>
    <t>647</t>
  </si>
  <si>
    <t>Zábradlí s brankou kolem jímky plošiny v dolní stanici</t>
  </si>
  <si>
    <t>-1743512688</t>
  </si>
  <si>
    <t>648</t>
  </si>
  <si>
    <t>Indikace zavření branky koncovými spínači</t>
  </si>
  <si>
    <t>671101793</t>
  </si>
  <si>
    <t>649</t>
  </si>
  <si>
    <t>2x optická a akustická výstraha jízdy plošiny</t>
  </si>
  <si>
    <t>1157013959</t>
  </si>
  <si>
    <t>Automatické vyrovnání výšky v obou stanicích</t>
  </si>
  <si>
    <t>1670607057</t>
  </si>
  <si>
    <t>651</t>
  </si>
  <si>
    <t>Koordinační příplatek 10%</t>
  </si>
  <si>
    <t>1887835523</t>
  </si>
  <si>
    <t>03 - ZTI</t>
  </si>
  <si>
    <t>Soupis:</t>
  </si>
  <si>
    <t>01 - Vnitřní vodovod</t>
  </si>
  <si>
    <t xml:space="preserve">    722 - Zdravotechnika - vnitřní vodovod</t>
  </si>
  <si>
    <t>VRN - Vedlejší rozpočtové náklady</t>
  </si>
  <si>
    <t xml:space="preserve">    VRN1 - Průzkumné, geodetické a projektové práce</t>
  </si>
  <si>
    <t xml:space="preserve">    VRN9 - Ostatní náklady</t>
  </si>
  <si>
    <t>612135101</t>
  </si>
  <si>
    <t>Hrubá výplň rýh ve stěnách maltou jakékoli šířky rýhy</t>
  </si>
  <si>
    <t>-1261630038</t>
  </si>
  <si>
    <t>35*0,15</t>
  </si>
  <si>
    <t>974031144</t>
  </si>
  <si>
    <t>Vysekání rýh ve zdivu cihelném hl do 70 mm š do 150 mm</t>
  </si>
  <si>
    <t>232348572</t>
  </si>
  <si>
    <t>-1693477365</t>
  </si>
  <si>
    <t>1490733488</t>
  </si>
  <si>
    <t>0,693*5 'Přepočtené koeficientem množství</t>
  </si>
  <si>
    <t>788755178</t>
  </si>
  <si>
    <t>-217562333</t>
  </si>
  <si>
    <t>0,693*19 'Přepočtené koeficientem množství</t>
  </si>
  <si>
    <t>1016236521</t>
  </si>
  <si>
    <t>701626616</t>
  </si>
  <si>
    <t>-1663352125</t>
  </si>
  <si>
    <t>722</t>
  </si>
  <si>
    <t>Zdravotechnika - vnitřní vodovod</t>
  </si>
  <si>
    <t>722170801</t>
  </si>
  <si>
    <t>Demontáž rozvodů vody z plastů D do 25</t>
  </si>
  <si>
    <t>1151175441</t>
  </si>
  <si>
    <t>722171912</t>
  </si>
  <si>
    <t>Potrubí plastové odříznutí trubky D přes 16 do 20 mm</t>
  </si>
  <si>
    <t>-1494320349</t>
  </si>
  <si>
    <t>722171913</t>
  </si>
  <si>
    <t>Potrubí plastové odříznutí trubky D přes 20 do 25 mm</t>
  </si>
  <si>
    <t>761821963</t>
  </si>
  <si>
    <t>722171932</t>
  </si>
  <si>
    <t>Potrubí plastové výměna trub nebo tvarovek D přes 16 do 20 mm</t>
  </si>
  <si>
    <t>652183819</t>
  </si>
  <si>
    <t>2.NP</t>
  </si>
  <si>
    <t>28615133</t>
  </si>
  <si>
    <t>trubka vodovodní tlaková PPR řada PN 16 D 20mm</t>
  </si>
  <si>
    <t>1207441009</t>
  </si>
  <si>
    <t>4*1,03 'Přepočtené koeficientem množství</t>
  </si>
  <si>
    <t>722171933</t>
  </si>
  <si>
    <t>Potrubí plastové výměna trub nebo tvarovek D přes 20 do 25 mm</t>
  </si>
  <si>
    <t>298057363</t>
  </si>
  <si>
    <t>28615135</t>
  </si>
  <si>
    <t>trubka vodovodní tlaková PPR řada PN 16 D 25mm</t>
  </si>
  <si>
    <t>535508238</t>
  </si>
  <si>
    <t>2*1,03 'Přepočtené koeficientem množství</t>
  </si>
  <si>
    <t>722174002</t>
  </si>
  <si>
    <t>Potrubí vodovodní plastové PPR svar polyfúze PN 16 D 20x2,8 mm</t>
  </si>
  <si>
    <t>1262849328</t>
  </si>
  <si>
    <t>Studená voda</t>
  </si>
  <si>
    <t>Teplá voda</t>
  </si>
  <si>
    <t>722174003</t>
  </si>
  <si>
    <t>Potrubí vodovodní plastové PPR svar polyfúze PN 16 D 25x3,5 mm</t>
  </si>
  <si>
    <t>-2104304984</t>
  </si>
  <si>
    <t>722179191</t>
  </si>
  <si>
    <t>Příplatek k rozvodu vody z plastů za malý rozsah prací na zakázce do 20 m</t>
  </si>
  <si>
    <t>soubor</t>
  </si>
  <si>
    <t>1334025830</t>
  </si>
  <si>
    <t>722181251</t>
  </si>
  <si>
    <t>Ochrana vodovodního potrubí přilepenými termoizolačními trubicemi z PE tl přes 20 do 25 mm DN do 22 mm</t>
  </si>
  <si>
    <t>1616987976</t>
  </si>
  <si>
    <t>31+3</t>
  </si>
  <si>
    <t>722181252</t>
  </si>
  <si>
    <t>Ochrana vodovodního potrubí přilepenými termoizolačními trubicemi z PE tl přes 25 do 30 mm DN přes 22 do 45 mm</t>
  </si>
  <si>
    <t>-1538894974</t>
  </si>
  <si>
    <t>26+2</t>
  </si>
  <si>
    <t>722181851</t>
  </si>
  <si>
    <t>Demontáž termoizolačních trubic z trub D do 45</t>
  </si>
  <si>
    <t>-1887278930</t>
  </si>
  <si>
    <t>722190401</t>
  </si>
  <si>
    <t>Vyvedení a upevnění výpustku DN do 25</t>
  </si>
  <si>
    <t>-1484347308</t>
  </si>
  <si>
    <t>722190901</t>
  </si>
  <si>
    <t>Uzavření nebo otevření vodovodního potrubí při opravách</t>
  </si>
  <si>
    <t>-904524272</t>
  </si>
  <si>
    <t>722290234</t>
  </si>
  <si>
    <t>Proplach a dezinfekce vodovodního potrubí DN do 80</t>
  </si>
  <si>
    <t>1690481736</t>
  </si>
  <si>
    <t>722290246</t>
  </si>
  <si>
    <t>Zkouška těsnosti vodovodního potrubí plastového DN do 40</t>
  </si>
  <si>
    <t>-218655721</t>
  </si>
  <si>
    <t>998722122</t>
  </si>
  <si>
    <t>Přesun hmot tonážní pro vnitřní vodovod ruční v objektech v přes 6 do 12 m</t>
  </si>
  <si>
    <t>424615625</t>
  </si>
  <si>
    <t>998722129</t>
  </si>
  <si>
    <t>Příplatek k ručnímu k přesunu hmot tonážnímu pro vnitřní vodovod za zvětšený přesun ZKD 50 m</t>
  </si>
  <si>
    <t>-432827832</t>
  </si>
  <si>
    <t>0,066*3 'Přepočtené koeficientem množství</t>
  </si>
  <si>
    <t>727111001</t>
  </si>
  <si>
    <t>Trubní ucpávka ocelového potrubí bez izolace DN 25 stěnou tl 100 mm požární odolnost EI 120</t>
  </si>
  <si>
    <t>-292495123</t>
  </si>
  <si>
    <t>727111041</t>
  </si>
  <si>
    <t>Trubní ucpávka ocelového potrubí bez izolace DN 25 stropem tl 150 mm požární odolnost EI 120</t>
  </si>
  <si>
    <t>44340103</t>
  </si>
  <si>
    <t>1532534753</t>
  </si>
  <si>
    <t>-1036278532</t>
  </si>
  <si>
    <t>0,029*3 'Přepočtené koeficientem množství</t>
  </si>
  <si>
    <t>Vedlejší rozpočtové náklady</t>
  </si>
  <si>
    <t>VRN1</t>
  </si>
  <si>
    <t>Průzkumné, geodetické a projektové práce</t>
  </si>
  <si>
    <t>013244000</t>
  </si>
  <si>
    <t>Výrobní dokumentace stavby</t>
  </si>
  <si>
    <t>1024</t>
  </si>
  <si>
    <t>1429234094</t>
  </si>
  <si>
    <t>013254000</t>
  </si>
  <si>
    <t>Dokumentace skutečného provedení stavby</t>
  </si>
  <si>
    <t>-1066076407</t>
  </si>
  <si>
    <t>VRN9</t>
  </si>
  <si>
    <t>Ostatní náklady</t>
  </si>
  <si>
    <t>092203000</t>
  </si>
  <si>
    <t>Náklady na zaškolení</t>
  </si>
  <si>
    <t>-696228789</t>
  </si>
  <si>
    <t>02 - Vnitřní kanalizace</t>
  </si>
  <si>
    <t xml:space="preserve">    8 - Trubní vedení</t>
  </si>
  <si>
    <t xml:space="preserve">    724 - Zdravotechnika - strojní vybavení</t>
  </si>
  <si>
    <t xml:space="preserve">    751 - Vzduchotechnika</t>
  </si>
  <si>
    <t>-365267112</t>
  </si>
  <si>
    <t>161111502</t>
  </si>
  <si>
    <t>Svislé přemístění výkopku z horniny třídy těžitelnosti I skupiny 1 až 3 hl výkopu přes 3 do 6 m nošením</t>
  </si>
  <si>
    <t>370259478</t>
  </si>
  <si>
    <t>-704964097</t>
  </si>
  <si>
    <t>1233115282</t>
  </si>
  <si>
    <t>18*9</t>
  </si>
  <si>
    <t>10831607</t>
  </si>
  <si>
    <t>917943836</t>
  </si>
  <si>
    <t>18*10</t>
  </si>
  <si>
    <t>167111101</t>
  </si>
  <si>
    <t>Nakládání výkopku z hornin třídy těžitelnosti I skupiny 1 až 3 ručně</t>
  </si>
  <si>
    <t>-638966499</t>
  </si>
  <si>
    <t>-1864792788</t>
  </si>
  <si>
    <t>18*1,8</t>
  </si>
  <si>
    <t>174111101</t>
  </si>
  <si>
    <t>Zásyp jam, šachet rýh nebo kolem objektů sypaninou se zhutněním ručně</t>
  </si>
  <si>
    <t>1661363703</t>
  </si>
  <si>
    <t>175111101</t>
  </si>
  <si>
    <t>Obsypání potrubí ručně sypaninou bez prohození, uloženou do 3 m</t>
  </si>
  <si>
    <t>-1460013602</t>
  </si>
  <si>
    <t>58337308</t>
  </si>
  <si>
    <t>štěrkopísek frakce 0/2</t>
  </si>
  <si>
    <t>13944122</t>
  </si>
  <si>
    <t>12*2 'Přepočtené koeficientem množství</t>
  </si>
  <si>
    <t>247571113</t>
  </si>
  <si>
    <t>Obsyp studny ze štěrkopísku tříděného</t>
  </si>
  <si>
    <t>-496306580</t>
  </si>
  <si>
    <t>Obsyp šachet</t>
  </si>
  <si>
    <t>4*0,5</t>
  </si>
  <si>
    <t>382121121</t>
  </si>
  <si>
    <t>Montáž skruže ŽB prefabrikovaných kruhových nádrží včetně těsnění DN přes 1000 do 2000</t>
  </si>
  <si>
    <t>-1269494653</t>
  </si>
  <si>
    <t>59226001</t>
  </si>
  <si>
    <t>dno kruhové nádrže DN 1500 stěna tl přes 100mm v 1640mm užitný objem 2,78m3</t>
  </si>
  <si>
    <t>346456866</t>
  </si>
  <si>
    <t>59226015</t>
  </si>
  <si>
    <t>skruž kruhové nádrže DN 1500 v 1000mm užitný objem 1,76m3</t>
  </si>
  <si>
    <t>-1750733581</t>
  </si>
  <si>
    <t>59224434</t>
  </si>
  <si>
    <t>deska betonová zákrytová šachty DN 1500 kanalizační 180/62,5x16,5cm</t>
  </si>
  <si>
    <t>-1383067101</t>
  </si>
  <si>
    <t>59226014</t>
  </si>
  <si>
    <t>skruž kruhové nádrže DN 1500 v 500mm užitný objem 0,88m3</t>
  </si>
  <si>
    <t>-1899840901</t>
  </si>
  <si>
    <t>59226072</t>
  </si>
  <si>
    <t>těsnění elastomerové samomazné pro kruhovou nádrž DN 2000</t>
  </si>
  <si>
    <t>-533289114</t>
  </si>
  <si>
    <t>451572111</t>
  </si>
  <si>
    <t>Lože pod potrubí otevřený výkop z kameniva drobného těženého</t>
  </si>
  <si>
    <t>1595948421</t>
  </si>
  <si>
    <t>-957956836</t>
  </si>
  <si>
    <t>35*0,1</t>
  </si>
  <si>
    <t>25*0,15</t>
  </si>
  <si>
    <t>-1009461749</t>
  </si>
  <si>
    <t>Podkladní beton šachet</t>
  </si>
  <si>
    <t>4*1*1*0,12</t>
  </si>
  <si>
    <t>-1898043846</t>
  </si>
  <si>
    <t>632481215</t>
  </si>
  <si>
    <t>Separační vrstva z geotextilie</t>
  </si>
  <si>
    <t>338520371</t>
  </si>
  <si>
    <t>Vsakovací pole</t>
  </si>
  <si>
    <t>635111115</t>
  </si>
  <si>
    <t>Násyp pod podlahy ze štěrkopísku s udusáním</t>
  </si>
  <si>
    <t>-1164677663</t>
  </si>
  <si>
    <t>0,23</t>
  </si>
  <si>
    <t>Trubní vedení</t>
  </si>
  <si>
    <t>871211211</t>
  </si>
  <si>
    <t>Montáž potrubí z PE100 RC SDR 11 otevřený výkop svařovaných elektrotvarovkou d 63 x 5,8 mm</t>
  </si>
  <si>
    <t>506008274</t>
  </si>
  <si>
    <t>Potrubí výtlaku</t>
  </si>
  <si>
    <t>28614946</t>
  </si>
  <si>
    <t>elektrokoleno 45° PE 100 PN16 D 63mm</t>
  </si>
  <si>
    <t>-241751295</t>
  </si>
  <si>
    <t>2*1,015 'Přepočtené koeficientem množství</t>
  </si>
  <si>
    <t>28613503</t>
  </si>
  <si>
    <t>potrubí vodovodní dvouvrstvé PE100 RC SDR11 63x5,8mm</t>
  </si>
  <si>
    <t>473438721</t>
  </si>
  <si>
    <t>16*1,015 'Přepočtené koeficientem množství</t>
  </si>
  <si>
    <t>894410304</t>
  </si>
  <si>
    <t>Osazení betonových dílců pro kanalizační šachty DN 1500 deska zákrytová</t>
  </si>
  <si>
    <t>-167618124</t>
  </si>
  <si>
    <t>59226034</t>
  </si>
  <si>
    <t>deska zákrytová kruhové nádrže DN 1500 se stěnou tl přes 100mm v 165mm otvor 1x d 625mm</t>
  </si>
  <si>
    <t>-1451556193</t>
  </si>
  <si>
    <t>894812359</t>
  </si>
  <si>
    <t>Revizní a čistící šachta z PP DN 630 poklop litinový pro třídu zatížení B125 s plastovým konusem</t>
  </si>
  <si>
    <t>-1891460432</t>
  </si>
  <si>
    <t>894812541</t>
  </si>
  <si>
    <t>Revizní a čistící šachta z PP DN 800 poklop litinový pro třídu zatížení B125 na plastovém konusu</t>
  </si>
  <si>
    <t>-1760047137</t>
  </si>
  <si>
    <t>899103112</t>
  </si>
  <si>
    <t>Osazení poklopů litinových, ocelových nebo železobetonových včetně rámů pro třídu zatížení B125, C250</t>
  </si>
  <si>
    <t>1575813040</t>
  </si>
  <si>
    <t>KSI.KQ69ELV05CS</t>
  </si>
  <si>
    <t>P1-poklop, litina, vodotěsný, E600, EN 124, barva 600x900mm E600 Litinový rám L v. 100mm</t>
  </si>
  <si>
    <t>-180519369</t>
  </si>
  <si>
    <t>28661933.</t>
  </si>
  <si>
    <t>P2 -poklop šachtový litinový DN 600 pro třídu zatížení B125</t>
  </si>
  <si>
    <t>1464222985</t>
  </si>
  <si>
    <t>899501221</t>
  </si>
  <si>
    <t>Stupadla do šachet ocelová s PE povlakem vidlicová pro přímé zabudování do hmoždinek</t>
  </si>
  <si>
    <t>-511753282</t>
  </si>
  <si>
    <t>55243818</t>
  </si>
  <si>
    <t>stupadlo ocelové s PE povlakem forma D - P162mm</t>
  </si>
  <si>
    <t>-1260810919</t>
  </si>
  <si>
    <t>55243834</t>
  </si>
  <si>
    <t>hmoždinka pro jednořadová šachtová stupadla pravá</t>
  </si>
  <si>
    <t>-919669337</t>
  </si>
  <si>
    <t>55243832</t>
  </si>
  <si>
    <t>hmoždinka pro jednořadová šachtová stupadla levá</t>
  </si>
  <si>
    <t>1222905171</t>
  </si>
  <si>
    <t>899722114</t>
  </si>
  <si>
    <t>Krytí potrubí z plastů výstražnou fólií z PVC přes 34 do 40 cm</t>
  </si>
  <si>
    <t>-1548051061</t>
  </si>
  <si>
    <t>9-1</t>
  </si>
  <si>
    <t>Žebřík: NEREZ, PROTISKLUZ, MADLO, s protiskluzovými nášlapy, vysouvací madlo pro pohodlný vstup do šachty</t>
  </si>
  <si>
    <t>2080777244</t>
  </si>
  <si>
    <t>974031153</t>
  </si>
  <si>
    <t>Vysekání rýh ve zdivu cihelném hl do 100 mm š do 100 mm</t>
  </si>
  <si>
    <t>255166191</t>
  </si>
  <si>
    <t>974031164</t>
  </si>
  <si>
    <t>Vysekání rýh ve zdivu cihelném hl do 150 mm š do 150 mm</t>
  </si>
  <si>
    <t>-1784903379</t>
  </si>
  <si>
    <t>66521401</t>
  </si>
  <si>
    <t>-1241046992</t>
  </si>
  <si>
    <t>1,729*5 'Přepočtené koeficientem množství</t>
  </si>
  <si>
    <t>-84224149</t>
  </si>
  <si>
    <t>-765885587</t>
  </si>
  <si>
    <t>1,729*19 'Přepočtené koeficientem množství</t>
  </si>
  <si>
    <t>702590056</t>
  </si>
  <si>
    <t>-1190094649</t>
  </si>
  <si>
    <t>1291513632</t>
  </si>
  <si>
    <t>712998004</t>
  </si>
  <si>
    <t>Montáž atikového chrliče z PVC DN 110</t>
  </si>
  <si>
    <t>-1785439966</t>
  </si>
  <si>
    <t>56231123</t>
  </si>
  <si>
    <t>chrlič vyhřívaný s manžetou pro PVC-P hydroizolaci plochých střech DN 50/75/110/125/160</t>
  </si>
  <si>
    <t>-1628058807</t>
  </si>
  <si>
    <t>1101924288</t>
  </si>
  <si>
    <t>843596902</t>
  </si>
  <si>
    <t>0,003*3 'Přepočtené koeficientem množství</t>
  </si>
  <si>
    <t>721170975</t>
  </si>
  <si>
    <t>Potrubí z PVC krácení trub DN 125</t>
  </si>
  <si>
    <t>1994204859</t>
  </si>
  <si>
    <t>721171808</t>
  </si>
  <si>
    <t>Demontáž potrubí z PVC D přes 75 do 114</t>
  </si>
  <si>
    <t>-271630617</t>
  </si>
  <si>
    <t>721171906</t>
  </si>
  <si>
    <t>Potrubí z PP vsazení odbočky do hrdla DN 125</t>
  </si>
  <si>
    <t>1734219531</t>
  </si>
  <si>
    <t>721171916</t>
  </si>
  <si>
    <t>Potrubí z PP propojení potrubí DN 125</t>
  </si>
  <si>
    <t>1006856928</t>
  </si>
  <si>
    <t>721173315</t>
  </si>
  <si>
    <t>Potrubí kanalizační z PVC SN 4 dešťové DN 110</t>
  </si>
  <si>
    <t>-1482877590</t>
  </si>
  <si>
    <t>721173316</t>
  </si>
  <si>
    <t>Potrubí kanalizační z PVC SN 4 dešťové DN 125</t>
  </si>
  <si>
    <t>-350379300</t>
  </si>
  <si>
    <t>721173317</t>
  </si>
  <si>
    <t>Potrubí kanalizační z PVC SN 4 dešťové DN 160</t>
  </si>
  <si>
    <t>-1578130966</t>
  </si>
  <si>
    <t>721173736</t>
  </si>
  <si>
    <t>Potrubí kanalizační z PE dešťové DN 100</t>
  </si>
  <si>
    <t>-1930297338</t>
  </si>
  <si>
    <t>721174041</t>
  </si>
  <si>
    <t>Potrubí kanalizační z PP připojovací DN 32</t>
  </si>
  <si>
    <t>-865107604</t>
  </si>
  <si>
    <t>721174042</t>
  </si>
  <si>
    <t>Potrubí kanalizační z PP připojovací DN 40</t>
  </si>
  <si>
    <t>1915791655</t>
  </si>
  <si>
    <t>721174043</t>
  </si>
  <si>
    <t>Potrubí kanalizační z PP připojovací DN 50</t>
  </si>
  <si>
    <t>87465055</t>
  </si>
  <si>
    <t>721174045</t>
  </si>
  <si>
    <t>Potrubí kanalizační z PP připojovací DN 110</t>
  </si>
  <si>
    <t>-575031596</t>
  </si>
  <si>
    <t>28615603</t>
  </si>
  <si>
    <t>čistící tvarovka odpadní pro vysoké teploty HTRE DN 110</t>
  </si>
  <si>
    <t>1234770624</t>
  </si>
  <si>
    <t>721194104</t>
  </si>
  <si>
    <t>Vyvedení a upevnění odpadních výpustek DN 40</t>
  </si>
  <si>
    <t>-2029565336</t>
  </si>
  <si>
    <t>721194105</t>
  </si>
  <si>
    <t>Vyvedení a upevnění odpadních výpustek DN 50</t>
  </si>
  <si>
    <t>1306505847</t>
  </si>
  <si>
    <t>721194109</t>
  </si>
  <si>
    <t>Vyvedení a upevnění odpadních výpustek DN 110</t>
  </si>
  <si>
    <t>-239741482</t>
  </si>
  <si>
    <t>721233132</t>
  </si>
  <si>
    <t>Střešní vtok polypropylen PP s vyhříváním a svěrnou přírubou pro ploché střechy svislý odtok DN 110</t>
  </si>
  <si>
    <t>-1228678514</t>
  </si>
  <si>
    <t>721263101</t>
  </si>
  <si>
    <t>Klapka zpětná polypropylen PP s automatickým uzávěrem DN 110</t>
  </si>
  <si>
    <t>-508151725</t>
  </si>
  <si>
    <t>721263102</t>
  </si>
  <si>
    <t>Klapka zpětná polypropylen PP s automatickým uzávěrem DN 125</t>
  </si>
  <si>
    <t>2025567420</t>
  </si>
  <si>
    <t>721290111</t>
  </si>
  <si>
    <t>Zkouška těsnosti potrubí kanalizace vodou DN do 125</t>
  </si>
  <si>
    <t>282891933</t>
  </si>
  <si>
    <t>31+24+31+35+9+10+12+20</t>
  </si>
  <si>
    <t>-1163996366</t>
  </si>
  <si>
    <t>772839247</t>
  </si>
  <si>
    <t>0,33*3 'Přepočtené koeficientem množství</t>
  </si>
  <si>
    <t>724</t>
  </si>
  <si>
    <t>Zdravotechnika - strojní vybavení</t>
  </si>
  <si>
    <t>724-1</t>
  </si>
  <si>
    <t>Rozvaděč RM 2 +GSM</t>
  </si>
  <si>
    <t>495746164</t>
  </si>
  <si>
    <t>42610403.</t>
  </si>
  <si>
    <t>Čerpací stanice -strojní část - dodávka a montáž</t>
  </si>
  <si>
    <t>-1081572667</t>
  </si>
  <si>
    <t>998724122</t>
  </si>
  <si>
    <t>Přesun hmot tonážní pro strojní vybavení ruční v objektech v přes 6 do 12 m</t>
  </si>
  <si>
    <t>-202249830</t>
  </si>
  <si>
    <t>998724129</t>
  </si>
  <si>
    <t>Příplatek k ručnímu přesunu hmot tonážnímu pro strojní vybavení za zvětšený přesun ZKD 50 m</t>
  </si>
  <si>
    <t>-893122599</t>
  </si>
  <si>
    <t>0*3 'Přepočtené koeficientem množství</t>
  </si>
  <si>
    <t>727222007</t>
  </si>
  <si>
    <t>Protipožární manžeta prostupu plastového potrubí bez izolace D 110 mm stěnou tl 100 mm požární odolnost EI 90</t>
  </si>
  <si>
    <t>-481774437</t>
  </si>
  <si>
    <t>727222008</t>
  </si>
  <si>
    <t>Protipožární manžeta prostupu plastového potrubí bez izolace D 125 mm stěnou tl 100 mm požární odolnost EI 90</t>
  </si>
  <si>
    <t>-514926374</t>
  </si>
  <si>
    <t>-2124797918</t>
  </si>
  <si>
    <t>-1790391018</t>
  </si>
  <si>
    <t>0,002*3 'Přepočtené koeficientem množství</t>
  </si>
  <si>
    <t>751</t>
  </si>
  <si>
    <t>751613140</t>
  </si>
  <si>
    <t>Montáž sifonu pro odvod kondenzátu</t>
  </si>
  <si>
    <t>228912245</t>
  </si>
  <si>
    <t>28654742</t>
  </si>
  <si>
    <t>sifon pro odvod kondenzátu, zpětná klapka s koulí, DN 40</t>
  </si>
  <si>
    <t>-1534185060</t>
  </si>
  <si>
    <t>751792006</t>
  </si>
  <si>
    <t>Montáž čerpadla pro odvod kondenzátu klimatizace</t>
  </si>
  <si>
    <t>1924131262</t>
  </si>
  <si>
    <t>48481002</t>
  </si>
  <si>
    <t>přečerpávač kondenzátu</t>
  </si>
  <si>
    <t>-1271133670</t>
  </si>
  <si>
    <t>998751121</t>
  </si>
  <si>
    <t>Přesun hmot tonážní pro vzduchotechniku ruční v objektech v do 12 m</t>
  </si>
  <si>
    <t>-1004511662</t>
  </si>
  <si>
    <t>998751129</t>
  </si>
  <si>
    <t>Příplatek k ručnímu přesunu hmot tonážnímu pro vzduchotechniku za zvětšený přesun za ZKD 50 m</t>
  </si>
  <si>
    <t>2051124772</t>
  </si>
  <si>
    <t>771591421</t>
  </si>
  <si>
    <t>Liniové odvodnění v úrovni podlahy s H nebo V odtokem s rámem a roštem délky 1200 mm</t>
  </si>
  <si>
    <t>-1535101449</t>
  </si>
  <si>
    <t>-1166922098</t>
  </si>
  <si>
    <t>-247225760</t>
  </si>
  <si>
    <t>0,006*3 'Přepočtené koeficientem množství</t>
  </si>
  <si>
    <t>2004973594</t>
  </si>
  <si>
    <t>1181577537</t>
  </si>
  <si>
    <t>321599896</t>
  </si>
  <si>
    <t>03 - Zařizovací předměty</t>
  </si>
  <si>
    <t xml:space="preserve">    725 - Zdravotechnika - zařizovací předměty</t>
  </si>
  <si>
    <t xml:space="preserve">    726 - Zdravotechnika - předstěnové instalace</t>
  </si>
  <si>
    <t>721226511</t>
  </si>
  <si>
    <t>Zápachová uzávěrka podomítková pro pračku a myčku DN 40</t>
  </si>
  <si>
    <t>-117693866</t>
  </si>
  <si>
    <t>721226513</t>
  </si>
  <si>
    <t>Zápachová uzávěrka podomítková pro pračku a myčku DN 40/50 s přípojem vody a elektřiny</t>
  </si>
  <si>
    <t>-180912165</t>
  </si>
  <si>
    <t>668932443</t>
  </si>
  <si>
    <t>-346547220</t>
  </si>
  <si>
    <t>722232171</t>
  </si>
  <si>
    <t>Kohout kulový rohový G 1/2" PN 42 do 185°C plnoprůtokový s vnějším a vnitřním závitem</t>
  </si>
  <si>
    <t>1501736278</t>
  </si>
  <si>
    <t>-1130807617</t>
  </si>
  <si>
    <t>-1093177931</t>
  </si>
  <si>
    <t>725</t>
  </si>
  <si>
    <t>Zdravotechnika - zařizovací předměty</t>
  </si>
  <si>
    <t>725-001</t>
  </si>
  <si>
    <t>Atypická truhlářská skříňka nad umyvadlo - N3 WC hosté</t>
  </si>
  <si>
    <t>-1855060011</t>
  </si>
  <si>
    <t>725-002</t>
  </si>
  <si>
    <t>Atypické dveře zakrývající výlevku - N7 WC hosté</t>
  </si>
  <si>
    <t>1029131543</t>
  </si>
  <si>
    <t>725-003</t>
  </si>
  <si>
    <t>Atypická truzhlářská skříňka nad umyvadlem - N8 WC hosté</t>
  </si>
  <si>
    <t>1570625271</t>
  </si>
  <si>
    <t>725-004</t>
  </si>
  <si>
    <t>D+M -obklad kompaktní deska- N4 WC hosté</t>
  </si>
  <si>
    <t>-375210655</t>
  </si>
  <si>
    <t>725-005</t>
  </si>
  <si>
    <t>Atypická skříňka K9</t>
  </si>
  <si>
    <t>1193839917</t>
  </si>
  <si>
    <t>725112022.</t>
  </si>
  <si>
    <t xml:space="preserve">WC mísa, tvar oválný, zavěšená, rozměry 56x36 cm, výška 37,5 cm, hluboké splachování- specifikace arcitekotonické detaily  Z2 WC hosté a Z2 šatna ženy </t>
  </si>
  <si>
    <t>1598006947</t>
  </si>
  <si>
    <t>4+1</t>
  </si>
  <si>
    <t>725119125.</t>
  </si>
  <si>
    <t xml:space="preserve">Montáž klozetových mís závěsných na nosné stěny - pecifikace arcitekotonické detaily  Z5 WC hosté </t>
  </si>
  <si>
    <t>-1957085776</t>
  </si>
  <si>
    <t>500280017.</t>
  </si>
  <si>
    <t xml:space="preserve">WC mísa, tvar oválný, zavěšená, rozměry 49x35,5 cm, výška 38 cm, hluboké splachování- specifikace arcitekotonické detaily  Z5 WC hosté</t>
  </si>
  <si>
    <t>736814499</t>
  </si>
  <si>
    <t>725119131.</t>
  </si>
  <si>
    <t>Montáž klozetových sedátek standardních</t>
  </si>
  <si>
    <t>-1430261968</t>
  </si>
  <si>
    <t>500605012.</t>
  </si>
  <si>
    <t>WC sedátko s pomalým sklápěním</t>
  </si>
  <si>
    <t>1332877967</t>
  </si>
  <si>
    <t>725211651.1</t>
  </si>
  <si>
    <t>D+M podumyvadlové desky N2, N7 včetně ocelové konstrukce - WC hosté</t>
  </si>
  <si>
    <t>2032673688</t>
  </si>
  <si>
    <t>725219101.</t>
  </si>
  <si>
    <t>Montáž umyvadla připevněného nalepením - specifikace Z1 WC hosté</t>
  </si>
  <si>
    <t>-255292943</t>
  </si>
  <si>
    <t>6000298292.</t>
  </si>
  <si>
    <t>Umyvadlo na desku průměr 400 mm, výška 144mm, mísa nezkosená, v pohledu tvar obdélníku, chromový sifon s click-clack, bílá keramika - specifikace arcitekotonické detaily Z1 WC hosté</t>
  </si>
  <si>
    <t>-240884001</t>
  </si>
  <si>
    <t>725219102.</t>
  </si>
  <si>
    <t xml:space="preserve">Montáž umyvadla dodesky  - specifikace Z1 šatna ženy</t>
  </si>
  <si>
    <t>1446562514</t>
  </si>
  <si>
    <t>500306011.</t>
  </si>
  <si>
    <t>Zápustné umyvadlo do desky, pravoúhlé, 55x45 cm otvor pro baterii uprostřed, vytupující na desce 50mm, bílá keramika,skříňkový chromový sifon, click-clack -specifikace arcitekotonické detaily Z1 šatna ženy</t>
  </si>
  <si>
    <t>1544304275</t>
  </si>
  <si>
    <t>725241901.</t>
  </si>
  <si>
    <t>Montáž vaničky sprchové B2</t>
  </si>
  <si>
    <t>-866263469</t>
  </si>
  <si>
    <t>EF0107083.</t>
  </si>
  <si>
    <t xml:space="preserve">Sprchová vanička obdélníková  100x90x4 cm,kámen-pryskyřice, bílá matná- specifikace B2 šatna ženy</t>
  </si>
  <si>
    <t>331959346</t>
  </si>
  <si>
    <t>508055R91</t>
  </si>
  <si>
    <t>sifon s chromovou krytkou Huppe</t>
  </si>
  <si>
    <t>-335544492</t>
  </si>
  <si>
    <t>725244322.</t>
  </si>
  <si>
    <t>Zástěna sprchová do niky 900/1900mm,rám chrom, sprchové dveře otočné 600 mm, mléčné sklo -specifikace S1 šatna ženy</t>
  </si>
  <si>
    <t>1933887110</t>
  </si>
  <si>
    <t>725291652</t>
  </si>
  <si>
    <t>Montáž dávkovače tekutého mýdla</t>
  </si>
  <si>
    <t>263101168</t>
  </si>
  <si>
    <t>55431096</t>
  </si>
  <si>
    <t>dávkovač tekutého mýdla elektronický 2,6L</t>
  </si>
  <si>
    <t>-1808756803</t>
  </si>
  <si>
    <t>725291653</t>
  </si>
  <si>
    <t>Montáž zásobníku toaletních papírů</t>
  </si>
  <si>
    <t>785858253</t>
  </si>
  <si>
    <t>6000220845</t>
  </si>
  <si>
    <t>Držák toaletního papíru - K3 aK7 wc hosté a K4 a K5 šatna ženy</t>
  </si>
  <si>
    <t>-1856308081</t>
  </si>
  <si>
    <t>725291654</t>
  </si>
  <si>
    <t>Montáž zásobníku papírových ručníků</t>
  </si>
  <si>
    <t>-575717581</t>
  </si>
  <si>
    <t>55431084</t>
  </si>
  <si>
    <t>zásobník papírových ručníků skládaných nerezové provedení</t>
  </si>
  <si>
    <t>-780259910</t>
  </si>
  <si>
    <t>725291664</t>
  </si>
  <si>
    <t>Montáž štětky závěsné</t>
  </si>
  <si>
    <t>-348160601</t>
  </si>
  <si>
    <t>LA19094KU65</t>
  </si>
  <si>
    <t>Wc štětka keramická nádobka, mosaz.rukojeť</t>
  </si>
  <si>
    <t>-71845075</t>
  </si>
  <si>
    <t>K4, K1</t>
  </si>
  <si>
    <t>SLZN24</t>
  </si>
  <si>
    <t>Odpadkový koš závěsný bílý, 5 ltr, tiché zavírání</t>
  </si>
  <si>
    <t>37346605</t>
  </si>
  <si>
    <t>N5 a K5</t>
  </si>
  <si>
    <t>725291666</t>
  </si>
  <si>
    <t>Montáž háčku</t>
  </si>
  <si>
    <t>1567315037</t>
  </si>
  <si>
    <t>55441011</t>
  </si>
  <si>
    <t>háček koupelnový</t>
  </si>
  <si>
    <t>53609190</t>
  </si>
  <si>
    <t>725311121</t>
  </si>
  <si>
    <t>Dřez jednoduchý nerezový se zápachovou uzávěrkou s odkapávací plochou 560x480 mm a miskou</t>
  </si>
  <si>
    <t>418345765</t>
  </si>
  <si>
    <t>725331111.</t>
  </si>
  <si>
    <t>Výlevka stojící s plastovou mřížkou ,tvar oválný se zůžením směrem ke stěně,rozměr 36,3x52x40 cm. bílá keramika - specifikace arcitekotonické detaily Z6 WC hosté</t>
  </si>
  <si>
    <t>899157068</t>
  </si>
  <si>
    <t>725331112.</t>
  </si>
  <si>
    <t>Výlevka závěsná s plastovou mřížkou,obdélníkový tvar 55x34cm, bílý plast- specifikace arcitektonické detaily Z5 šatna ženy</t>
  </si>
  <si>
    <t>-701948887</t>
  </si>
  <si>
    <t>725813111</t>
  </si>
  <si>
    <t>Ventil rohový bez připojovací trubičky nebo flexi hadičky G 1/2"</t>
  </si>
  <si>
    <t>-1926830391</t>
  </si>
  <si>
    <t>Dřez</t>
  </si>
  <si>
    <t>725821325.</t>
  </si>
  <si>
    <t xml:space="preserve">Baterie umyvadlová stojánková páková,tvar kruhový  42mm,délka výtoku 168mm,délka 235mm,výška baterie 318mm,délka páky 101mm,chrom-specifikace B3 WC hosté</t>
  </si>
  <si>
    <t>2142312874</t>
  </si>
  <si>
    <t>725822611.</t>
  </si>
  <si>
    <t>Baterie umyvadlová stojánková páková průměr 48mm,délka výtoku 128mm výška 180mm,páčka tenká,obdélník. průřez,chrom- specifikace arcitektonické detaily B1 šatna ženy</t>
  </si>
  <si>
    <t>340668617</t>
  </si>
  <si>
    <t>725829121.</t>
  </si>
  <si>
    <t xml:space="preserve">Montáž baterie umyvadlové nástěnné pákové pro výlevku - specifikace arcitekotonické detaily  B2 WC hosté a B5 šatna ženy </t>
  </si>
  <si>
    <t>973213087</t>
  </si>
  <si>
    <t>55143169</t>
  </si>
  <si>
    <t xml:space="preserve">Páková nástěnná umyvadlová baterie  - specifikace arcitekotonické detaily  B2 WC hosté a B5 šatna ženy </t>
  </si>
  <si>
    <t>916986830</t>
  </si>
  <si>
    <t>725822642</t>
  </si>
  <si>
    <t>Baterie umyvadlová automatická senzorová s přívodem teplé a studené vody B1 WC hosté-specifikace</t>
  </si>
  <si>
    <t>1976600732</t>
  </si>
  <si>
    <t>725839202</t>
  </si>
  <si>
    <t xml:space="preserve">Montáž baterie  podomítkové pro sprchu pákové - B4</t>
  </si>
  <si>
    <t>-408678748</t>
  </si>
  <si>
    <t>G29078001.</t>
  </si>
  <si>
    <t xml:space="preserve">Sprchová baterie páková  včetně podomítkového tělesa chrom - specifikace arcitektonické detaily B4 šatna ženy</t>
  </si>
  <si>
    <t>-277368806</t>
  </si>
  <si>
    <t>725849411</t>
  </si>
  <si>
    <t>Montáž sprchového kompletu s nastavitelnou výškou sprchy B3</t>
  </si>
  <si>
    <t>-761632686</t>
  </si>
  <si>
    <t>55145003.</t>
  </si>
  <si>
    <t>souprava sprchová komplet - specifikace B3 šatna ženy</t>
  </si>
  <si>
    <t>-1883655146</t>
  </si>
  <si>
    <t>725851315</t>
  </si>
  <si>
    <t>Ventil odpadní dřezový s přepadem G 6/4"</t>
  </si>
  <si>
    <t>1079051186</t>
  </si>
  <si>
    <t>725869218</t>
  </si>
  <si>
    <t>Montáž zápachových uzávěrek U-sifonů</t>
  </si>
  <si>
    <t>228233615</t>
  </si>
  <si>
    <t xml:space="preserve">Umyvadla </t>
  </si>
  <si>
    <t>Výlevka</t>
  </si>
  <si>
    <t>151120111</t>
  </si>
  <si>
    <t>Sada zápachové uzávěrky s Click-Clack pro umyvadlo</t>
  </si>
  <si>
    <t>1521187249</t>
  </si>
  <si>
    <t>55161322</t>
  </si>
  <si>
    <t>uzávěrka zápachová umyvadlová s krycí růžicí odtoku DN 40</t>
  </si>
  <si>
    <t>-1410911980</t>
  </si>
  <si>
    <t>998725122</t>
  </si>
  <si>
    <t>Přesun hmot tonážní pro zařizovací předměty ruční v objektech v přes 6 do 12 m</t>
  </si>
  <si>
    <t>1000679262</t>
  </si>
  <si>
    <t>998725129</t>
  </si>
  <si>
    <t>Příplatek k ručnímu přesunu hmot tonážnímu pro zařizovací předměty za zvětšený přesun ZKD 50 m</t>
  </si>
  <si>
    <t>-828325810</t>
  </si>
  <si>
    <t>0,42*3 'Přepočtené koeficientem množství</t>
  </si>
  <si>
    <t>726</t>
  </si>
  <si>
    <t>Zdravotechnika - předstěnové instalace</t>
  </si>
  <si>
    <t>726111041</t>
  </si>
  <si>
    <t xml:space="preserve">Instalační předstěna pro klozet s ovládáním shora v 820 mm závěsný do masivní zděné kce-specifikace  Z4</t>
  </si>
  <si>
    <t>-732083524</t>
  </si>
  <si>
    <t>726191011</t>
  </si>
  <si>
    <t>Ovládací tlačítko WC pro montáž do předstěnových konstrukcí</t>
  </si>
  <si>
    <t>-215014348</t>
  </si>
  <si>
    <t>55281795</t>
  </si>
  <si>
    <t xml:space="preserve">tlačítko pro ovládání WC plast dvě množství vody  - specifikace arcitekotonické detaily Z3 WC hosté a Z3 šatna ženy </t>
  </si>
  <si>
    <t>1093837540</t>
  </si>
  <si>
    <t>998726132</t>
  </si>
  <si>
    <t>Přesun hmot tonážní pro instalační prefabrikáty ruční v objektech v přes 6 do 12 m</t>
  </si>
  <si>
    <t>-1846679587</t>
  </si>
  <si>
    <t>998726139</t>
  </si>
  <si>
    <t>Příplatek k ručnímu přesunu hmot tonážnímu pro instalační prefabrikáty za zvětšený přesun ZKD 50 m</t>
  </si>
  <si>
    <t>1423695275</t>
  </si>
  <si>
    <t>0,054*3 'Přepočtené koeficientem množství</t>
  </si>
  <si>
    <t>04 - Elektro</t>
  </si>
  <si>
    <t xml:space="preserve">    741 - Elektroinstalace - silnoproud</t>
  </si>
  <si>
    <t xml:space="preserve">    21-M - Elektromontáže</t>
  </si>
  <si>
    <t>HZS - Hodinové zúčtovací sazby</t>
  </si>
  <si>
    <t>741</t>
  </si>
  <si>
    <t>Elektroinstalace - silnoproud</t>
  </si>
  <si>
    <t>741-1</t>
  </si>
  <si>
    <t>Rozvaděč RH - Stávající rozvaděč - úpravy a doplnění,revize,kusová zkouška</t>
  </si>
  <si>
    <t>799159487</t>
  </si>
  <si>
    <t>741-2</t>
  </si>
  <si>
    <t>Rozvaděč RMS1 - Stávající rozvaděč - úpravy a doplnění,revize,kusová zkouška</t>
  </si>
  <si>
    <t>1979191645</t>
  </si>
  <si>
    <t>741-3</t>
  </si>
  <si>
    <t>Rozvaděč RSA - Stávající rozvaděč - úpravy a doplnění,revize,kusová zkouška</t>
  </si>
  <si>
    <t>1530547567</t>
  </si>
  <si>
    <t>741-4</t>
  </si>
  <si>
    <t>REP - Nový rozvaděč</t>
  </si>
  <si>
    <t>2067136590</t>
  </si>
  <si>
    <t>741-5</t>
  </si>
  <si>
    <t>RSA 3.1 - Nový rozvaděč</t>
  </si>
  <si>
    <t>1680509315</t>
  </si>
  <si>
    <t>741-6</t>
  </si>
  <si>
    <t>RSA 3.2 - Nový rozvaděč</t>
  </si>
  <si>
    <t>226563403</t>
  </si>
  <si>
    <t>741-7</t>
  </si>
  <si>
    <t>RPO - Bateriový zdroj UPFD 403-460-030(46kW/400V/ 30 minut záloha</t>
  </si>
  <si>
    <t>-1013959811</t>
  </si>
  <si>
    <t>741-8</t>
  </si>
  <si>
    <t>Odborné stanovisko TIČR</t>
  </si>
  <si>
    <t>-361051447</t>
  </si>
  <si>
    <t>741410002</t>
  </si>
  <si>
    <t>Montáž pásku uzemňovacího průřezu do 300 mm2 na povrchu</t>
  </si>
  <si>
    <t>-1330819953</t>
  </si>
  <si>
    <t>35442062</t>
  </si>
  <si>
    <t>pás zemnící 30x4mm FeZn</t>
  </si>
  <si>
    <t>656471516</t>
  </si>
  <si>
    <t>741410003</t>
  </si>
  <si>
    <t>Montáž drátu nebo lana uzemňovacího průměru do 10 mm na povrchu</t>
  </si>
  <si>
    <t>-249726092</t>
  </si>
  <si>
    <t>35441077</t>
  </si>
  <si>
    <t>drát D 8mm AlMgSi</t>
  </si>
  <si>
    <t>-1462804870</t>
  </si>
  <si>
    <t>741420020</t>
  </si>
  <si>
    <t>Montáž svorka hromosvodná s jedním šroubem</t>
  </si>
  <si>
    <t>-644543398</t>
  </si>
  <si>
    <t>35431015</t>
  </si>
  <si>
    <t>svorka uzemnění FeZn zkušební, spoj hromosvod/uzemnění</t>
  </si>
  <si>
    <t>1363481922</t>
  </si>
  <si>
    <t>35442233</t>
  </si>
  <si>
    <t>krabice pro zkušební svorku do země - se zakulacenými rohy šedá</t>
  </si>
  <si>
    <t>1904034134</t>
  </si>
  <si>
    <t>741420022</t>
  </si>
  <si>
    <t>Montáž svorka hromosvodná se 3 a více šrouby</t>
  </si>
  <si>
    <t>-815711920</t>
  </si>
  <si>
    <t>35441996</t>
  </si>
  <si>
    <t>svorka odbočovací a spojovací pro spojování kruhových a páskových vodičů, FeZn</t>
  </si>
  <si>
    <t>-1410220430</t>
  </si>
  <si>
    <t>1386889</t>
  </si>
  <si>
    <t>LITINOVA SKRIN SE SVORKOU 5700 SP</t>
  </si>
  <si>
    <t>-1032628112</t>
  </si>
  <si>
    <t>35441832</t>
  </si>
  <si>
    <t>trubka ochranná na ochranu svodu - 1700mm, FeZn</t>
  </si>
  <si>
    <t>1969713068</t>
  </si>
  <si>
    <t>741420051</t>
  </si>
  <si>
    <t>Montáž vedení hromosvodné-úhelník nebo trubka s držáky do zdiva</t>
  </si>
  <si>
    <t>1431929858</t>
  </si>
  <si>
    <t>741112001</t>
  </si>
  <si>
    <t>Montáž krabice zapuštěná plastová kruhová</t>
  </si>
  <si>
    <t>1871375699</t>
  </si>
  <si>
    <t>34571521</t>
  </si>
  <si>
    <t>krabice pod omítku PVC odbočná kruhová D 70mm s víčkem a svorkovnicí</t>
  </si>
  <si>
    <t>-2057189670</t>
  </si>
  <si>
    <t>741112021</t>
  </si>
  <si>
    <t>Montáž krabice nástěnná plastová čtyřhranná do 100x100 mm</t>
  </si>
  <si>
    <t>1522432103</t>
  </si>
  <si>
    <t>34571507</t>
  </si>
  <si>
    <t>krabice v uzavřeném provedení PVC s krytím IP 55 čtvercová 80x80mm</t>
  </si>
  <si>
    <t>-1532200788</t>
  </si>
  <si>
    <t>741112061</t>
  </si>
  <si>
    <t>Montáž krabice přístrojová zapuštěná plastová kruhová</t>
  </si>
  <si>
    <t>1886465564</t>
  </si>
  <si>
    <t>34571451</t>
  </si>
  <si>
    <t>krabice pod omítku PVC přístrojová kruhová D 70mm hluboká</t>
  </si>
  <si>
    <t>313038636</t>
  </si>
  <si>
    <t>741122011</t>
  </si>
  <si>
    <t>Montáž kabel Cu bez ukončení uložený pod omítku plný kulatý 2x1,5 až 2,5 mm2 (např. CYKY)</t>
  </si>
  <si>
    <t>-2092980810</t>
  </si>
  <si>
    <t>34111005</t>
  </si>
  <si>
    <t>kabel instalační jádro Cu plné izolace PVC plášť PVC 450/750V (CYKY) 2x1,5mm2</t>
  </si>
  <si>
    <t>-2004403227</t>
  </si>
  <si>
    <t>160*1,15 'Přepočtené koeficientem množství</t>
  </si>
  <si>
    <t>741122015</t>
  </si>
  <si>
    <t>Montáž kabel Cu bez ukončení uložený pod omítku plný kulatý 3x1,5 mm2 (např. CYKY)</t>
  </si>
  <si>
    <t>1807585996</t>
  </si>
  <si>
    <t>6100</t>
  </si>
  <si>
    <t>34111030</t>
  </si>
  <si>
    <t>kabel instalační jádro Cu plné izolace PVC plášť PVC 450/750V (CYKY) 3x1,5mm2</t>
  </si>
  <si>
    <t>1828790251</t>
  </si>
  <si>
    <t>6000*1,15 'Přepočtené koeficientem množství</t>
  </si>
  <si>
    <t>741122016</t>
  </si>
  <si>
    <t>Montáž kabel Cu bez ukončení uložený pod omítku plný kulatý 3x2,5 až 6 mm2 (např. CYKY)</t>
  </si>
  <si>
    <t>-2076024952</t>
  </si>
  <si>
    <t>1600+60</t>
  </si>
  <si>
    <t>34111048</t>
  </si>
  <si>
    <t>kabel instalační jádro Cu plné izolace PVC plášť PVC 450/750V (CYKY) 3x6mm2</t>
  </si>
  <si>
    <t>1836588650</t>
  </si>
  <si>
    <t>60*1,15 'Přepočtené koeficientem množství</t>
  </si>
  <si>
    <t>34111036</t>
  </si>
  <si>
    <t>kabel instalační jádro Cu plné izolace PVC plášť PVC 450/750V (CYKY) 3x2,5mm2</t>
  </si>
  <si>
    <t>-571863166</t>
  </si>
  <si>
    <t>1600*1,15 'Přepočtené koeficientem množství</t>
  </si>
  <si>
    <t>741122031</t>
  </si>
  <si>
    <t>Montáž kabel Cu bez ukončení uložený pod omítku plný kulatý 5x1,5 až 2,5 mm2 (např. CYKY)</t>
  </si>
  <si>
    <t>-1124274605</t>
  </si>
  <si>
    <t>34111094</t>
  </si>
  <si>
    <t>kabel instalační jádro Cu plné izolace PVC plášť PVC 450/750V (CYKY) 5x2,5mm2</t>
  </si>
  <si>
    <t>528036715</t>
  </si>
  <si>
    <t>350*1,15 'Přepočtené koeficientem množství</t>
  </si>
  <si>
    <t>741122032</t>
  </si>
  <si>
    <t>Montáž kabel Cu bez ukončení uložený pod omítku plný kulatý 5x4 až 6 mm2 (např. CYKY)</t>
  </si>
  <si>
    <t>865824281</t>
  </si>
  <si>
    <t>34111100</t>
  </si>
  <si>
    <t>kabel instalační jádro Cu plné izolace PVC plášť PVC 450/750V (CYKY) 5x6mm2</t>
  </si>
  <si>
    <t>-508595515</t>
  </si>
  <si>
    <t>80*1,15 'Přepočtené koeficientem množství</t>
  </si>
  <si>
    <t>741122034</t>
  </si>
  <si>
    <t>Montáž kabel Cu bez ukončení uložený pod omítku plný kulatý 5x25 až 35 mm2 (např. CYKY)</t>
  </si>
  <si>
    <t>1941034606</t>
  </si>
  <si>
    <t>120+15</t>
  </si>
  <si>
    <t>34113135</t>
  </si>
  <si>
    <t>kabel silový jádro Cu izolace PVC plášť PVC 0,6/1kV (1-CYKY) 5x35mm2</t>
  </si>
  <si>
    <t>-1558790122</t>
  </si>
  <si>
    <t>15*1,15 'Přepočtené koeficientem množství</t>
  </si>
  <si>
    <t>34113134</t>
  </si>
  <si>
    <t>kabel silový jádro Cu izolace PVC plášť PVC 0,6/1kV (1-CYKY) 5x25mm2</t>
  </si>
  <si>
    <t>924201279</t>
  </si>
  <si>
    <t>120*1,15 'Přepočtené koeficientem množství</t>
  </si>
  <si>
    <t>741122201</t>
  </si>
  <si>
    <t>Montáž kabel Cu plný kulatý žíla 2x1,5 až 6 mm2 uložený volně (např. CYKY)</t>
  </si>
  <si>
    <t>1442695917</t>
  </si>
  <si>
    <t>-1622423562</t>
  </si>
  <si>
    <t>300*1,15 'Přepočtené koeficientem množství</t>
  </si>
  <si>
    <t>741310001</t>
  </si>
  <si>
    <t>Montáž spínač nástěnný 1-jednopólový prostředí normální se zapojením vodičů</t>
  </si>
  <si>
    <t>-353336415</t>
  </si>
  <si>
    <t>13+5</t>
  </si>
  <si>
    <t>34535000</t>
  </si>
  <si>
    <t>spínač kompletní, zapuštěný, jednopólový, řazení 1, šroubové svorky</t>
  </si>
  <si>
    <t>937039892</t>
  </si>
  <si>
    <t>34539059</t>
  </si>
  <si>
    <t>rámeček jednonásobný</t>
  </si>
  <si>
    <t>1544263862</t>
  </si>
  <si>
    <t>13+5+4+8+80</t>
  </si>
  <si>
    <t>34535015</t>
  </si>
  <si>
    <t>spínač nástěnný jednopólový, řazení 1, IP44, šroubové svorky</t>
  </si>
  <si>
    <t>1032728455</t>
  </si>
  <si>
    <t>741310041</t>
  </si>
  <si>
    <t>Montáž přepínač nástěnný 5-sériový prostředí venkovní/mokré se zapojením vodičů</t>
  </si>
  <si>
    <t>480141688</t>
  </si>
  <si>
    <t>34535017</t>
  </si>
  <si>
    <t>přepínač nástěnný sériový, řazení 5, IP44, šroubové svorky</t>
  </si>
  <si>
    <t>1366303003</t>
  </si>
  <si>
    <t>741310203</t>
  </si>
  <si>
    <t>Montáž spínač (polo)zapuštěný šroubové připojení 1-jednopólový s plynulou regulací se zapojením vodičů</t>
  </si>
  <si>
    <t>1420202342</t>
  </si>
  <si>
    <t>34539043</t>
  </si>
  <si>
    <t>přístroj stmívače univerzálního, pro krátkocestné ovládání (6593 U-500), šroubové svorky</t>
  </si>
  <si>
    <t>96242187</t>
  </si>
  <si>
    <t>34539056</t>
  </si>
  <si>
    <t>kryt stmívače s krátkocestným ovládáním</t>
  </si>
  <si>
    <t>-1260404798</t>
  </si>
  <si>
    <t>741310231</t>
  </si>
  <si>
    <t>Montáž přepínač (polo)zapuštěný šroubové připojení 5-sériový se zapojením vodičů</t>
  </si>
  <si>
    <t>998302714</t>
  </si>
  <si>
    <t>34535002</t>
  </si>
  <si>
    <t>přepínač sériový kompletní, zapuštěný, řazení 5, šroubové svorky</t>
  </si>
  <si>
    <t>-242750510</t>
  </si>
  <si>
    <t>741310237</t>
  </si>
  <si>
    <t>Montáž přepínač (polo)zapuštěný šroubové připojení 6+1-sériový střídavý se zapojením vodičů</t>
  </si>
  <si>
    <t>2116368947</t>
  </si>
  <si>
    <t>34535007</t>
  </si>
  <si>
    <t>přepínač střídavý dvojitý kompletní, zapuštěný, řazení 6+6(6+1), šroubové svorky</t>
  </si>
  <si>
    <t>1994561848</t>
  </si>
  <si>
    <t>34539060</t>
  </si>
  <si>
    <t>rámeček dvojnásobný</t>
  </si>
  <si>
    <t>892242587</t>
  </si>
  <si>
    <t>741310239</t>
  </si>
  <si>
    <t>Montáž přepínač (polo)zapuštěný šroubové připojení 7-křížový se zapojením vodičů</t>
  </si>
  <si>
    <t>-263371161</t>
  </si>
  <si>
    <t>34535004</t>
  </si>
  <si>
    <t>přepínač křížový kompletní, zapuštěný, řazení 7, šroubové svorky</t>
  </si>
  <si>
    <t>1374058316</t>
  </si>
  <si>
    <t>741310412</t>
  </si>
  <si>
    <t>Montáž spínač tří/čtyřpólový nástěnný do 25 A venkovní nebo mokré se zapojením vodičů</t>
  </si>
  <si>
    <t>663540244</t>
  </si>
  <si>
    <t>34535099</t>
  </si>
  <si>
    <t>spínač nástěnný trojpólový stiskací, řazení 3, 25 A, 400 V, IP55, šroubové svorky</t>
  </si>
  <si>
    <t>1057646850</t>
  </si>
  <si>
    <t>741313041</t>
  </si>
  <si>
    <t>Montáž zásuvka (polo)zapuštěná šroubové připojení 2P+PE se zapojením vodičů</t>
  </si>
  <si>
    <t>-1003857084</t>
  </si>
  <si>
    <t>66+14</t>
  </si>
  <si>
    <t>34555202</t>
  </si>
  <si>
    <t>zásuvka zapuštěná jednonásobná chráněná, šroubové svorky</t>
  </si>
  <si>
    <t>589409236</t>
  </si>
  <si>
    <t>34555204</t>
  </si>
  <si>
    <t>zásuvka zapuštěná jednonásobná, s optickou přepěťovou ochranou, šroubové svorky</t>
  </si>
  <si>
    <t>1551980152</t>
  </si>
  <si>
    <t>741313082</t>
  </si>
  <si>
    <t>Montáž zásuvka chráněná v krabici šroubové připojení 2P+PE prostředí venkovní, mokré se zapojením vodičů</t>
  </si>
  <si>
    <t>118877470</t>
  </si>
  <si>
    <t>34555229</t>
  </si>
  <si>
    <t>zásuvka nástěnná jednonásobná s víčkem, IP44, šroubové svorky</t>
  </si>
  <si>
    <t>-1437311435</t>
  </si>
  <si>
    <t>741313212</t>
  </si>
  <si>
    <t>Montáž zásuvek průmyslových nástěnných provedení IP 67 3P+PE 32 A se zapojením vodičů</t>
  </si>
  <si>
    <t>2087896512</t>
  </si>
  <si>
    <t>35811313</t>
  </si>
  <si>
    <t>zásuvka nástěnná 32A - 4pól, řazení 3P+PE IP67, šroubové svorky</t>
  </si>
  <si>
    <t>64861574</t>
  </si>
  <si>
    <t>741313213</t>
  </si>
  <si>
    <t>Montáž zásuvek průmyslových nástěnných provedení IP 67 3P+PE 63 A se zapojením vodičů</t>
  </si>
  <si>
    <t>-1011615135</t>
  </si>
  <si>
    <t>35811388</t>
  </si>
  <si>
    <t>zásuvka nástěnná 63A - 3pól, řazení 2P+PE IP67, šroubové svorky</t>
  </si>
  <si>
    <t>1150510251</t>
  </si>
  <si>
    <t>741313221</t>
  </si>
  <si>
    <t>Montáž zásuvek průmyslových nástěnných provedení IP 67 3P+N+PE 16 A se zapojením vodičů</t>
  </si>
  <si>
    <t>-320443874</t>
  </si>
  <si>
    <t>35811381</t>
  </si>
  <si>
    <t>zásuvka nástěnná 16A - 5pól, řazení 3P+N+PE IP67, šroubové svorky</t>
  </si>
  <si>
    <t>27463101</t>
  </si>
  <si>
    <t>741330302</t>
  </si>
  <si>
    <t>Montáž ovladač tlačítkový vestavný s aretací se zapojením vodičů</t>
  </si>
  <si>
    <t>-1966000918</t>
  </si>
  <si>
    <t>11.290.530</t>
  </si>
  <si>
    <t>SIEMENS Tlačítko 3SU1801-0NB00-2AC2 total STOP</t>
  </si>
  <si>
    <t>-329146735</t>
  </si>
  <si>
    <t>11.038.617</t>
  </si>
  <si>
    <t>Skříňka 3SB3801-0EF3 total STOP</t>
  </si>
  <si>
    <t>519770248</t>
  </si>
  <si>
    <t>741370022</t>
  </si>
  <si>
    <t>Montáž svítidlo žárovkové bytové stropní vestavné 2 zdroje</t>
  </si>
  <si>
    <t>-1806372821</t>
  </si>
  <si>
    <t>Přemístění stávajících svítidel</t>
  </si>
  <si>
    <t>741371863</t>
  </si>
  <si>
    <t>Demontáž svítidla interiérového se standardní paticí zavěšeného přes 0,09 do 0,36 m2 bez zachování funkčnosti</t>
  </si>
  <si>
    <t>495999785</t>
  </si>
  <si>
    <t>ESI_048</t>
  </si>
  <si>
    <t>B1 - LED SVÍTIDLO DLE VÝBĚRU ARCHITEKTA - NÁHRADA STÁVAJÍCÍHO</t>
  </si>
  <si>
    <t>-1621897111</t>
  </si>
  <si>
    <t>ESI_049</t>
  </si>
  <si>
    <t>B2 - LED SVÍTIDLO ZAVĚŠENÉ PRSTENCOVÉ DLE VÝBĚRU ARCHITEKTA - CENTRÁLNÍ</t>
  </si>
  <si>
    <t>-194075910</t>
  </si>
  <si>
    <t>ESI_050</t>
  </si>
  <si>
    <t>B3 - LED SVÍTIDLO STROPNÍ DLE VÝBĚRU ARCHITEKTA - ROZŠÍŘENÍ BARU</t>
  </si>
  <si>
    <t>167364687</t>
  </si>
  <si>
    <t>ESI_051</t>
  </si>
  <si>
    <t>B4 - DTTO B3, ASYMETRICKÉ</t>
  </si>
  <si>
    <t>-1170830641</t>
  </si>
  <si>
    <t>ESI_052</t>
  </si>
  <si>
    <t>B5 - LED PÁSEK NAD LEM PODHLEDU DLE VÝBĚRU ARCHITEKTA (8700 mm) - ROZŠÍŘENÍ BARU</t>
  </si>
  <si>
    <t>-1494668809</t>
  </si>
  <si>
    <t>ESI_053</t>
  </si>
  <si>
    <t>B6 - VENKOVNÍ LED REFLEKTOR DLE VÝBĚRU ARCHITEKTA - ROZŠÍŘENÍ BARU</t>
  </si>
  <si>
    <t>-1704617347</t>
  </si>
  <si>
    <t>ESI_054</t>
  </si>
  <si>
    <t>C1 - NÁSTĚNNÉ DLE VÝBĚRU ARCHITEKTA LED - SCHODIŠTĚ</t>
  </si>
  <si>
    <t>-616005791</t>
  </si>
  <si>
    <t>ESI_055</t>
  </si>
  <si>
    <t>C2 - STROPNÍ DLE VÝBĚRU ARCHITEKTA LED - CHODBA</t>
  </si>
  <si>
    <t>182938488</t>
  </si>
  <si>
    <t>ESI_056</t>
  </si>
  <si>
    <t>C3 - LED BODOVÉ DO PODHLEDU DLE VÝBĚRU ARCHITEKTA - FOYER</t>
  </si>
  <si>
    <t>956469859</t>
  </si>
  <si>
    <t>ESI_057</t>
  </si>
  <si>
    <t>C4 - LED PÁSEK NAD LEM PODHLEDU DLE VÝBĚRU ARCHITEKTA (5300 mm) - FOYER</t>
  </si>
  <si>
    <t>1359737779</t>
  </si>
  <si>
    <t>ESI_058</t>
  </si>
  <si>
    <t>EX1 - STROPNÍ/NÁSTĚNNÉ NOUZOVÉ STÁLE SVÍTÍCÍ, BEZ BATERIE, S PIKTOGRAMEM - VE STÁVAJÍCÍM DESIGNU</t>
  </si>
  <si>
    <t>1867183237</t>
  </si>
  <si>
    <t>ESI_059</t>
  </si>
  <si>
    <t>EX2 - STROPNÍ/NÁSTĚNNÉ NOUZOVÉ BATERIOVÉ (1 HOD) BEZ PIKTOGRAMU - TECHNICKÉ PROSTORY</t>
  </si>
  <si>
    <t>651040946</t>
  </si>
  <si>
    <t>ESI_060</t>
  </si>
  <si>
    <t>EX3 - STROPNÍ/NÁSTĚNNÉ NOUZOVÉ BATERIOVÉ (1 HOD) S PIKTOGRAMEM, VYHŘÍVANÉ - VENKOVNÍ</t>
  </si>
  <si>
    <t>1711920133</t>
  </si>
  <si>
    <t>ESI_061</t>
  </si>
  <si>
    <t>F1 - NÁSTĚNNÉ DLE VÝBĚRU ARCHITEKTA LED</t>
  </si>
  <si>
    <t>901279408</t>
  </si>
  <si>
    <t>ESI_062</t>
  </si>
  <si>
    <t>F2 - STROPNÍ DLE VÝBĚRU ARCHITEKTA LED</t>
  </si>
  <si>
    <t>166494949</t>
  </si>
  <si>
    <t>ESI_063</t>
  </si>
  <si>
    <t>K1 - STROPNÍ DLE VÝBĚRU ARCHITEKTA LED</t>
  </si>
  <si>
    <t>-222777760</t>
  </si>
  <si>
    <t>ESI_064</t>
  </si>
  <si>
    <t>O1 - STROPNÍ DLE VÝBĚRU ARCHITEKTA LED</t>
  </si>
  <si>
    <t>-1552418784</t>
  </si>
  <si>
    <t>ESI_065</t>
  </si>
  <si>
    <t>R1 - STROPNÍ DLE VÝBĚRU ARCHITEKTA LED</t>
  </si>
  <si>
    <t>-606345275</t>
  </si>
  <si>
    <t>ESI_066</t>
  </si>
  <si>
    <t>T0 - STROPNÍ PRACHOTĚSNÉ KRUHOVÉ (LED 1200 lm) - DÍLNA (NAD PONK)</t>
  </si>
  <si>
    <t>-1629807582</t>
  </si>
  <si>
    <t>ESI_067</t>
  </si>
  <si>
    <t>T3 - STROPNÍ PRACHOTĚSNÉ LINIOVÉ (LED 5000 lm) - TECHNICKÉ PROSTORY</t>
  </si>
  <si>
    <t>1608146105</t>
  </si>
  <si>
    <t>ESI_068</t>
  </si>
  <si>
    <t>T4 - STROPNÍ PRACHOTĚSNÉ LINIOVÉ (LED 10000 lm) - TECHNICKÉ PROSTORY</t>
  </si>
  <si>
    <t>-584031956</t>
  </si>
  <si>
    <t>ESI_069</t>
  </si>
  <si>
    <t>W1 - STROPNÍ LED DLE VÝBĚRU ARCHITEKTA - ŠATNA DÁMY (WC, SPRCHA)</t>
  </si>
  <si>
    <t>1390137496</t>
  </si>
  <si>
    <t>ESI_070</t>
  </si>
  <si>
    <t>W3.1 - STROPNÍ LED PÁSEK DLE VÝBĚRU ARCHITEKTA (1770 mm) - ŠATNA DÁMY</t>
  </si>
  <si>
    <t>-1584642151</t>
  </si>
  <si>
    <t>ESI_071</t>
  </si>
  <si>
    <t>W3.2 - STROPNÍ LED PÁSEK DLE VÝBĚRU ARCHITEKTA (2500 mm) - ŠATNA DÁMY</t>
  </si>
  <si>
    <t>1239212191</t>
  </si>
  <si>
    <t>ESI_072</t>
  </si>
  <si>
    <t>W3.3 - STROPNÍ LED PÁSEK DLE VÝBĚRU ARCHITEKTA (4540 mm) - ŠATNA DÁMY</t>
  </si>
  <si>
    <t>460776409</t>
  </si>
  <si>
    <t>ESI_073</t>
  </si>
  <si>
    <t>W4 - ZAPUŠTĚNÉ BODOVÉ LED DLE VÝBĚRU ARCHITEKTA - WC NÁVŠTĚVNÍCI (NAD UMÝVADLA)</t>
  </si>
  <si>
    <t>499140058</t>
  </si>
  <si>
    <t>ESI_074</t>
  </si>
  <si>
    <t>W5 - ZAPUŠTĚNÉ BODOVÉ LED DLE VÝBĚRU ARCHITEKTA - WC NÁVŠTĚVNÍCI (PŘEDSÍŇ, KABINY)</t>
  </si>
  <si>
    <t>1234115638</t>
  </si>
  <si>
    <t>ESI_075</t>
  </si>
  <si>
    <t>W6 - ZAPUŠTĚNÉ BODOVÉ LED DLE VÝBĚRU ARCHITEKTA - WC BAR</t>
  </si>
  <si>
    <t>-904757840</t>
  </si>
  <si>
    <t>ESI_076</t>
  </si>
  <si>
    <t>P - DOPLNĚNÉ STÁVAJÍCÍ ŽÁROVKOVÉ STROPNÍ S OPÁLOVÝM KRYTEM (1x 100 W) - CHODBA</t>
  </si>
  <si>
    <t>899795877</t>
  </si>
  <si>
    <t>ESI_077</t>
  </si>
  <si>
    <t>Y1 - DOPLNĚNÉ STÁVAJÍCÍ ŽÁROVKOVÉ ZAVĚŠENÉ ČERNÉ (1x 100 W) - HLEDIŠTĚ</t>
  </si>
  <si>
    <t>1470452776</t>
  </si>
  <si>
    <t>ESI_078</t>
  </si>
  <si>
    <t>Y3 - DOPLNĚNÉ STÁVAJÍCÍ ŽÁROVKOVÉ STROPNÍ S OPÁLOVÝM KRYTEM (1x 100 W) - HLEDIŠTĚ (BALKON A POD BALKONEM)</t>
  </si>
  <si>
    <t>-12272941</t>
  </si>
  <si>
    <t>ESI_079</t>
  </si>
  <si>
    <t>Y6 - NÁSTĚNNÉ LED ČERNÉ DLE VÝBĚRU ARCHITEKTA - BALKONY</t>
  </si>
  <si>
    <t>1920079096</t>
  </si>
  <si>
    <t>ESI_080</t>
  </si>
  <si>
    <t>Y7 - PODSTUPNICOVÉ LED ČERNÉ DLE VÝBĚRU ARCHITEKTA - STUPNĚ HLEDIŠTĚ A SCHODIŠTĚ</t>
  </si>
  <si>
    <t>1157126679</t>
  </si>
  <si>
    <t>ESI_081</t>
  </si>
  <si>
    <t>Stávající svítidla - demontáž a opětovná montáž (přemístění)</t>
  </si>
  <si>
    <t>1388497908</t>
  </si>
  <si>
    <t>ESI_082</t>
  </si>
  <si>
    <t>T1 - STROPNÍ PRACHOTĚSNÉ LINIOVÉ (LED 3000 lm) - TECHNICKÉ PROSTORY</t>
  </si>
  <si>
    <t>1526710098</t>
  </si>
  <si>
    <t>ESI_083</t>
  </si>
  <si>
    <t>Fotoluminiscenční tabulky - výměna stávajících za nové (nejsou zakresleny ve výkresech)</t>
  </si>
  <si>
    <t>1482495293</t>
  </si>
  <si>
    <t>741810003</t>
  </si>
  <si>
    <t>Celková prohlídka elektrického rozvodu a zařízení přes 0,5 do 1 milionu Kč</t>
  </si>
  <si>
    <t>-656621566</t>
  </si>
  <si>
    <t>741810011</t>
  </si>
  <si>
    <t>Příplatek k celkové prohlídce za každých dalších 500 000,- Kč</t>
  </si>
  <si>
    <t>1685452061</t>
  </si>
  <si>
    <t>741920303</t>
  </si>
  <si>
    <t>Ucpávka prostupu kabelového svazku povlakem stěna tl 100 mm zaplnění prostupu z 20% plocha otvoru 0,3 m2 požární odolnost EI 60</t>
  </si>
  <si>
    <t>-802589817</t>
  </si>
  <si>
    <t>998741122</t>
  </si>
  <si>
    <t>Přesun hmot tonážní pro silnoproud ruční v objektech v přes 6 do 12 m</t>
  </si>
  <si>
    <t>-1094859154</t>
  </si>
  <si>
    <t>998741129</t>
  </si>
  <si>
    <t>Příplatek k ručnímu přesunu hmot tonážnímu pro silnoproud za zvětšený přesun ZKD 50 m</t>
  </si>
  <si>
    <t>-633157624</t>
  </si>
  <si>
    <t>1,883*3 'Přepočtené koeficientem množství</t>
  </si>
  <si>
    <t>742110011</t>
  </si>
  <si>
    <t>Montáž trubek pro slaboproud plastových tuhých pro vnitřní rozvody uložených volně na příchytky</t>
  </si>
  <si>
    <t>-1021774</t>
  </si>
  <si>
    <t>120+60</t>
  </si>
  <si>
    <t>34571410</t>
  </si>
  <si>
    <t>trubka elektroinstalační plastová bezhalogenová tuhá středně odolná D 13/16mm</t>
  </si>
  <si>
    <t>20154051</t>
  </si>
  <si>
    <t>120*1,05 'Přepočtené koeficientem množství</t>
  </si>
  <si>
    <t>34571412</t>
  </si>
  <si>
    <t>trubka elektroinstalační plastová bezhalogenová tuhá středně odolná D 21,5/25mm</t>
  </si>
  <si>
    <t>-1066099675</t>
  </si>
  <si>
    <t>34571114</t>
  </si>
  <si>
    <t>příchytka plastová pro tuhé a ohebné plastové trubky 16x25x27mm</t>
  </si>
  <si>
    <t>-789148894</t>
  </si>
  <si>
    <t>34571115</t>
  </si>
  <si>
    <t>příchytka plastová pro tuhé a ohebné plastové trubky 16x29x31mm</t>
  </si>
  <si>
    <t>-2064249854</t>
  </si>
  <si>
    <t>60*1,05 'Přepočtené koeficientem množství</t>
  </si>
  <si>
    <t>742110102</t>
  </si>
  <si>
    <t>Montáž kabelového žlabu pro slaboproud šířky do 150 mm</t>
  </si>
  <si>
    <t>2036950971</t>
  </si>
  <si>
    <t>60+40+120</t>
  </si>
  <si>
    <t>10.663.954</t>
  </si>
  <si>
    <t xml:space="preserve">KOPOS Žlab DZ 60X60  drátěný žár.pozink, délka 3m</t>
  </si>
  <si>
    <t>-774488481</t>
  </si>
  <si>
    <t>11.124.988</t>
  </si>
  <si>
    <t>KOPOS Žlab DZI 60x100 drátěný ZNCR, délka 3m</t>
  </si>
  <si>
    <t>124831673</t>
  </si>
  <si>
    <t>34575209</t>
  </si>
  <si>
    <t>žlab kabelový ocelový děrovaný ŽZ protipožární P90-R 100x60x1,50mm</t>
  </si>
  <si>
    <t>-399626010</t>
  </si>
  <si>
    <t>742110122</t>
  </si>
  <si>
    <t>Montáž nosníku s konzolami nebo závitovými tyčemi pro slaboproud šířky do 150 mm</t>
  </si>
  <si>
    <t>-1989674275</t>
  </si>
  <si>
    <t>34575387</t>
  </si>
  <si>
    <t>nosník kabelového žlabu drátěného žárově zinkovaný 150mm</t>
  </si>
  <si>
    <t>-1221323401</t>
  </si>
  <si>
    <t>34575345</t>
  </si>
  <si>
    <t>tyč závitová pro kabelové trasy protipožární P-90R M6</t>
  </si>
  <si>
    <t>512091117</t>
  </si>
  <si>
    <t>504592877</t>
  </si>
  <si>
    <t>1898794488</t>
  </si>
  <si>
    <t>55283103</t>
  </si>
  <si>
    <t>0,429*3 'Přepočtené koeficientem množství</t>
  </si>
  <si>
    <t>21-M</t>
  </si>
  <si>
    <t>Elektromontáže</t>
  </si>
  <si>
    <t>210801311</t>
  </si>
  <si>
    <t>Montáž vodiče Cu izolovaného plného nebo laněného s PVC pláštěm do 1 kV žíla 1,5 až 16 mm2 uloženého volně (např. CY, CHAH-V)</t>
  </si>
  <si>
    <t>-1083481967</t>
  </si>
  <si>
    <t>34140826</t>
  </si>
  <si>
    <t>vodič propojovací jádro Cu plné izolace PVC 450/750V (H07V-U) 1x6mm2</t>
  </si>
  <si>
    <t>-1827504577</t>
  </si>
  <si>
    <t>210812001</t>
  </si>
  <si>
    <t>Montáž kabelu Cu plného nebo laněného do 1 kV žíly 2x1,5 až 6 mm2 (např. CYKY) bez ukončení uloženého volně nebo v liště</t>
  </si>
  <si>
    <t>-1580878941</t>
  </si>
  <si>
    <t>1284185</t>
  </si>
  <si>
    <t>KABEL 1-CHKE-V-O 2X2,5 FE180/P60-R B2CAS</t>
  </si>
  <si>
    <t>-1549187836</t>
  </si>
  <si>
    <t>320*1,15 'Přepočtené koeficientem množství</t>
  </si>
  <si>
    <t>210812011</t>
  </si>
  <si>
    <t>Montáž kabelu Cu plného nebo laněného do 1 kV žíly 3x1,5 až 6 mm2 (např. CYKY) bez ukončení uloženého volně nebo v liště</t>
  </si>
  <si>
    <t>-1542426601</t>
  </si>
  <si>
    <t>300+50+50</t>
  </si>
  <si>
    <t>1241593</t>
  </si>
  <si>
    <t>KABEL 1-CHKE-V-J 3X1,5 FE180/P60-R B2CAS</t>
  </si>
  <si>
    <t>-1726574662</t>
  </si>
  <si>
    <t>1001622</t>
  </si>
  <si>
    <t>KABEL 1-CHKE-V-J 3X4 FE180/P60-R B2CAS1D</t>
  </si>
  <si>
    <t>1242318342</t>
  </si>
  <si>
    <t>50*1,15 'Přepočtené koeficientem množství</t>
  </si>
  <si>
    <t>1285054</t>
  </si>
  <si>
    <t>KABEL 1-CHKE-V-J 3X6 FE180/P60-R B2CAS1D</t>
  </si>
  <si>
    <t>472932362</t>
  </si>
  <si>
    <t>210812061</t>
  </si>
  <si>
    <t>Montáž kabelu Cu plného nebo laněného do 1 kV žíly 5x1,5 až 2,5 mm2 (např. CYKY) bez ukončení uloženého volně nebo v liště</t>
  </si>
  <si>
    <t>598363304</t>
  </si>
  <si>
    <t>1991850</t>
  </si>
  <si>
    <t>KAB 1-CHKE-V-J 5X1,5FE180/P60-RB2CAS BUB</t>
  </si>
  <si>
    <t>857448801</t>
  </si>
  <si>
    <t>100*1,15 'Přepočtené koeficientem množství</t>
  </si>
  <si>
    <t>210812065</t>
  </si>
  <si>
    <t>Montáž kabelu Cu plného nebo laněného do 1 kV žíly 5x10 až 16 mm2 (např. CYKY) bez ukončení uloženého volně nebo v liště</t>
  </si>
  <si>
    <t>117493100</t>
  </si>
  <si>
    <t>1215884</t>
  </si>
  <si>
    <t>KABEL 1-CHKE-V-J 5X10 FE180/P60-R B2CAS1</t>
  </si>
  <si>
    <t>281765237</t>
  </si>
  <si>
    <t>150*1,15 'Přepočtené koeficientem množství</t>
  </si>
  <si>
    <t>210812071</t>
  </si>
  <si>
    <t>Montáž kabelu Cu plného nebo laněného do 1 kV žíly 7x1,5až 2,5 mm2 (např. CYKY) bez ukončení uloženého volně nebo v liště</t>
  </si>
  <si>
    <t>537390569</t>
  </si>
  <si>
    <t>34111301</t>
  </si>
  <si>
    <t>kabel silový oheň retardující bezhalogenový bez funkční schopnosti při požáru jádro Cu 0,6/1kV (N2XH) 7x1,5mm2</t>
  </si>
  <si>
    <t>1051134683</t>
  </si>
  <si>
    <t>210813043</t>
  </si>
  <si>
    <t>Montáž kabelu Cu plného nebo laněného do 1 kV žíly 4x70 mm2 (např. CYKY) bez ukončení uloženého pevně</t>
  </si>
  <si>
    <t>-1580512637</t>
  </si>
  <si>
    <t>34111289</t>
  </si>
  <si>
    <t>kabel silový oheň retardující bezhalogenový bez funkční schopnosti při požáru jádro Cu 0,6/1kV (N2XH) 4x70mm2</t>
  </si>
  <si>
    <t>2051491181</t>
  </si>
  <si>
    <t>21-1</t>
  </si>
  <si>
    <t>Demontáž stávajících rozvodů elektro</t>
  </si>
  <si>
    <t>1738829908</t>
  </si>
  <si>
    <t>21-2</t>
  </si>
  <si>
    <t>Likvidace a případné uskladnění</t>
  </si>
  <si>
    <t>-312971653</t>
  </si>
  <si>
    <t>21-3</t>
  </si>
  <si>
    <t>Přepojení stávající instalace po dobu rekonstrukce</t>
  </si>
  <si>
    <t>-1957556277</t>
  </si>
  <si>
    <t>21-4</t>
  </si>
  <si>
    <t>Stavební přípomoc ( drážkování, úpravy povrchů apod.)</t>
  </si>
  <si>
    <t>496473559</t>
  </si>
  <si>
    <t>HZS</t>
  </si>
  <si>
    <t>Hodinové zúčtovací sazby</t>
  </si>
  <si>
    <t>HZS4212</t>
  </si>
  <si>
    <t>Hodinová zúčtovací sazba revizní technik specialista - revize hromosvod</t>
  </si>
  <si>
    <t>742668275</t>
  </si>
  <si>
    <t>478494703</t>
  </si>
  <si>
    <t>-445851145</t>
  </si>
  <si>
    <t>256309807</t>
  </si>
  <si>
    <t>05 -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</si>
  <si>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</si>
  <si>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</si>
  <si>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</si>
  <si>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</si>
  <si>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</si>
  <si>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23-M - Montáže potrubí</t>
  </si>
  <si>
    <t xml:space="preserve">    58-M - Revize vyhrazených technických zařízení</t>
  </si>
  <si>
    <t>619996145</t>
  </si>
  <si>
    <t>Ochrana samostatných konstrukcí a prvků obalením geotextilií</t>
  </si>
  <si>
    <t>1806059742</t>
  </si>
  <si>
    <t>776677065</t>
  </si>
  <si>
    <t>532587000</t>
  </si>
  <si>
    <t>0,699*5 'Přepočtené koeficientem množství</t>
  </si>
  <si>
    <t>374163806</t>
  </si>
  <si>
    <t>-1687355786</t>
  </si>
  <si>
    <t>0,699*19 'Přepočtené koeficientem množství</t>
  </si>
  <si>
    <t>-1022269504</t>
  </si>
  <si>
    <t>998018003</t>
  </si>
  <si>
    <t>Přesun hmot ruční pro budovy v přes 12 do 24 m</t>
  </si>
  <si>
    <t>-1438338892</t>
  </si>
  <si>
    <t>1516646655</t>
  </si>
  <si>
    <t>0,009*2 'Přepočtené koeficientem množství</t>
  </si>
  <si>
    <t>713463211</t>
  </si>
  <si>
    <t>Montáž izolace tepelné potrubí potrubními pouzdry s Al fólií staženými Al páskou 1x D do 50 mm</t>
  </si>
  <si>
    <t>1050288510</t>
  </si>
  <si>
    <t>16+24+12+12+32</t>
  </si>
  <si>
    <t>63154002</t>
  </si>
  <si>
    <t>pouzdro izolační potrubní z minerální vlny s Al fólií max. 250/100°C 15/20mm</t>
  </si>
  <si>
    <t>-916936983</t>
  </si>
  <si>
    <t>12*1,02 'Přepočtené koeficientem množství</t>
  </si>
  <si>
    <t>63154003</t>
  </si>
  <si>
    <t>pouzdro izolační potrubní z minerální vlny s Al fólií max. 250/100°C 18/20mm</t>
  </si>
  <si>
    <t>-328698660</t>
  </si>
  <si>
    <t>32*1,02 'Přepočtené koeficientem množství</t>
  </si>
  <si>
    <t>63154530</t>
  </si>
  <si>
    <t>pouzdro izolační potrubní z minerální vlny s Al fólií max. 250/100°C 22/30mm</t>
  </si>
  <si>
    <t>1851435528</t>
  </si>
  <si>
    <t>63154531</t>
  </si>
  <si>
    <t>pouzdro izolační potrubní z minerální vlny s Al fólií max. 250/100°C 28/30mm</t>
  </si>
  <si>
    <t>-2103803148</t>
  </si>
  <si>
    <t>16*1,02 'Přepočtené koeficientem množství</t>
  </si>
  <si>
    <t>63154018</t>
  </si>
  <si>
    <t>pouzdro izolační potrubní z minerální vlny s Al fólií max. 250/100°C 54/40mm</t>
  </si>
  <si>
    <t>-1547132671</t>
  </si>
  <si>
    <t>24*1,02 'Přepočtené koeficientem množství</t>
  </si>
  <si>
    <t>-4037581</t>
  </si>
  <si>
    <t>883963406</t>
  </si>
  <si>
    <t>0,058*3 'Přepočtené koeficientem množství</t>
  </si>
  <si>
    <t>722232074</t>
  </si>
  <si>
    <t>Kohout kulový přímý G 1" PN 42 do 185°C 2x vnější závit</t>
  </si>
  <si>
    <t>-522531604</t>
  </si>
  <si>
    <t>722239101</t>
  </si>
  <si>
    <t>Montáž armatur vodovodních se dvěma závity G 1/2"</t>
  </si>
  <si>
    <t>-843720290</t>
  </si>
  <si>
    <t>55190003</t>
  </si>
  <si>
    <t>flexi hadice ohebná sanitární D 9x13mm FF 1/2" 500mm</t>
  </si>
  <si>
    <t>1628663787</t>
  </si>
  <si>
    <t>641002038</t>
  </si>
  <si>
    <t>25675642</t>
  </si>
  <si>
    <t>731</t>
  </si>
  <si>
    <t>Ústřední vytápění - kotelny</t>
  </si>
  <si>
    <t>731191942</t>
  </si>
  <si>
    <t>Napuštění kotle po opravě pl kotle přes 5 do 10 m2</t>
  </si>
  <si>
    <t>70153364</t>
  </si>
  <si>
    <t>998731122</t>
  </si>
  <si>
    <t>Přesun hmot tonážní pro kotelny ruční v objektech v přes 6 do 12 m</t>
  </si>
  <si>
    <t>-424596088</t>
  </si>
  <si>
    <t>998731129</t>
  </si>
  <si>
    <t>Příplatek k ručnímu přesunu hmot tonážnímu pro kotelny za zvětšený přesun ZKD 50 m</t>
  </si>
  <si>
    <t>1534304435</t>
  </si>
  <si>
    <t>0,02*3 'Přepočtené koeficientem množství</t>
  </si>
  <si>
    <t>732</t>
  </si>
  <si>
    <t>Ústřední vytápění - strojovny</t>
  </si>
  <si>
    <t>732221942</t>
  </si>
  <si>
    <t>Mechanické vyčištění výměníku tepla a topné vložky obsahu přes 250 do 1000 l</t>
  </si>
  <si>
    <t>1257223625</t>
  </si>
  <si>
    <t>732291915</t>
  </si>
  <si>
    <t>Napuštění ohříváku a výměníku vodou obsahu do 1000 litrů</t>
  </si>
  <si>
    <t>-2124041012</t>
  </si>
  <si>
    <t>732421401</t>
  </si>
  <si>
    <t xml:space="preserve">Čerpadlo teplovodní mokroběžné závitové oběhové  - 0,76m3/h, 35kPa, 0,02kW/230V/50Hz  </t>
  </si>
  <si>
    <t>134462337</t>
  </si>
  <si>
    <t>998732122</t>
  </si>
  <si>
    <t>Přesun hmot tonážní pro strojovny ruční v objektech v přes 6 do 12 m</t>
  </si>
  <si>
    <t>-1895728873</t>
  </si>
  <si>
    <t>998732129</t>
  </si>
  <si>
    <t>Příplatek k ručnímu přesunu hmot tonážnímu pro strojovny za zvětšený přesun ZKD 50 m</t>
  </si>
  <si>
    <t>-777578846</t>
  </si>
  <si>
    <t>0,023*3 'Přepočtené koeficientem množství</t>
  </si>
  <si>
    <t>733</t>
  </si>
  <si>
    <t>Ústřední vytápění - rozvodné potrubí</t>
  </si>
  <si>
    <t>733120819</t>
  </si>
  <si>
    <t>Demontáž potrubí ocelového hladkého D přes 38 do 60,3</t>
  </si>
  <si>
    <t>-1889164643</t>
  </si>
  <si>
    <t>733121152</t>
  </si>
  <si>
    <t>Potrubí ocelové hladké bezešvé středotlaké spojované svařováním D 28x2,6 mm</t>
  </si>
  <si>
    <t>-861084908</t>
  </si>
  <si>
    <t>733121158</t>
  </si>
  <si>
    <t>Potrubí ocelové hladké bezešvé středotlaké spojované svařováním D 57x3,2 mm</t>
  </si>
  <si>
    <t>274346013</t>
  </si>
  <si>
    <t>733190217</t>
  </si>
  <si>
    <t>Zkouška těsnosti potrubí ocelové hladké D do 51x2,6</t>
  </si>
  <si>
    <t>944983985</t>
  </si>
  <si>
    <t>733191113</t>
  </si>
  <si>
    <t>Manžeta prostupová pro ocelové potrubí DN přes 32 do 50</t>
  </si>
  <si>
    <t>-1818879220</t>
  </si>
  <si>
    <t>733222302</t>
  </si>
  <si>
    <t>Potrubí měděné polotvrdé spojované lisováním D 15x1 mm</t>
  </si>
  <si>
    <t>869653391</t>
  </si>
  <si>
    <t>733222303</t>
  </si>
  <si>
    <t>Potrubí měděné polotvrdé spojované lisováním D 18x1 mm</t>
  </si>
  <si>
    <t>-1684095386</t>
  </si>
  <si>
    <t>733222304</t>
  </si>
  <si>
    <t>Potrubí měděné polotvrdé spojované lisováním D 22x1 mm</t>
  </si>
  <si>
    <t>610977524</t>
  </si>
  <si>
    <t>733224203</t>
  </si>
  <si>
    <t>Příplatek k potrubí měděnému za potrubí vedené v kotelnách nebo strojovnách D 18x1 mm</t>
  </si>
  <si>
    <t>1535424423</t>
  </si>
  <si>
    <t>733231112</t>
  </si>
  <si>
    <t>Kompenzátor pro měděné potrubí D 18 tvaru U s hladkými ohyby s konci na vnitřní pájen</t>
  </si>
  <si>
    <t>1970399805</t>
  </si>
  <si>
    <t>733291101</t>
  </si>
  <si>
    <t>Zkouška těsnosti potrubí měděné D do 35x1,5</t>
  </si>
  <si>
    <t>-1252614421</t>
  </si>
  <si>
    <t>79+38+12</t>
  </si>
  <si>
    <t>733291903</t>
  </si>
  <si>
    <t>Propojení potrubí měděného při opravě D 18x1 mm</t>
  </si>
  <si>
    <t>-79710470</t>
  </si>
  <si>
    <t>733293903</t>
  </si>
  <si>
    <t>Vsazení odbočky na potrubí měděné o rozměru D 18x1 mm</t>
  </si>
  <si>
    <t>-1791269274</t>
  </si>
  <si>
    <t>733194917</t>
  </si>
  <si>
    <t>Navaření odbočky na potrubí ocelové hladké D 51x2,6 mm</t>
  </si>
  <si>
    <t>-837642549</t>
  </si>
  <si>
    <t>733390305</t>
  </si>
  <si>
    <t>Napuštění potrubí nemrznoucí směsí</t>
  </si>
  <si>
    <t>1565469721</t>
  </si>
  <si>
    <t>733811241</t>
  </si>
  <si>
    <t>Ochrana potrubí ústředního vytápění termoizolačními trubicemi z PE tl přes 13 do 20 mm DN do 22 mm</t>
  </si>
  <si>
    <t>-1107134221</t>
  </si>
  <si>
    <t>Část měděného potrubí</t>
  </si>
  <si>
    <t>67+6</t>
  </si>
  <si>
    <t>998733122</t>
  </si>
  <si>
    <t>Přesun hmot tonážní pro rozvody potrubí ruční v objektech v přes 6 do 12 m</t>
  </si>
  <si>
    <t>1550600692</t>
  </si>
  <si>
    <t>998733129</t>
  </si>
  <si>
    <t>Příplatek k ručnímu přesunu hmot tonážnímu pro rozvody potrubí za zvětšený přesun ZKD 50 m</t>
  </si>
  <si>
    <t>-1196736515</t>
  </si>
  <si>
    <t>0,351*3 'Přepočtené koeficientem množství</t>
  </si>
  <si>
    <t>734</t>
  </si>
  <si>
    <t>Ústřední vytápění - armatury</t>
  </si>
  <si>
    <t>734209115</t>
  </si>
  <si>
    <t>Montáž armatury závitové s dvěma závity G 1</t>
  </si>
  <si>
    <t>-1018513981</t>
  </si>
  <si>
    <t>IMI.52164020.</t>
  </si>
  <si>
    <t>Tlakově nezávislý regulační ventil, DN20 , 0,76 m3/hod, kvs 2,7</t>
  </si>
  <si>
    <t>-1821699008</t>
  </si>
  <si>
    <t>IMI.52164010.</t>
  </si>
  <si>
    <t>Tlakově nezávislý regulační ventil DN10 pro funkci přepouštění ( nastaven na 30l/h),kvs=0,5</t>
  </si>
  <si>
    <t>-926105749</t>
  </si>
  <si>
    <t>IVR.1920752.</t>
  </si>
  <si>
    <t>Servopohon 24V (spojité 0-10V), plynulá regulace</t>
  </si>
  <si>
    <t>-1038335481</t>
  </si>
  <si>
    <t>734211120</t>
  </si>
  <si>
    <t>Ventil závitový odvzdušňovací G 1/2 PN 14 do 120°C automatický</t>
  </si>
  <si>
    <t>1733110748</t>
  </si>
  <si>
    <t>734221111</t>
  </si>
  <si>
    <t>Ventil závitový termostatický přímý G 3/8 PN 10 do 120°C Q 15-200 l/h s automatickým omezením průtoku bez hlavice ovládání</t>
  </si>
  <si>
    <t>1169512577</t>
  </si>
  <si>
    <t>734221682</t>
  </si>
  <si>
    <t>Termostatická hlavice kapalinová PN 10 do 110°C otopných těles VK</t>
  </si>
  <si>
    <t>-1587083986</t>
  </si>
  <si>
    <t>734242414</t>
  </si>
  <si>
    <t>Ventil závitový zpětný přímý G 1 PN 16 do 110°C</t>
  </si>
  <si>
    <t>-1903094793</t>
  </si>
  <si>
    <t>734261402</t>
  </si>
  <si>
    <t>Armatura připojovací rohová G 1/2x18 PN 10 do 110°C radiátorů typu VK</t>
  </si>
  <si>
    <t>-481903991</t>
  </si>
  <si>
    <t>734291123</t>
  </si>
  <si>
    <t>Kohout plnící a vypouštěcí G 1/2 PN 16 závitový</t>
  </si>
  <si>
    <t>-1810996232</t>
  </si>
  <si>
    <t>734291255</t>
  </si>
  <si>
    <t>Filtr závitový pro topné a chladicí systémy přímý G 1 PN 16 do 160°C s vnitřními závity</t>
  </si>
  <si>
    <t>354898710</t>
  </si>
  <si>
    <t>734411129</t>
  </si>
  <si>
    <t>Teploměr technický s pevným stonkem a jímkou zadní připojení průměr 100 mm délky 200 mm</t>
  </si>
  <si>
    <t>1112975051</t>
  </si>
  <si>
    <t>734421102</t>
  </si>
  <si>
    <t>Tlakoměr s pevným stonkem a zpětnou klapkou tlak 0-16 bar průměr 63 mm spodní připojení</t>
  </si>
  <si>
    <t>-1059408128</t>
  </si>
  <si>
    <t>734449113</t>
  </si>
  <si>
    <t>Montáž regulátoru teploty přímého proporcionálního DN 25 se snímačem a ventilem</t>
  </si>
  <si>
    <t>933052160</t>
  </si>
  <si>
    <t>GCM747100.</t>
  </si>
  <si>
    <t>Vyvažovací ventil se vstupem pro kapiláru PV, DN 25, kvs6,4, 0,76 m3/h</t>
  </si>
  <si>
    <t>-1735957031</t>
  </si>
  <si>
    <t>998734122</t>
  </si>
  <si>
    <t>Přesun hmot tonážní pro armatury ruční v objektech v přes 6 do 12 m</t>
  </si>
  <si>
    <t>-1567194935</t>
  </si>
  <si>
    <t>998734129</t>
  </si>
  <si>
    <t>Příplatek k ručnímu přesunu hmot tonážnímu pro armatury za zvětšený přesun ZKD 50 m</t>
  </si>
  <si>
    <t>-36096283</t>
  </si>
  <si>
    <t>0,017*3 'Přepočtené koeficientem množství</t>
  </si>
  <si>
    <t>735</t>
  </si>
  <si>
    <t>Ústřední vytápění - otopná tělesa</t>
  </si>
  <si>
    <t>735000912</t>
  </si>
  <si>
    <t>Vyregulování ventilu nebo kohoutu dvojregulačního s termostatickým ovládáním</t>
  </si>
  <si>
    <t>491855676</t>
  </si>
  <si>
    <t>735151831</t>
  </si>
  <si>
    <t>Demontáž otopného tělesa panelového třířadého dl do 1500 mm</t>
  </si>
  <si>
    <t>-1672179123</t>
  </si>
  <si>
    <t>735151832</t>
  </si>
  <si>
    <t>Demontáž otopného tělesa panelového třířadého dl přes 1500 do 2820 mm</t>
  </si>
  <si>
    <t>2106793604</t>
  </si>
  <si>
    <t>735152162.KRD</t>
  </si>
  <si>
    <t xml:space="preserve">Designové vertikální těleso s hladkou čelní deskou a středovým připojením 10-1800 x 400mm, RAL upřesní architekt) </t>
  </si>
  <si>
    <t>1914257691</t>
  </si>
  <si>
    <t>735152273</t>
  </si>
  <si>
    <t xml:space="preserve">Otopné těleso panelové VK jednodeskové  výška/délka 600/600 mm,  (RAL upřesní architekt před objednáním) </t>
  </si>
  <si>
    <t>-1842899749</t>
  </si>
  <si>
    <t>735152362.KRD</t>
  </si>
  <si>
    <t xml:space="preserve">Designové vertikální těleso s hladkou čelní deskou 20-1800 x 400mm, (RAL upřesní architekt) </t>
  </si>
  <si>
    <t>-1019880339</t>
  </si>
  <si>
    <t>735152473</t>
  </si>
  <si>
    <t xml:space="preserve">Otopné těleso panelové VK dvoudeskové 1 přídavná přestupní plocha výška/délka 600/600 mm , (RAL upřesní architekt před objednáním) </t>
  </si>
  <si>
    <t>861046692</t>
  </si>
  <si>
    <t>735152475</t>
  </si>
  <si>
    <t xml:space="preserve">Otopné těleso panelové VK dvoudeskové 600/800 mm, (RAL upřesní architekt před objednáním) </t>
  </si>
  <si>
    <t>1031011425</t>
  </si>
  <si>
    <t>735152475.1</t>
  </si>
  <si>
    <t xml:space="preserve">Deskové těleso typ VK s hladkou čelní deskou 21- 600 x 800mm, (RAL upřesní architekt před objednáním) </t>
  </si>
  <si>
    <t>628897190</t>
  </si>
  <si>
    <t>735191901</t>
  </si>
  <si>
    <t>Vyzkoušení otopných těles ocelových po opravě tlakem</t>
  </si>
  <si>
    <t>-455017019</t>
  </si>
  <si>
    <t>735191903</t>
  </si>
  <si>
    <t>Vyčištění otopných těles ocelových nebo hliníkových proplachem vodou</t>
  </si>
  <si>
    <t>1007133422</t>
  </si>
  <si>
    <t>735191910</t>
  </si>
  <si>
    <t>Napuštění vody do otopných těles</t>
  </si>
  <si>
    <t>935205237</t>
  </si>
  <si>
    <t>735411212</t>
  </si>
  <si>
    <t xml:space="preserve">Lavicový otopný výměník (konvektor) z měděných trubek a hliníkových lamel  </t>
  </si>
  <si>
    <t>-404716243</t>
  </si>
  <si>
    <t>735494811</t>
  </si>
  <si>
    <t>Vypuštění vody z otopných těles</t>
  </si>
  <si>
    <t>-979608058</t>
  </si>
  <si>
    <t>998735122</t>
  </si>
  <si>
    <t>Přesun hmot tonážní pro otopná tělesa ruční v objektech v přes 6 do 12 m</t>
  </si>
  <si>
    <t>-1302109334</t>
  </si>
  <si>
    <t>998735129</t>
  </si>
  <si>
    <t>Příplatek k ručnímu přesunu hmot tonážnímu pro otopná tělesa za zvětšený přesun ZKD 50 m</t>
  </si>
  <si>
    <t>1363903056</t>
  </si>
  <si>
    <t>0,262*3 'Přepočtené koeficientem množství</t>
  </si>
  <si>
    <t>783601711</t>
  </si>
  <si>
    <t>Bezoplachové odrezivění potrubí DN do 50 mm</t>
  </si>
  <si>
    <t>962478445</t>
  </si>
  <si>
    <t>16+24</t>
  </si>
  <si>
    <t>783601715</t>
  </si>
  <si>
    <t>Odmaštění ředidlovým odmašťovačem potrubí DN do 50 mm</t>
  </si>
  <si>
    <t>1723602217</t>
  </si>
  <si>
    <t>783614551</t>
  </si>
  <si>
    <t>Základní jednonásobný syntetický nátěr potrubí DN do 50 mm</t>
  </si>
  <si>
    <t>27552924</t>
  </si>
  <si>
    <t>783615551</t>
  </si>
  <si>
    <t>Mezinátěr jednonásobný syntetický nátěr potrubí DN do 50 mm</t>
  </si>
  <si>
    <t>1263318658</t>
  </si>
  <si>
    <t>783617601</t>
  </si>
  <si>
    <t>Krycí jednonásobný syntetický nátěr potrubí DN do 50 mm</t>
  </si>
  <si>
    <t>1249771995</t>
  </si>
  <si>
    <t>23-M</t>
  </si>
  <si>
    <t>Montáže potrubí</t>
  </si>
  <si>
    <t>230120043</t>
  </si>
  <si>
    <t>Čištění potrubí profukováním nebo proplachováním DN 50</t>
  </si>
  <si>
    <t>-433353918</t>
  </si>
  <si>
    <t>58-M</t>
  </si>
  <si>
    <t>Revize vyhrazených technických zařízení</t>
  </si>
  <si>
    <t>580507217</t>
  </si>
  <si>
    <t>Kontrola funkce hoření hlavního hořáku plynového kotle do 50 kW</t>
  </si>
  <si>
    <t>1109324084</t>
  </si>
  <si>
    <t>HZS2222</t>
  </si>
  <si>
    <t>Hodinová zúčtovací sazba topenář odborný</t>
  </si>
  <si>
    <t>1041812694</t>
  </si>
  <si>
    <t>698606927</t>
  </si>
  <si>
    <t>-792074920</t>
  </si>
  <si>
    <t>06 - Chlazení</t>
  </si>
  <si>
    <t>01 - Zařízení č.1 - Větrání hlediště/jeviště</t>
  </si>
  <si>
    <t>751721121</t>
  </si>
  <si>
    <t>Montáž klimatizační jednotky venkovní s trojfázovým napájením do 7 vnitřních jednotek</t>
  </si>
  <si>
    <t>-130939028</t>
  </si>
  <si>
    <t>Zařízení č.1</t>
  </si>
  <si>
    <t>č. 1.01</t>
  </si>
  <si>
    <t>č.1.02</t>
  </si>
  <si>
    <t>1090000876</t>
  </si>
  <si>
    <t>Venkovní kondenzační VRV jednotka, Qch=22,4 kW, SW omezení na 90%,LW(A)=71dB(A),chladivo R32,400V/50Hz,6,22kW.940x1430x340mm, 134kg,vč. komunikace, napájení,konzol</t>
  </si>
  <si>
    <t>1240044379</t>
  </si>
  <si>
    <t>1090000876.1</t>
  </si>
  <si>
    <t>Řídící skříňka s výstupem do MaR 0-10V/24V, napájení 230V/50Hz1</t>
  </si>
  <si>
    <t>1264815595</t>
  </si>
  <si>
    <t>1090000876.2</t>
  </si>
  <si>
    <t>Sada s expanzním ventilem</t>
  </si>
  <si>
    <t>-1309769907</t>
  </si>
  <si>
    <t>1090000876.3</t>
  </si>
  <si>
    <t>Kabelový ovladač bílý - umístit na zeď</t>
  </si>
  <si>
    <t>1402517229</t>
  </si>
  <si>
    <t>751791112</t>
  </si>
  <si>
    <t>Montáž napojovacího měděného potrubí předizolovaného 10 (3/8" x 0,8)</t>
  </si>
  <si>
    <t>2051301170</t>
  </si>
  <si>
    <t>6000998011</t>
  </si>
  <si>
    <t>Trubka měděná opláštěná ARC SINGLE 3/8"×0,8 mm (9,52 mm) 25 m</t>
  </si>
  <si>
    <t>-88713053</t>
  </si>
  <si>
    <t>44*1,03 'Přepočtené koeficientem množství</t>
  </si>
  <si>
    <t>751791115</t>
  </si>
  <si>
    <t>Montáž napojovacího měděného potrubí předizolovaného 18 (3/4" x 1,0)</t>
  </si>
  <si>
    <t>1902062769</t>
  </si>
  <si>
    <t>6000998013</t>
  </si>
  <si>
    <t>Trubka měděná opláštěná ARC SINGLE 3/4"×1,0 mm (19,05 mm) 25 m</t>
  </si>
  <si>
    <t>-1434512103</t>
  </si>
  <si>
    <t>751791301</t>
  </si>
  <si>
    <t>Zkouška těsnosti potrubí</t>
  </si>
  <si>
    <t>-619980369</t>
  </si>
  <si>
    <t>751792004</t>
  </si>
  <si>
    <t>Montáž konzol (2 ks) pro uložení klimatizační jednotky na stěnu</t>
  </si>
  <si>
    <t>436313481</t>
  </si>
  <si>
    <t>42990006</t>
  </si>
  <si>
    <t>konzole pevná nástěnná pro klimatizační jednotku, délka podpěry 620mm, nosnost konzoly 80kg</t>
  </si>
  <si>
    <t>-496290077</t>
  </si>
  <si>
    <t>2*2 'Přepočtené koeficientem množství</t>
  </si>
  <si>
    <t>42990007</t>
  </si>
  <si>
    <t>kotevní sada pro upevnění konzol pro klimatizační jednotku</t>
  </si>
  <si>
    <t>466249338</t>
  </si>
  <si>
    <t>751792906</t>
  </si>
  <si>
    <t>Kontrola a nastavení klimatizační sestavy přes 2 do 4 vnitřních jednotek</t>
  </si>
  <si>
    <t>1128023847</t>
  </si>
  <si>
    <t>751793001</t>
  </si>
  <si>
    <t>Doplnění chladiva do systému</t>
  </si>
  <si>
    <t>1974424291</t>
  </si>
  <si>
    <t>10892004</t>
  </si>
  <si>
    <t>chladivo R32 9kg</t>
  </si>
  <si>
    <t>1638638646</t>
  </si>
  <si>
    <t>1347938642</t>
  </si>
  <si>
    <t>-399877494</t>
  </si>
  <si>
    <t>0,046*3 'Přepočtené koeficientem množství</t>
  </si>
  <si>
    <t>HZS3212</t>
  </si>
  <si>
    <t>Hodinová zúčtovací sazba montér vzduchotechniky a chlazení odborný</t>
  </si>
  <si>
    <t>899904992</t>
  </si>
  <si>
    <t>Uvedení do provozu, zaškolení obsluhy</t>
  </si>
  <si>
    <t>831850580</t>
  </si>
  <si>
    <t>1606670513</t>
  </si>
  <si>
    <t>02 - Zařízení č.2 - Chlazení místnosti BN 1.03 (Technická kabina)</t>
  </si>
  <si>
    <t>751711111</t>
  </si>
  <si>
    <t>Montáž klimatizační jednotky vnitřní nástěnné o výkonu do 3,5 kW</t>
  </si>
  <si>
    <t>1719949290</t>
  </si>
  <si>
    <t>42952001</t>
  </si>
  <si>
    <t>jednotka klimatizační nástěnná (vnitřní a venkovní) o výkonu do 3,5kW</t>
  </si>
  <si>
    <t>1085259787</t>
  </si>
  <si>
    <t>751721111</t>
  </si>
  <si>
    <t>Montáž klimatizační jednotky venkovní s jednofázovým napájením do 2 vnitřních jednotek</t>
  </si>
  <si>
    <t>1222850297</t>
  </si>
  <si>
    <t>42952015</t>
  </si>
  <si>
    <t>jednotka klimatizační venkovní jednofázové napájení do 2 vnitřních jednotek o výkonu do 5,5kW</t>
  </si>
  <si>
    <t>86921040</t>
  </si>
  <si>
    <t>751791111</t>
  </si>
  <si>
    <t>Montáž napojovacího měděného potrubí předizolovaného 6 (1/4" x 0,8)</t>
  </si>
  <si>
    <t>-1571942886</t>
  </si>
  <si>
    <t>6000998000</t>
  </si>
  <si>
    <t>Trubka měděná opláštěná ARC SINGLE 1/4"×0,8 mm (6,35 mm) 25 m</t>
  </si>
  <si>
    <t>-2009782544</t>
  </si>
  <si>
    <t>7*1,03 'Přepočtené koeficientem množství</t>
  </si>
  <si>
    <t>-818754364</t>
  </si>
  <si>
    <t>Zařízení č.2</t>
  </si>
  <si>
    <t>-714114680</t>
  </si>
  <si>
    <t>1866117459</t>
  </si>
  <si>
    <t>1335090925</t>
  </si>
  <si>
    <t>1955950529</t>
  </si>
  <si>
    <t>42990005</t>
  </si>
  <si>
    <t>konzole pevná nástěnná pro klimatizační jednotku, délka podpěry 420mm, nosnost konzoly 70kg</t>
  </si>
  <si>
    <t>2120547588</t>
  </si>
  <si>
    <t>751792905</t>
  </si>
  <si>
    <t>Kontrola a nastavení klimatizační sestavy do 2 vnitřních jednotek</t>
  </si>
  <si>
    <t>-1345593679</t>
  </si>
  <si>
    <t>144666582</t>
  </si>
  <si>
    <t>-1191950222</t>
  </si>
  <si>
    <t>131539923</t>
  </si>
  <si>
    <t>-147394701</t>
  </si>
  <si>
    <t>0,085*3 'Přepočtené koeficientem množství</t>
  </si>
  <si>
    <t>-774095985</t>
  </si>
  <si>
    <t>180543206</t>
  </si>
  <si>
    <t>1853330883</t>
  </si>
  <si>
    <t>03 - Zařízení č.3 - Chlazení místnosti BN 1.01b (AV technika - racky)</t>
  </si>
  <si>
    <t>1639787128</t>
  </si>
  <si>
    <t>-821584562</t>
  </si>
  <si>
    <t>-1390872410</t>
  </si>
  <si>
    <t>-1100046306</t>
  </si>
  <si>
    <t>1834538763</t>
  </si>
  <si>
    <t>Zařízení č.3</t>
  </si>
  <si>
    <t>-439464801</t>
  </si>
  <si>
    <t>23*1,03 'Přepočtené koeficientem množství</t>
  </si>
  <si>
    <t>-2125494926</t>
  </si>
  <si>
    <t>1533108046</t>
  </si>
  <si>
    <t>1551113338</t>
  </si>
  <si>
    <t>530675991</t>
  </si>
  <si>
    <t>82841617</t>
  </si>
  <si>
    <t>-1314322291</t>
  </si>
  <si>
    <t>1300802075</t>
  </si>
  <si>
    <t>1019744664</t>
  </si>
  <si>
    <t>279690035</t>
  </si>
  <si>
    <t>1466726487</t>
  </si>
  <si>
    <t>1566461209</t>
  </si>
  <si>
    <t>0,095*3 'Přepočtené koeficientem množství</t>
  </si>
  <si>
    <t>531723050</t>
  </si>
  <si>
    <t>-1311770081</t>
  </si>
  <si>
    <t>-725415770</t>
  </si>
  <si>
    <t>04 - Zařízení č.4 - Chlazení místnosti B 02.33 ( Náhradní zdrojú RPO)</t>
  </si>
  <si>
    <t>-1765485930</t>
  </si>
  <si>
    <t>1420686265</t>
  </si>
  <si>
    <t>1134664376</t>
  </si>
  <si>
    <t>-307304619</t>
  </si>
  <si>
    <t>147379237</t>
  </si>
  <si>
    <t>Zařízení č.4</t>
  </si>
  <si>
    <t>-761523437</t>
  </si>
  <si>
    <t>16*1,03 'Přepočtené koeficientem množství</t>
  </si>
  <si>
    <t>-56768816</t>
  </si>
  <si>
    <t>-291709621</t>
  </si>
  <si>
    <t>-2099848030</t>
  </si>
  <si>
    <t>1918695935</t>
  </si>
  <si>
    <t>1435674987</t>
  </si>
  <si>
    <t>-1750553957</t>
  </si>
  <si>
    <t>-2085234510</t>
  </si>
  <si>
    <t>-996080908</t>
  </si>
  <si>
    <t>460840057</t>
  </si>
  <si>
    <t>-228098446</t>
  </si>
  <si>
    <t>-1185044254</t>
  </si>
  <si>
    <t>0,09*3 'Přepočtené koeficientem množství</t>
  </si>
  <si>
    <t>9144113</t>
  </si>
  <si>
    <t>148844693</t>
  </si>
  <si>
    <t>-2067240956</t>
  </si>
  <si>
    <t>05 - Demontáže</t>
  </si>
  <si>
    <t>214755744</t>
  </si>
  <si>
    <t>429314001</t>
  </si>
  <si>
    <t>4,792*5 'Přepočtené koeficientem množství</t>
  </si>
  <si>
    <t>609119194</t>
  </si>
  <si>
    <t>-162975220</t>
  </si>
  <si>
    <t>4,792*19 'Přepočtené koeficientem množství</t>
  </si>
  <si>
    <t>997013609</t>
  </si>
  <si>
    <t>Poplatek za uložení na skládce (skládkovné) stavebního odpadu ze směsí nebo oddělených frakcí betonu, cihel a keramických výrobků kód odpadu 17 01 07</t>
  </si>
  <si>
    <t>-1881075807</t>
  </si>
  <si>
    <t>751510864</t>
  </si>
  <si>
    <t>Demontáž vzduchotechnického potrubí plechového čtyřhranného s přírubou do suti průřezu přes 1,13 do 2,01 m2</t>
  </si>
  <si>
    <t>-1149434359</t>
  </si>
  <si>
    <t>751741812</t>
  </si>
  <si>
    <t>Demontáž kompaktního chladiče - trojfázové napájení</t>
  </si>
  <si>
    <t>-1654257656</t>
  </si>
  <si>
    <t>Demontáž stávajícího chladiče</t>
  </si>
  <si>
    <t>751791823</t>
  </si>
  <si>
    <t>Demontáž dvojice napojovacího měděného potrubí předizolovaného 10-16 (3/8" x 5/8")</t>
  </si>
  <si>
    <t>-104136164</t>
  </si>
  <si>
    <t>751792806</t>
  </si>
  <si>
    <t>Demontáž čerpadla pro odvod kondenzátu klimatizace</t>
  </si>
  <si>
    <t>-398183329</t>
  </si>
  <si>
    <t>751792807</t>
  </si>
  <si>
    <t>Demontáž sifonu pro odvod kondenzátu klimatizace</t>
  </si>
  <si>
    <t>1800887591</t>
  </si>
  <si>
    <t>751792808</t>
  </si>
  <si>
    <t>Demontáž hadice pro odvod kondenzátu klimatizace</t>
  </si>
  <si>
    <t>1253217752</t>
  </si>
  <si>
    <t>07 - Vzduchotechnika</t>
  </si>
  <si>
    <t>01 - Zařízení1 - Větrání hlediště/jeviště</t>
  </si>
  <si>
    <t>713411121</t>
  </si>
  <si>
    <t>Montáž izolace tepelné potrubí pásy nebo rohožemi s Al fólií staženými drátem 1x</t>
  </si>
  <si>
    <t>1984869226</t>
  </si>
  <si>
    <t>Kamenná vlna</t>
  </si>
  <si>
    <t>Minerální vata</t>
  </si>
  <si>
    <t>75*1,05 'Přepočtené koeficientem množství</t>
  </si>
  <si>
    <t>ISV.0097010.URS</t>
  </si>
  <si>
    <t>U Protect Wired Mat 4.0 Alu1 - 50mm, MST: 400°C, 2x600x5000x60mm,Rohož na pletivu s černou hliníkovou fólií U Protect Wired Mat 4.0 Alu1 je součástí certifikovaného protipožárního systému ULTIMATE Protect pro požárně VZT odolná potrubí.</t>
  </si>
  <si>
    <t>921884058</t>
  </si>
  <si>
    <t>18*1,05 'Přepočtené koeficientem množství</t>
  </si>
  <si>
    <t>63141784</t>
  </si>
  <si>
    <t>rohož izolační z minerální vlny lamelová s Al fólií 50-60kg/m3 tl 50mm</t>
  </si>
  <si>
    <t>-2128840597</t>
  </si>
  <si>
    <t>57*1,05 'Přepočtené koeficientem množství</t>
  </si>
  <si>
    <t>442270342</t>
  </si>
  <si>
    <t>-1371510306</t>
  </si>
  <si>
    <t>0,229*3 'Přepočtené koeficientem množství</t>
  </si>
  <si>
    <t>751-1</t>
  </si>
  <si>
    <t>D+M- Přívodně-odvodní jednotka s deskovým rekuperátorem, vodním ohřívačem a dvouokruhovým výparníkem, fitrací, vnitřní horizontální provedení (hrdla dle výkresové dokumentace), přívodní a odvodní ventilátor EC (+7050/-6050m3/h;400Pa), filtrace F7/G4</t>
  </si>
  <si>
    <t>-419655162</t>
  </si>
  <si>
    <t>751311091</t>
  </si>
  <si>
    <t>Montáž vyústi čtyřhranné do čtyřhranného potrubí do 0,040 m2</t>
  </si>
  <si>
    <t>-1685069771</t>
  </si>
  <si>
    <t>42972661</t>
  </si>
  <si>
    <t>výústka komfortní jednořadá Al 225x75mm</t>
  </si>
  <si>
    <t>-927660550</t>
  </si>
  <si>
    <t>751311096</t>
  </si>
  <si>
    <t>Montáž vyústi čtyřhranné do čtyřhranného potrubí přes 0,250 m2</t>
  </si>
  <si>
    <t>-2018311940</t>
  </si>
  <si>
    <t>42972741</t>
  </si>
  <si>
    <t>výústka komfortní dvouřadá Al 1200x150mm</t>
  </si>
  <si>
    <t>-2081156049</t>
  </si>
  <si>
    <t>751344121</t>
  </si>
  <si>
    <t>Montáž tlumiče hluku pro čtyřhranné potrubí do 0,150 m2</t>
  </si>
  <si>
    <t>1670314117</t>
  </si>
  <si>
    <t>42976030</t>
  </si>
  <si>
    <t>tlumič hluku čtyřhranný Pz 500x250x1000mm</t>
  </si>
  <si>
    <t>1652731617</t>
  </si>
  <si>
    <t>42976030.1</t>
  </si>
  <si>
    <t>tlumič hluku čtyřhranný Pz 500x250x1500mm</t>
  </si>
  <si>
    <t>-421027747</t>
  </si>
  <si>
    <t>8+8+8+8</t>
  </si>
  <si>
    <t>42976030.2</t>
  </si>
  <si>
    <t>tlumič hluku čtyřhranný Pz 500x250x2000mm</t>
  </si>
  <si>
    <t>-2081319708</t>
  </si>
  <si>
    <t>6+8+8+8</t>
  </si>
  <si>
    <t>751398025</t>
  </si>
  <si>
    <t>Montáž větrací mřížky stěnové přes 0,200 m2</t>
  </si>
  <si>
    <t>-1366712061</t>
  </si>
  <si>
    <t>42972324</t>
  </si>
  <si>
    <t>mřížka stěnová otevřená jednořadá kovová úhel lamel 0° 1000x300mm</t>
  </si>
  <si>
    <t>1325388809</t>
  </si>
  <si>
    <t>751510011</t>
  </si>
  <si>
    <t>Vzduchotechnické potrubí z pozinkovaného plechu čtyřhranné s přírubou průřezu přes 0,01 do 0,03 m2</t>
  </si>
  <si>
    <t>67331534</t>
  </si>
  <si>
    <t>751510012</t>
  </si>
  <si>
    <t>Vzduchotechnické potrubí z pozinkovaného plechu čtyřhranné s přírubou průřezu přes 0,03 do 0,07 m2</t>
  </si>
  <si>
    <t>-1328489536</t>
  </si>
  <si>
    <t>751510014</t>
  </si>
  <si>
    <t>Vzduchotechnické potrubí z pozinkovaného plechu čtyřhranné s přírubou průřezu přes 0,13 do 0,28 m2</t>
  </si>
  <si>
    <t>-1480609892</t>
  </si>
  <si>
    <t>8+5</t>
  </si>
  <si>
    <t>751510016</t>
  </si>
  <si>
    <t>Vzduchotechnické potrubí z pozinkovaného plechu čtyřhranné s přírubou průřezu přes 0,50 do 0,79 m2</t>
  </si>
  <si>
    <t>-875734797</t>
  </si>
  <si>
    <t>751510017</t>
  </si>
  <si>
    <t>Vzduchotechnické potrubí z pozinkovaného plechu čtyřhranné s přírubou průřezu přes 0,79 do 1,13 m2</t>
  </si>
  <si>
    <t>242036059</t>
  </si>
  <si>
    <t>6+6+2,5</t>
  </si>
  <si>
    <t>751510041</t>
  </si>
  <si>
    <t>Vzduchotechnické potrubí z pozinkovaného plechu kruhové spirálně vinutá trouba bez příruby D do 100 mm</t>
  </si>
  <si>
    <t>1180115542</t>
  </si>
  <si>
    <t>751514612</t>
  </si>
  <si>
    <t>Montáž škrtící klapky nebo zpětné klapky do plechového potrubí čtyřhranné s přírubou přes 0,035 do 0,070 m2</t>
  </si>
  <si>
    <t>-284859792</t>
  </si>
  <si>
    <t>42982457</t>
  </si>
  <si>
    <t>klapka čtyřhranná regulační Pz 315x200mm</t>
  </si>
  <si>
    <t>-1527320082</t>
  </si>
  <si>
    <t>751514613</t>
  </si>
  <si>
    <t>Montáž škrtící klapky nebo zpětné klapky do plechového potrubí čtyřhranné s přírubou přes 0,070 do 0,140 m2</t>
  </si>
  <si>
    <t>-1374758844</t>
  </si>
  <si>
    <t>42982459</t>
  </si>
  <si>
    <t>klapka čtyřhranná regulační Pz 400x250mm</t>
  </si>
  <si>
    <t>-2109230654</t>
  </si>
  <si>
    <t>751514615</t>
  </si>
  <si>
    <t>Montáž škrtící klapky nebo zpětné klapky do plechového potrubí čtyřhranné s přírubou přes 0,210 do 0,280 m2</t>
  </si>
  <si>
    <t>-2101860232</t>
  </si>
  <si>
    <t>42982464</t>
  </si>
  <si>
    <t>klapka čtyřhranná regulační Pz 500x500mm</t>
  </si>
  <si>
    <t>918755061</t>
  </si>
  <si>
    <t>751514616</t>
  </si>
  <si>
    <t>Montáž škrtící klapky nebo zpětné klapky do plechového potrubí čtyřhranné s přírubou přes 0,280 do 0,350 m2</t>
  </si>
  <si>
    <t>218906200</t>
  </si>
  <si>
    <t>42982468</t>
  </si>
  <si>
    <t>klapka čtyřhranná regulační Pz 630x500mm</t>
  </si>
  <si>
    <t>-1702208460</t>
  </si>
  <si>
    <t>751514661</t>
  </si>
  <si>
    <t>Montáž škrtící klapky nebo zpětné klapky do plechového potrubí kruhové s přírubou D do 100 mm</t>
  </si>
  <si>
    <t>631849917</t>
  </si>
  <si>
    <t>42981300</t>
  </si>
  <si>
    <t>klapka kruhová regulační Pz D 100mm</t>
  </si>
  <si>
    <t>731070317</t>
  </si>
  <si>
    <t>751514663</t>
  </si>
  <si>
    <t>Montáž škrtící klapky nebo zpětné klapky do plechového potrubí kruhové s přírubou D přes 200 do 300 mm</t>
  </si>
  <si>
    <t>-2070867423</t>
  </si>
  <si>
    <t>42981007</t>
  </si>
  <si>
    <t>klapka kruhová regulační Pz D 250mm</t>
  </si>
  <si>
    <t>855211757</t>
  </si>
  <si>
    <t>751515013</t>
  </si>
  <si>
    <t>Montáž protipožární klapky čtyřhranné s přírubou do potrubí do stěny přes 0,070 do 0,140 m2</t>
  </si>
  <si>
    <t>1426960191</t>
  </si>
  <si>
    <t>1+1+1</t>
  </si>
  <si>
    <t>42971157</t>
  </si>
  <si>
    <t>klapka čtyřhranná protipožární uzavírací, tepelná pojistka 72°C, proudění do 10m/s, Pz 315x200mm</t>
  </si>
  <si>
    <t>532499645</t>
  </si>
  <si>
    <t>42971175</t>
  </si>
  <si>
    <t>klapka čtyřhranná protipožární uzavírací, tepelná pojistka 72°C, proudění do 10m/s, Pz 400x250mm</t>
  </si>
  <si>
    <t>1729415313</t>
  </si>
  <si>
    <t>751515015</t>
  </si>
  <si>
    <t>Montáž protipožární klapky čtyřhranné s přírubou do potrubí do stěny přes 0,210 do 0,280 m2</t>
  </si>
  <si>
    <t>-548388655</t>
  </si>
  <si>
    <t>42971198</t>
  </si>
  <si>
    <t>klapka čtyřhranná protipožární uzavírací, tepelná pojistka 72°C, proudění do 10m/s, Pz 500x500mm</t>
  </si>
  <si>
    <t>-201126026</t>
  </si>
  <si>
    <t>751515016</t>
  </si>
  <si>
    <t>Montáž protipožární klapky čtyřhranné s přírubou do potrubí do stěny přes 0,280 do 0,350 m2</t>
  </si>
  <si>
    <t>-1143751929</t>
  </si>
  <si>
    <t>42971217</t>
  </si>
  <si>
    <t>klapka čtyřhranná protipožární uzavírací, tepelná pojistka 72°C, proudění do 10m/s, Pz 630x500mm</t>
  </si>
  <si>
    <t>-437082355</t>
  </si>
  <si>
    <t>751515021</t>
  </si>
  <si>
    <t>Montáž protipožární klapky čtyřhranné s přírubou do potrubí do stěny přes 0,630 do 0,700 m2</t>
  </si>
  <si>
    <t>1182923193</t>
  </si>
  <si>
    <t>42971474</t>
  </si>
  <si>
    <t>klapka čtyřhranná protipožární uzavírací, tepelná pojistka 72°C, s uzavírací pružinou, proudění do 10m/s, Pz 900x710mm</t>
  </si>
  <si>
    <t>-209134574</t>
  </si>
  <si>
    <t>751581111</t>
  </si>
  <si>
    <t>Vzduchotechnické potrubí čtyřhranné přímé z protipožárních desek EI 30</t>
  </si>
  <si>
    <t>1153677895</t>
  </si>
  <si>
    <t>(0,5+0,71)*2*(1+2,25+1+1)</t>
  </si>
  <si>
    <t>(0,315+0,2)*2*15</t>
  </si>
  <si>
    <t>(0,4+0,25)*2*7</t>
  </si>
  <si>
    <t>(0,9+0,71)*2*5</t>
  </si>
  <si>
    <t>(0,8+0,5)*2*1,5</t>
  </si>
  <si>
    <t>(0,63+0,5)*2*4,5</t>
  </si>
  <si>
    <t>(1+1)*2*(2,5+1,25+0,5)</t>
  </si>
  <si>
    <t>((0,8+0,5)/2*0,5)*2*1</t>
  </si>
  <si>
    <t>(0,5+0,5)*2*3</t>
  </si>
  <si>
    <t>Tvarovky 10%</t>
  </si>
  <si>
    <t>91,075*0,1</t>
  </si>
  <si>
    <t>751614110</t>
  </si>
  <si>
    <t>Montáž servopohonu</t>
  </si>
  <si>
    <t>-332619086</t>
  </si>
  <si>
    <t>42900072</t>
  </si>
  <si>
    <t>servopohon klapkový IP54 kroutící moment 10Nm</t>
  </si>
  <si>
    <t>1741542877</t>
  </si>
  <si>
    <t>1083537902</t>
  </si>
  <si>
    <t>-2072619140</t>
  </si>
  <si>
    <t>2,986*3 'Přepočtené koeficientem množství</t>
  </si>
  <si>
    <t>148026319</t>
  </si>
  <si>
    <t>1998003654</t>
  </si>
  <si>
    <t>02 - Zařízení 2 - Větrání zázemí ve 2.PP</t>
  </si>
  <si>
    <t>-1672932185</t>
  </si>
  <si>
    <t>13,3333333333333*1,05 'Přepočtené koeficientem množství</t>
  </si>
  <si>
    <t>-1334004928</t>
  </si>
  <si>
    <t>14*1,05 'Přepočtené koeficientem množství</t>
  </si>
  <si>
    <t>-157625335</t>
  </si>
  <si>
    <t>-219230619</t>
  </si>
  <si>
    <t>0,04*3 'Přepočtené koeficientem množství</t>
  </si>
  <si>
    <t>751311111</t>
  </si>
  <si>
    <t>Montáž vyústi čtyřhranné do kruhového potrubí do 0,040 m2</t>
  </si>
  <si>
    <t>328955212</t>
  </si>
  <si>
    <t>42973010</t>
  </si>
  <si>
    <t>výusť jednořadá do kruhového potrubí SPIRO Pz 225x75mm</t>
  </si>
  <si>
    <t>-1700470474</t>
  </si>
  <si>
    <t>42973018</t>
  </si>
  <si>
    <t>výusť jednořadá do kruhového potrubí SPIRO Pz 525x75mm</t>
  </si>
  <si>
    <t>-1796024209</t>
  </si>
  <si>
    <t>42973043</t>
  </si>
  <si>
    <t>výusť jednořadá do kruhového potrubí SPIRO Pz 825x75mm</t>
  </si>
  <si>
    <t>701581000</t>
  </si>
  <si>
    <t>751344112</t>
  </si>
  <si>
    <t>Montáž tlumiče hluku pro kruhové potrubí D přes 100 do 200 mm</t>
  </si>
  <si>
    <t>-200664723</t>
  </si>
  <si>
    <t>42976006</t>
  </si>
  <si>
    <t>tlumič hluku kruhový Pz, D 200mm, l=1000mm</t>
  </si>
  <si>
    <t>375692823</t>
  </si>
  <si>
    <t>42976020</t>
  </si>
  <si>
    <t>tlumič hluku kruhový Pz, D 200mm, l=1500mm</t>
  </si>
  <si>
    <t>29603451</t>
  </si>
  <si>
    <t>751398041</t>
  </si>
  <si>
    <t>Montáž protidešťové žaluzie nebo žaluziové klapky na kruhové potrubí D do 300 mm</t>
  </si>
  <si>
    <t>-1140041950</t>
  </si>
  <si>
    <t>42972919</t>
  </si>
  <si>
    <t>žaluzie protidešťová, hliník, s ochranným sítem a montážním rámem 400x355mm</t>
  </si>
  <si>
    <t>77441398</t>
  </si>
  <si>
    <t>42972917</t>
  </si>
  <si>
    <t>žaluzie protidešťová, hliník, s ochranným sítem a montážním rámem 250x450mm</t>
  </si>
  <si>
    <t>53640196</t>
  </si>
  <si>
    <t>1193913929</t>
  </si>
  <si>
    <t>751510042</t>
  </si>
  <si>
    <t>Vzduchotechnické potrubí z pozinkovaného plechu kruhové spirálně vinutá trouba bez příruby D přes 100 do 200 mm</t>
  </si>
  <si>
    <t>1327855346</t>
  </si>
  <si>
    <t>7+34</t>
  </si>
  <si>
    <t>751537113</t>
  </si>
  <si>
    <t>Montáž potrubí kruhového ohebného izolovaného minerální vatou z Al laminátu D přes 200 do 300 mm</t>
  </si>
  <si>
    <t>188483373</t>
  </si>
  <si>
    <t>ELD.SX150100070</t>
  </si>
  <si>
    <t>SONOFLEX MI 203</t>
  </si>
  <si>
    <t>-1141530906</t>
  </si>
  <si>
    <t>4*1,2 'Přepočtené koeficientem množství</t>
  </si>
  <si>
    <t>751611111</t>
  </si>
  <si>
    <t>Montáž centrální vzduchotechnické jednotky s rekuperací tepla nástěnné s výměnou vzduchu přes 300 do 500 m3/h</t>
  </si>
  <si>
    <t>-1965194347</t>
  </si>
  <si>
    <t>42944014</t>
  </si>
  <si>
    <t>jednotka VZT nástěnná s rekuperací tepla s předehřevem, dohřevem a ovládací jednotkou do 500m3/hod</t>
  </si>
  <si>
    <t>-881608162</t>
  </si>
  <si>
    <t>441907748</t>
  </si>
  <si>
    <t>-1087387346</t>
  </si>
  <si>
    <t>0,315*3 'Přepočtené koeficientem množství</t>
  </si>
  <si>
    <t>-1771154895</t>
  </si>
  <si>
    <t>-435902023</t>
  </si>
  <si>
    <t>03 - Zařízení 3 - Odvětrání dílny</t>
  </si>
  <si>
    <t>-673006584</t>
  </si>
  <si>
    <t>0,952380952380952*1,05 'Přepočtené koeficientem množství</t>
  </si>
  <si>
    <t>887590865</t>
  </si>
  <si>
    <t>1*1,05 'Přepočtené koeficientem množství</t>
  </si>
  <si>
    <t>-1762330075</t>
  </si>
  <si>
    <t>-2042173168</t>
  </si>
  <si>
    <t>751111131</t>
  </si>
  <si>
    <t>Montáž ventilátoru axiálního nízkotlakého potrubního základního D do 200 mm</t>
  </si>
  <si>
    <t>-468005060</t>
  </si>
  <si>
    <t>42914101</t>
  </si>
  <si>
    <t xml:space="preserve">ventilátor axiální potrubní skříň z plastu průtok 100m3/h IP44 13W D 100mm,  s EC motorem</t>
  </si>
  <si>
    <t>-517383812</t>
  </si>
  <si>
    <t>1348844444</t>
  </si>
  <si>
    <t>42973012</t>
  </si>
  <si>
    <t>výusť jednořadá do kruhového potrubí SPIRO Pz 325x75mm</t>
  </si>
  <si>
    <t>-717994377</t>
  </si>
  <si>
    <t>751344111</t>
  </si>
  <si>
    <t>Montáž tlumiče hluku pro kruhové potrubí D do 100 mm</t>
  </si>
  <si>
    <t>2113457614</t>
  </si>
  <si>
    <t>42976201</t>
  </si>
  <si>
    <t>tlumič hluku kruhový Pz, D 100mm, l=500mm</t>
  </si>
  <si>
    <t>1094383658</t>
  </si>
  <si>
    <t>42976001</t>
  </si>
  <si>
    <t>tlumič hluku kruhový Pz, D 100mm, l=1000mm</t>
  </si>
  <si>
    <t>888997963</t>
  </si>
  <si>
    <t>751366011</t>
  </si>
  <si>
    <t>Montáž filtru kazetového na potrubí D do 100 mm</t>
  </si>
  <si>
    <t>-654876253</t>
  </si>
  <si>
    <t>42922020</t>
  </si>
  <si>
    <t>filtr kazetový pro kruhové potrubí Pz D 100mm</t>
  </si>
  <si>
    <t>335661447</t>
  </si>
  <si>
    <t>751398051</t>
  </si>
  <si>
    <t>Montáž protidešťové žaluzie nebo žaluziové klapky na čtyřhranné potrubí do 0,150 m2</t>
  </si>
  <si>
    <t>473680412</t>
  </si>
  <si>
    <t>42972964</t>
  </si>
  <si>
    <t>žaluzie přetlaková samočinná UV odolný plast šedá, pro potrubí 200x200mm</t>
  </si>
  <si>
    <t>938318623</t>
  </si>
  <si>
    <t>1019345081</t>
  </si>
  <si>
    <t>751511003</t>
  </si>
  <si>
    <t>Montáž potrubí plechového skupiny I čtyřhranného s přírubou tloušťky plechu 0,6 mm přes 0,03 do 0,07 m2</t>
  </si>
  <si>
    <t>-647537074</t>
  </si>
  <si>
    <t>42982104</t>
  </si>
  <si>
    <t>trouba čtyřhranná Pz průřez do 0,07m2</t>
  </si>
  <si>
    <t>-467795318</t>
  </si>
  <si>
    <t>1*1,2 'Přepočtené koeficientem množství</t>
  </si>
  <si>
    <t>2125678162</t>
  </si>
  <si>
    <t>977005730</t>
  </si>
  <si>
    <t>0,033*3 'Přepočtené koeficientem množství</t>
  </si>
  <si>
    <t>-2007318519</t>
  </si>
  <si>
    <t>-1584210753</t>
  </si>
  <si>
    <t>04 - Zařízení 4 - Větrání místnosti s náhradním zdrojem</t>
  </si>
  <si>
    <t>-984549533</t>
  </si>
  <si>
    <t>16*3,14*0,125</t>
  </si>
  <si>
    <t>(4+2)*3,14*0,125</t>
  </si>
  <si>
    <t>8,635*1,05 'Přepočtené koeficientem množství</t>
  </si>
  <si>
    <t>579583009</t>
  </si>
  <si>
    <t>6,594</t>
  </si>
  <si>
    <t>6,594*1,05 'Přepočtené koeficientem množství</t>
  </si>
  <si>
    <t>605798375</t>
  </si>
  <si>
    <t>2,355</t>
  </si>
  <si>
    <t>2,355*1,05 'Přepočtené koeficientem množství</t>
  </si>
  <si>
    <t>713491111</t>
  </si>
  <si>
    <t>Montáž tepelné izolace oplechování pevné potrubí vnějšího obvodu do 500 mm</t>
  </si>
  <si>
    <t>-1582976439</t>
  </si>
  <si>
    <t>2*3,14*0,125</t>
  </si>
  <si>
    <t>19420835</t>
  </si>
  <si>
    <t>plech Al hladký polotvrdý tl 1,00mm tabule</t>
  </si>
  <si>
    <t>1738261418</t>
  </si>
  <si>
    <t>0,785*1,2 'Přepočtené koeficientem množství</t>
  </si>
  <si>
    <t>-666012912</t>
  </si>
  <si>
    <t>-571955219</t>
  </si>
  <si>
    <t>0,028*3 'Přepočtené koeficientem množství</t>
  </si>
  <si>
    <t>-674747240</t>
  </si>
  <si>
    <t>-276115989</t>
  </si>
  <si>
    <t>-179460677</t>
  </si>
  <si>
    <t>-902363913</t>
  </si>
  <si>
    <t>561374388</t>
  </si>
  <si>
    <t>42976002</t>
  </si>
  <si>
    <t>tlumič hluku kruhový Pz, D 125mm, l=1000mm</t>
  </si>
  <si>
    <t>690680424</t>
  </si>
  <si>
    <t>751366012</t>
  </si>
  <si>
    <t>Montáž filtru kazetového na potrubí D přes 100 do 300 mm</t>
  </si>
  <si>
    <t>1792637665</t>
  </si>
  <si>
    <t>42922021</t>
  </si>
  <si>
    <t>filtr kazetový pro kruhové potrubí Pz D 125mm</t>
  </si>
  <si>
    <t>-1365670993</t>
  </si>
  <si>
    <t>1699477028</t>
  </si>
  <si>
    <t>-777785474</t>
  </si>
  <si>
    <t>42972916</t>
  </si>
  <si>
    <t>žaluzie protidešťová s pevnými lamelami, pozink, pro potrubí 250x250mm</t>
  </si>
  <si>
    <t>-628541607</t>
  </si>
  <si>
    <t>1557729792</t>
  </si>
  <si>
    <t>1763762310</t>
  </si>
  <si>
    <t>-1439692838</t>
  </si>
  <si>
    <t>0,119*3 'Přepočtené koeficientem množství</t>
  </si>
  <si>
    <t>Dokumentace pro provádění stavby</t>
  </si>
  <si>
    <t>1624693697</t>
  </si>
  <si>
    <t>-1031319270</t>
  </si>
  <si>
    <t>05 - Zařízení 5 - Úprava stávajících zařízení</t>
  </si>
  <si>
    <t>310238211</t>
  </si>
  <si>
    <t>Zazdívka otvorů pl přes 0,25 do 1 m2 ve zdivu nadzákladovém cihlami pálenými na MVC</t>
  </si>
  <si>
    <t>-914384240</t>
  </si>
  <si>
    <t>340238212</t>
  </si>
  <si>
    <t>Zazdívka otvorů v příčkách nebo stěnách pl přes 0,25 do 1 m2 cihlami plnými tl přes 100 mm</t>
  </si>
  <si>
    <t>1647619619</t>
  </si>
  <si>
    <t>971033531</t>
  </si>
  <si>
    <t>Vybourání otvorů ve zdivu cihelném pl do 1 m2 na MVC nebo MV tl do 150 mm</t>
  </si>
  <si>
    <t>-1711103739</t>
  </si>
  <si>
    <t>971033581</t>
  </si>
  <si>
    <t>Vybourání otvorů ve zdivu cihelném pl do 1 m2 na MVC nebo MV tl do 900 mm</t>
  </si>
  <si>
    <t>-2081960749</t>
  </si>
  <si>
    <t>1778623600</t>
  </si>
  <si>
    <t>2020064135</t>
  </si>
  <si>
    <t>16,457*5 'Přepočtené koeficientem množství</t>
  </si>
  <si>
    <t>444788644</t>
  </si>
  <si>
    <t>-797278139</t>
  </si>
  <si>
    <t>16,457*19 'Přepočtené koeficientem množství</t>
  </si>
  <si>
    <t>997013843</t>
  </si>
  <si>
    <t>Poplatek za uložení na skládce (skládkovné) - nebezpečný odpad</t>
  </si>
  <si>
    <t>-1355309177</t>
  </si>
  <si>
    <t>-1861403424</t>
  </si>
  <si>
    <t>56763788</t>
  </si>
  <si>
    <t>713410843</t>
  </si>
  <si>
    <t>Odstranění izolace tepelné ohybů pásy nebo rohožemi s AL fólií staženými drátem tl přes 50 mm</t>
  </si>
  <si>
    <t>-2082418177</t>
  </si>
  <si>
    <t>Podle 5c tech. zprávy</t>
  </si>
  <si>
    <t>582818264</t>
  </si>
  <si>
    <t>22,7095238095238*1,05 'Přepočtené koeficientem množství</t>
  </si>
  <si>
    <t>-1114710031</t>
  </si>
  <si>
    <t>Podle 5d tech. zprávy</t>
  </si>
  <si>
    <t>12*3,14*0,355</t>
  </si>
  <si>
    <t>Podle 5e tech. zprávy</t>
  </si>
  <si>
    <t>5*3,14*0,355</t>
  </si>
  <si>
    <t>Podle 5f tech. zprávy</t>
  </si>
  <si>
    <t>1*3,14*0,355</t>
  </si>
  <si>
    <t>20,065*1,05 'Přepočtené koeficientem množství</t>
  </si>
  <si>
    <t>-224743665</t>
  </si>
  <si>
    <t>Podle 5i tech. zprávy</t>
  </si>
  <si>
    <t>0,315*4*3</t>
  </si>
  <si>
    <t>3,78*1,05 'Přepočtené koeficientem množství</t>
  </si>
  <si>
    <t>-2112568465</t>
  </si>
  <si>
    <t>-305864661</t>
  </si>
  <si>
    <t>751111901</t>
  </si>
  <si>
    <t>Vizuální prohlídka a kontrola stavu ventilátoru</t>
  </si>
  <si>
    <t>2143876327</t>
  </si>
  <si>
    <t>Stávající ventilátor pro větrání CHUC</t>
  </si>
  <si>
    <t>751111902</t>
  </si>
  <si>
    <t>Čištění ventilátoru</t>
  </si>
  <si>
    <t>-307354936</t>
  </si>
  <si>
    <t>751111903</t>
  </si>
  <si>
    <t>Měření průtoku vzduchu ventilátorem, zaregulování</t>
  </si>
  <si>
    <t>-240281864</t>
  </si>
  <si>
    <t>751322011</t>
  </si>
  <si>
    <t>Montáž talířového ventilu D do 100 mm</t>
  </si>
  <si>
    <t>2106525729</t>
  </si>
  <si>
    <t>42972212</t>
  </si>
  <si>
    <t>ventil talířový pro odvod vzduchu kovový D 100mm</t>
  </si>
  <si>
    <t>30458671</t>
  </si>
  <si>
    <t>751322811</t>
  </si>
  <si>
    <t>Demontáž talířového ventilu D do 200 mm</t>
  </si>
  <si>
    <t>-1505726083</t>
  </si>
  <si>
    <t>Hygienické zázemí 2PP</t>
  </si>
  <si>
    <t>751344114</t>
  </si>
  <si>
    <t>Montáž tlumiče hluku pro kruhové potrubí D přes 300 do 400 mm</t>
  </si>
  <si>
    <t>-1257988777</t>
  </si>
  <si>
    <t>Podle 5h tech. zprávy</t>
  </si>
  <si>
    <t>42976211</t>
  </si>
  <si>
    <t>tlumič hluku kruhový Pz, D 355mm, l=500mm</t>
  </si>
  <si>
    <t>756274248</t>
  </si>
  <si>
    <t>312210616</t>
  </si>
  <si>
    <t>žaluzie přetlaková samočinná UV odolný plast šedá, pro potrubí 300x300mm</t>
  </si>
  <si>
    <t>273546042</t>
  </si>
  <si>
    <t>751398052</t>
  </si>
  <si>
    <t>Montáž protidešťové žaluzie nebo žaluziové klapky na čtyřhranné potrubí přes 0,150 do 0,300 m2</t>
  </si>
  <si>
    <t>932875065</t>
  </si>
  <si>
    <t>42972921</t>
  </si>
  <si>
    <t>žaluzie protidešťová s pevnými lamelami, hliník, pro potrubí 500x500mm</t>
  </si>
  <si>
    <t>537623848</t>
  </si>
  <si>
    <t>751398054</t>
  </si>
  <si>
    <t>Montáž protidešťové žaluzie nebo žaluziové klapky na čtyřhranné potrubí přes 0,450 do 0,600 m2</t>
  </si>
  <si>
    <t>-5940516</t>
  </si>
  <si>
    <t>42972924</t>
  </si>
  <si>
    <t>žaluzie protidešťová s pevnými lamelami, hliník, pro potrubí 560x900mm</t>
  </si>
  <si>
    <t>-238162897</t>
  </si>
  <si>
    <t>1392201836</t>
  </si>
  <si>
    <t>3+3+1</t>
  </si>
  <si>
    <t>751510044</t>
  </si>
  <si>
    <t>Vzduchotechnické potrubí z pozinkovaného plechu kruhové spirálně vinutá trouba bez příruby D přes 300 do 400 mm</t>
  </si>
  <si>
    <t>-919414176</t>
  </si>
  <si>
    <t>751511025</t>
  </si>
  <si>
    <t>Montáž potrubí plechového skupiny I čtyřhranného s přírubou tloušťky plechu 0,8 mm přes 0,79 do 1,13 m2</t>
  </si>
  <si>
    <t>-498484935</t>
  </si>
  <si>
    <t>42982118</t>
  </si>
  <si>
    <t>trouba čtyřhranná Pz průřez do 1,13m2</t>
  </si>
  <si>
    <t>977862142</t>
  </si>
  <si>
    <t>3*1,2 'Přepočtené koeficientem množství</t>
  </si>
  <si>
    <t>751511816</t>
  </si>
  <si>
    <t>Demontáž potrubí plechového skupiny I kruhového s přírubou nebo bez příruby tloušťky plechu 0,6 mm D přes 200 do 300 mm</t>
  </si>
  <si>
    <t>1691742205</t>
  </si>
  <si>
    <t>Podle 5g tech. zprávy</t>
  </si>
  <si>
    <t>751511817</t>
  </si>
  <si>
    <t>Demontáž potrubí plechového skupiny I kruhového s přírubou nebo bez příruby tloušťky plechu 0,6 mm D přes 300 do 400 mm</t>
  </si>
  <si>
    <t>-1314892341</t>
  </si>
  <si>
    <t>-1134910195</t>
  </si>
  <si>
    <t>Podle 5j tech. zprávy</t>
  </si>
  <si>
    <t>42971165</t>
  </si>
  <si>
    <t>klapka čtyřhranná protipožární uzavírací, tepelná pojistka 72°C, proudění do 10m/s, Pz 355x200mm</t>
  </si>
  <si>
    <t>102917259</t>
  </si>
  <si>
    <t>42971166</t>
  </si>
  <si>
    <t>klapka čtyřhranná protipožární uzavírací, tepelná pojistka 72°C, proudění do 10m/s, Pz 315x315mm</t>
  </si>
  <si>
    <t>-1005253924</t>
  </si>
  <si>
    <t>751515064</t>
  </si>
  <si>
    <t>Montáž protipožární klapky kruhové bez příruby do potrubí do stěny D přes 300 do 400 mm</t>
  </si>
  <si>
    <t>2017637832</t>
  </si>
  <si>
    <t>42971505</t>
  </si>
  <si>
    <t>klapka kruhová protipožární uzavírací pro přívod nebo odvod, dvoulistá klapka, tepelná pojistka 72°C, lakovaný plech D 355mm</t>
  </si>
  <si>
    <t>-1829997048</t>
  </si>
  <si>
    <t>42900077</t>
  </si>
  <si>
    <t>servopohon klapkový s pružinovým zpětným chodem IP54 kroutící moment 10Nm</t>
  </si>
  <si>
    <t>-790876728</t>
  </si>
  <si>
    <t>751537052</t>
  </si>
  <si>
    <t>Montáž potrubí ohebného kruhového neizolovaného z vrstvy PVC s polyamidovou nebo polyethylenovou tkaninou a Al laminátem D přes 100 do 200 mm</t>
  </si>
  <si>
    <t>216620776</t>
  </si>
  <si>
    <t>Podle 5a tech. zprávy</t>
  </si>
  <si>
    <t>42981815</t>
  </si>
  <si>
    <t>hadice ohebná neizolovaná z PVC vrstvy Al laminátu a PA tkaniny vyztužena drátem, délka 10m D 102mm</t>
  </si>
  <si>
    <t>-1051182668</t>
  </si>
  <si>
    <t>10538186</t>
  </si>
  <si>
    <t>1077370530</t>
  </si>
  <si>
    <t>751792909</t>
  </si>
  <si>
    <t>Vystavení protokolu o servisní prohlídce klimatizace</t>
  </si>
  <si>
    <t>1875043697</t>
  </si>
  <si>
    <t>Pro všechna VZT zařízení</t>
  </si>
  <si>
    <t>751991901</t>
  </si>
  <si>
    <t>Zápis do provozní knihy</t>
  </si>
  <si>
    <t>161276217</t>
  </si>
  <si>
    <t>751991902</t>
  </si>
  <si>
    <t>Předání zařízení uživateli</t>
  </si>
  <si>
    <t>-1141400281</t>
  </si>
  <si>
    <t>360170284</t>
  </si>
  <si>
    <t>2093415100</t>
  </si>
  <si>
    <t>0,343*3 'Přepočtené koeficientem množství</t>
  </si>
  <si>
    <t>-960770178</t>
  </si>
  <si>
    <t>-199998497</t>
  </si>
  <si>
    <t>06 - Demontáž a ekologická likvidace</t>
  </si>
  <si>
    <t>1306690882</t>
  </si>
  <si>
    <t>1760263276</t>
  </si>
  <si>
    <t>1,75*5 'Přepočtené koeficientem množství</t>
  </si>
  <si>
    <t>-502588498</t>
  </si>
  <si>
    <t>-1155383733</t>
  </si>
  <si>
    <t>1,75*19 'Přepočtené koeficientem množství</t>
  </si>
  <si>
    <t>-274858512</t>
  </si>
  <si>
    <t>751511807</t>
  </si>
  <si>
    <t>Demontáž potrubí plechového skupiny I čtyřhranného s přírubou nebo bez příruby tloušťky plechu 0,8 mm průřezu přes 0,50 do 1,13 m2</t>
  </si>
  <si>
    <t>-1306226796</t>
  </si>
  <si>
    <t>-645691069</t>
  </si>
  <si>
    <t>751611818</t>
  </si>
  <si>
    <t>Demontáž centrální vzduchotechnické jednotky s rekuperací tepla stojaté s výměnou vzduchu přes 9000 do 13000 m3/h</t>
  </si>
  <si>
    <t>-1074675107</t>
  </si>
  <si>
    <t>08 - ZOTK - Zařízení pro odvod kouře a tepla</t>
  </si>
  <si>
    <t>D306 - ZOTK_01.: ZOKT</t>
  </si>
  <si>
    <t>D306</t>
  </si>
  <si>
    <t>ZOTK_01.: ZOKT</t>
  </si>
  <si>
    <t>Pol40</t>
  </si>
  <si>
    <t xml:space="preserve">EF-1 a EF-2 Ax. ventilátor pro odvod tepla a kouře; DN 1250 - 300°C/60min. - 87.000m3/h - 200Pa - 400V / 15kW / 28A;  - směr proudění A</t>
  </si>
  <si>
    <t>926627631</t>
  </si>
  <si>
    <t>Pol41</t>
  </si>
  <si>
    <t xml:space="preserve">SF-1 Ax. ventilátor pro přívod vzduchu; DN 1120  - 62.000m3/h - 300Pa - 400V / 15kW / 29A;</t>
  </si>
  <si>
    <t>1070428654</t>
  </si>
  <si>
    <t>Pol42</t>
  </si>
  <si>
    <t>Montážní deska pro instalaci ventilátorů do horizontální polohy 1500x1700mm</t>
  </si>
  <si>
    <t>-2043314994</t>
  </si>
  <si>
    <t>Pol43</t>
  </si>
  <si>
    <t xml:space="preserve">Podsada výšky1400 mm, světlých rozměrů 1700x3000 mm,  pozinkovaný plech tl. 2,0 mm, nezateplená, instalace na výměny ve střeš. plášti. Doporučená tloušťka tepelné izolace 100 mm - dodávka střecha.  - konkrétní  RAL není požadována.</t>
  </si>
  <si>
    <t>1244730767</t>
  </si>
  <si>
    <t>Pol61</t>
  </si>
  <si>
    <t xml:space="preserve">AIR-1 Lamelová krycí klapka ventilátoru    Rám a lamely klapky se skládají z hliníkových profilů Provedení lamel: - sendvičový panel - lamely jsou uloženy v horizontální ose, pohyb zajišťuje ovládací mechanika klapky;  maximální úhel otevření lamel je 90s</t>
  </si>
  <si>
    <t>-1386382274</t>
  </si>
  <si>
    <t>Pol62</t>
  </si>
  <si>
    <t xml:space="preserve">CLT-P-1 Lamelová klapka pro přívod vzduchu pro osazení  do stěny  Rám a lamely okna se skládají z hliníkových profilů  s přerušenými tepelnými mosty. Provedení lamel: - sendvičový panel U = 1,59W/m2K lamely jsou uloženy v horizontální ose, pohyb zajišťuje</t>
  </si>
  <si>
    <t>400501234</t>
  </si>
  <si>
    <t>Pol63</t>
  </si>
  <si>
    <t xml:space="preserve">CLT-P-2 Lamelová klapka pro přívod vzduchu pro osazení  do stěny   Rám a lamely okna se skládají z hliníkových profilů  s přerušenými tepelnými mosty. Provedení lamel: - sendvičový panel U = 1,55W/m2K lamely jsou uloženy v horizontální ose, pohyb zajišťuj</t>
  </si>
  <si>
    <t>-1448060044</t>
  </si>
  <si>
    <t>Pol64</t>
  </si>
  <si>
    <t xml:space="preserve">CLT-P-3 Lamelová klapka pro přívod vzduchu pro osazení  do stěny  Rám a lamely okna se skládají z hliníkových profilů  s přerušenými tepelnými mosty. Provedení lamel: - sendvičový panel U = 1,86W/m2K lamely jsou uloženy v horizontální ose, pohyb zajišťuje</t>
  </si>
  <si>
    <t>-845014722</t>
  </si>
  <si>
    <t>Pol65</t>
  </si>
  <si>
    <t xml:space="preserve">CLT-O-1 a 2 Lamelová klapka na sání ZOKT pro osazení do stěny  Rám a lamely okna se skládají z hliníkových profilů  s přerušenými tepelnými mosty. Provedení lamel: - sendvičový panel U = 1,57W/m2K lamely jsou uloženy v horizontální ose, pohyb zajišťuje ov</t>
  </si>
  <si>
    <t>-1271924311</t>
  </si>
  <si>
    <t>Pol66</t>
  </si>
  <si>
    <t xml:space="preserve">Potrubí z ocelového pozinkovaného potrubí  s výztuhami, třídy EImulti30,(ho, ve) S1500multi  certifikované pro požární odolnost 600°C / 120min., vč. teplotně odolného těsnění a přírub. Stejná požární odolnost (E60) musí být zajištěna u potrubních závěsů k</t>
  </si>
  <si>
    <t>-564375958</t>
  </si>
  <si>
    <t>Pol50</t>
  </si>
  <si>
    <t>Systém požární izolace ocelového vzduchotechnického potrubí pro požární odolnost 90minut, izolace z desek tloušťky 60mm v jedné vrstvě. Min. požadovaná odolnost Izolace (dle projektu PBŘ) EImulti30.</t>
  </si>
  <si>
    <t>154853664</t>
  </si>
  <si>
    <t>Pol67</t>
  </si>
  <si>
    <t xml:space="preserve">Gravitační kouřová zástěna zkoušena a certifikována podle ČSN EN 12 101-1, požární odolnost D30. - Tkanina ze skelných vláken pokrytá PU tloušťky 0,4mm, specifická hmotnost     445g/m2 se stehy z kevlarové příze.  - Max. délka jedné navíjecí hřídele- 5.00</t>
  </si>
  <si>
    <t>183740974</t>
  </si>
  <si>
    <t>Pol68</t>
  </si>
  <si>
    <t xml:space="preserve">Řídící centrála ZOKT  k ventilátorům pro odvod kouře,tepla,  . požárně odolné provedení -  napojení na EPS.  • napájení ovládacího panelu – 3x400V -  požárně odolný kabe • napojeno na náhradní zdroj -  požárně odolný kabel • doba zálohování -  min.30min  </t>
  </si>
  <si>
    <t>-876444570</t>
  </si>
  <si>
    <t>Pol53</t>
  </si>
  <si>
    <t>Ovládací panel OP-2 – pro ovládání kouřových zástěn • napájení ovládacího panelu – 230V • počet kontaktů od EPS – 1x (rozpínací kontakt) – požárně odolný kabel</t>
  </si>
  <si>
    <t>-1987705965</t>
  </si>
  <si>
    <t>Pol54</t>
  </si>
  <si>
    <t>Nouzová tlačítka</t>
  </si>
  <si>
    <t>-1709411695</t>
  </si>
  <si>
    <t>Pol55</t>
  </si>
  <si>
    <t>Zapojení, uvedení do provozu, funkční zkoušky</t>
  </si>
  <si>
    <t>1264174021</t>
  </si>
  <si>
    <t>Pol56</t>
  </si>
  <si>
    <t>Dokladová část, výchozí revizní zprávy</t>
  </si>
  <si>
    <t>439590544</t>
  </si>
  <si>
    <t>Pol57</t>
  </si>
  <si>
    <t>Projekt skutečného provedení a výrobní dokumentace</t>
  </si>
  <si>
    <t>1632223990</t>
  </si>
  <si>
    <t>Pol58</t>
  </si>
  <si>
    <t>-484400872</t>
  </si>
  <si>
    <t>Pol59</t>
  </si>
  <si>
    <t>Zaškolení obsluhy</t>
  </si>
  <si>
    <t>773782410</t>
  </si>
  <si>
    <t>09 - Měření a regulace</t>
  </si>
  <si>
    <t>D3 - MaR_02: ŘÍDICÍ SYSTÉM</t>
  </si>
  <si>
    <t>D4 - MaR_03: ROZVADĚČE</t>
  </si>
  <si>
    <t>D5 - MaR_04: VZDUCHOTECHNIKA</t>
  </si>
  <si>
    <t>D6 - MaR_05: PROTIPOŽÁRNÍ KLAPKY</t>
  </si>
  <si>
    <t>D7 - MaR_06: ZÓNOVÁ REGULACE</t>
  </si>
  <si>
    <t>D8 - MaR_07: KABELY</t>
  </si>
  <si>
    <t>D9 - MaR_08: MONTÁŽNÍ MATERIÁL</t>
  </si>
  <si>
    <t>D10 - MaR_09: OSTATNÍ</t>
  </si>
  <si>
    <t>D3</t>
  </si>
  <si>
    <t>MaR_02: ŘÍDICÍ SYSTÉM</t>
  </si>
  <si>
    <t>MaR_001</t>
  </si>
  <si>
    <t xml:space="preserve">Řídící systém volně programovatelný, web server, zobrazovací panel (tablet pro základní  vizualizaci systému)</t>
  </si>
  <si>
    <t>MaR_002</t>
  </si>
  <si>
    <t>pro cca 75 I/O (6xUI, 42xDI, 2xAO, 18xDO)</t>
  </si>
  <si>
    <t>MaR_003</t>
  </si>
  <si>
    <t>Řídící systém volně programovatelný, web server, zobrazovací panel</t>
  </si>
  <si>
    <t>MaR_004</t>
  </si>
  <si>
    <t>pro cca 52 I/O (3xUI, 34xDI, 1xAO, 9xDO)</t>
  </si>
  <si>
    <t>MaR_005</t>
  </si>
  <si>
    <t>MaR_006</t>
  </si>
  <si>
    <t>pro cca 68 I/O (12xUI, 36xDI, 5xAO, 8xDO)</t>
  </si>
  <si>
    <t>MaR_007</t>
  </si>
  <si>
    <t>Programové vybavení pro automatizační stanice</t>
  </si>
  <si>
    <t>MaR_008</t>
  </si>
  <si>
    <t>Programové vybavení pro cizí integraci modbus zařízení (cca 35 datových bodů)</t>
  </si>
  <si>
    <t>MaR_009</t>
  </si>
  <si>
    <t>Programové vybavení pro vizualizaci systému</t>
  </si>
  <si>
    <t>MaR_010</t>
  </si>
  <si>
    <t>switch 8 port</t>
  </si>
  <si>
    <t>MaR_011</t>
  </si>
  <si>
    <t>GSM modem pro dálkovou signalizaci poruchových stavů, vč příslušenství</t>
  </si>
  <si>
    <t>D4</t>
  </si>
  <si>
    <t>MaR_03: ROZVADĚČE</t>
  </si>
  <si>
    <t>MaR_012</t>
  </si>
  <si>
    <t xml:space="preserve">nástěnný rozvaděč:  800x1200x300 (šxvxh), krytí: min. IP 44/20</t>
  </si>
  <si>
    <t>MaR_013</t>
  </si>
  <si>
    <t>MaR_014</t>
  </si>
  <si>
    <t xml:space="preserve">skříňový rozvaděč:  600x2000x300 (šxvxh), krytí: min. IP 44/20</t>
  </si>
  <si>
    <t>MaR_04: VZDUCHOTECHNIKA</t>
  </si>
  <si>
    <t>MaR_015</t>
  </si>
  <si>
    <t>tlačítko, na povrch, spínací konatkt, vč. příslušenství</t>
  </si>
  <si>
    <t>MaR_016</t>
  </si>
  <si>
    <t>přepínač v prostoru (1-2-0-automat) vč. příslušenství</t>
  </si>
  <si>
    <t>MaR_017</t>
  </si>
  <si>
    <t>snímač teploty venkovní, min. rozsah -30°C až 50°C, (PT, Ni, NTC), min. IP 43</t>
  </si>
  <si>
    <t>MaR_018</t>
  </si>
  <si>
    <t>snímač teploty příložní, vč. příslušenství, min. rozsah -10°C až 90°C, (PT, Ni, NTC)</t>
  </si>
  <si>
    <t>MaR_019</t>
  </si>
  <si>
    <t>snímač teploty do VZT potrubí, vč. příslušenství, min. rozsah -10°C až 70°C, (PT, Ni, NTC)</t>
  </si>
  <si>
    <t>MaR_020</t>
  </si>
  <si>
    <t>snímač tlakové diference, výstup kontakt, rozsah 500 Pa</t>
  </si>
  <si>
    <t>MaR_021</t>
  </si>
  <si>
    <t>snímač tlakové diference, výstup 0-10V, rozsah 1000 Pa</t>
  </si>
  <si>
    <t>MaR_022</t>
  </si>
  <si>
    <t>snímač kvality vzduchu (VOC) do VZT potrubí, výstup 0-10V</t>
  </si>
  <si>
    <t>MaR_023</t>
  </si>
  <si>
    <t>snímač prostorový kvality (CO2) a teploty (0..50°C) vzduchu, výstup 2x 0-10V</t>
  </si>
  <si>
    <t>MaR_024</t>
  </si>
  <si>
    <t>kapilárový termostat protimrazové ochrany, výstup kontakt, délka kapiláry do 6m</t>
  </si>
  <si>
    <t>MaR_025</t>
  </si>
  <si>
    <t>klapkový servopohon, 24VAC, ovládaní 0-10V, signalizace polohy</t>
  </si>
  <si>
    <t>MaR_026</t>
  </si>
  <si>
    <t>klapkový servopohon, 24VAC, ovládání 2P, 10Nm, signalizace koncových poloh</t>
  </si>
  <si>
    <t>MaR_027</t>
  </si>
  <si>
    <t>elektroinstalační krabice na povrch, vč. svorek, IP54</t>
  </si>
  <si>
    <t>MaR_028</t>
  </si>
  <si>
    <t>čerpadlo dodávka cizí; MaR řěší: připojení napájení, ovládání, monitoring</t>
  </si>
  <si>
    <t>MaR_029</t>
  </si>
  <si>
    <t>ventilátor dodávka cizí; MaR řěší: připojení napájení, ovládání, monitoring</t>
  </si>
  <si>
    <t>MaR_030</t>
  </si>
  <si>
    <t>ventilátor s EC motorem dodávka cizí; MaR řěší: připojení napájení, ovládání, monitoring</t>
  </si>
  <si>
    <t>MaR_031</t>
  </si>
  <si>
    <t>regulační uzel ohřev/chlazení dodávka cizí; MaR řěší: připojení napájení, ovládání;24VAC, 0-10V</t>
  </si>
  <si>
    <t>MaR_032</t>
  </si>
  <si>
    <t>chladící systém (přímý výparník) dodávka cizí; MaR řěší: připojení napájení, ovládání, monitoring</t>
  </si>
  <si>
    <t>MaR_033</t>
  </si>
  <si>
    <t xml:space="preserve">kompaktní jednotka VZT dodávka cizí;  MaR řeší: datovou integraci, komunikační protokol ;- modbus-RTU</t>
  </si>
  <si>
    <t>D6</t>
  </si>
  <si>
    <t>MaR_05: PROTIPOŽÁRNÍ KLAPKY</t>
  </si>
  <si>
    <t>MaR_034</t>
  </si>
  <si>
    <t>protipožární klapka dodávka cizí; MaR řěší: připojení napájení, ovládání (EPS), monitoring</t>
  </si>
  <si>
    <t>MaR_035</t>
  </si>
  <si>
    <t>D7</t>
  </si>
  <si>
    <t>MaR_06: ZÓNOVÁ REGULACE</t>
  </si>
  <si>
    <t>MaR_036</t>
  </si>
  <si>
    <t>prostorový termostat, napájení 230V, komunikace modbus/RTU, výstup kontakt spínací</t>
  </si>
  <si>
    <t>MaR_037</t>
  </si>
  <si>
    <t>termopohony topení, 230V</t>
  </si>
  <si>
    <t>MaR_07: KABELY</t>
  </si>
  <si>
    <t>MaR_038</t>
  </si>
  <si>
    <t xml:space="preserve">kabel   JYTY 2x1</t>
  </si>
  <si>
    <t>MaR_039</t>
  </si>
  <si>
    <t xml:space="preserve">kabel   JYTY 4x1</t>
  </si>
  <si>
    <t>MaR_040</t>
  </si>
  <si>
    <t xml:space="preserve">kabel   JYTY 7x1</t>
  </si>
  <si>
    <t>MaR_041</t>
  </si>
  <si>
    <t xml:space="preserve">kabel   J-Y(St)Y 2x2x0,8</t>
  </si>
  <si>
    <t>MaR_042</t>
  </si>
  <si>
    <t xml:space="preserve">kabel   UTP cat5</t>
  </si>
  <si>
    <t>MaR_043</t>
  </si>
  <si>
    <t xml:space="preserve">kabel   CYKY-J 3x1,5</t>
  </si>
  <si>
    <t>MaR_044</t>
  </si>
  <si>
    <t xml:space="preserve">kabel   CYKY-J 5x1,5</t>
  </si>
  <si>
    <t>MaR_045</t>
  </si>
  <si>
    <t xml:space="preserve">kabel   JXFE-R 2x2x0,8 - B2 ca s1d0</t>
  </si>
  <si>
    <t>MaR_046</t>
  </si>
  <si>
    <t xml:space="preserve">kabel   JXFE-R 3x2x0,8 - B2 ca s1d0</t>
  </si>
  <si>
    <t>MaR_047</t>
  </si>
  <si>
    <t xml:space="preserve">kabel   1-CXKH-R 3x1,5 - B2 ca s1d0</t>
  </si>
  <si>
    <t>D9</t>
  </si>
  <si>
    <t>MaR_08: MONTÁŽNÍ MATERIÁL</t>
  </si>
  <si>
    <t>MaR_048</t>
  </si>
  <si>
    <t xml:space="preserve">žlab 62x50, pozinkovaný plech  (vč.víka,kolen,T-kusů,spojek,nosníků, závěsů)</t>
  </si>
  <si>
    <t>MaR_049</t>
  </si>
  <si>
    <t xml:space="preserve">žlab 125x50, pozinkovaný plech  (vč.víka,kolen,T-kusů,spojek,nosníků, závěsů)</t>
  </si>
  <si>
    <t>MaR_050</t>
  </si>
  <si>
    <t>elektroinstalační trubka tuhá, PVC, vnitřní průměr od 17mm vč.příchytek a příslušenství</t>
  </si>
  <si>
    <t>MaR_051</t>
  </si>
  <si>
    <t>elektroinstalační trubka ohebná vnitřní průměr od 10mm vč.příchytek a příslušenství</t>
  </si>
  <si>
    <t>MaR_052</t>
  </si>
  <si>
    <t>ostatní podružný materiál</t>
  </si>
  <si>
    <t>MaR_09: OSTATNÍ</t>
  </si>
  <si>
    <t>MaR_053</t>
  </si>
  <si>
    <t>Dokumentace zhotovitele (dílenská dokumentace)</t>
  </si>
  <si>
    <t>MaR_054</t>
  </si>
  <si>
    <t>Dokumentace skutečného stavu</t>
  </si>
  <si>
    <t>MaR_055</t>
  </si>
  <si>
    <t>Obhlídka stavby, zjištění skutečného stavu MaR pro rozvaděče RA 1, RA 2</t>
  </si>
  <si>
    <t>MaR_056</t>
  </si>
  <si>
    <t>Odladění SW s technologií</t>
  </si>
  <si>
    <t>MaR_057</t>
  </si>
  <si>
    <t>Demontáž stávajících rozvaděčů a likvidace odpadu</t>
  </si>
  <si>
    <t>MaR_058</t>
  </si>
  <si>
    <t>MaR_059</t>
  </si>
  <si>
    <t>Komplexní zkoušky (72 hod)</t>
  </si>
  <si>
    <t>MaR_060</t>
  </si>
  <si>
    <t>Revize</t>
  </si>
  <si>
    <t>MaR_061</t>
  </si>
  <si>
    <t>Požární ucpávky</t>
  </si>
  <si>
    <t>MaR_062</t>
  </si>
  <si>
    <t>Doprava, zařízení staveniště</t>
  </si>
  <si>
    <t>10 - EPS_EROP, ESL</t>
  </si>
  <si>
    <t>D254 - DD_0404: ESL</t>
  </si>
  <si>
    <t xml:space="preserve">    D255 - SLP_01: Slaboproud</t>
  </si>
  <si>
    <t xml:space="preserve">      D256 - SLP_01: Popis</t>
  </si>
  <si>
    <t xml:space="preserve">      D257 - SLP_02: EPS</t>
  </si>
  <si>
    <t xml:space="preserve">      D258 - SLP_03: Evakuační rozhlas</t>
  </si>
  <si>
    <t xml:space="preserve">      D259 - SLP_04: Strukturovaná kabeláž</t>
  </si>
  <si>
    <t xml:space="preserve">      D260 - SLP_05: příprava pro kamery</t>
  </si>
  <si>
    <t xml:space="preserve">      D261 - SLP_06: příprava pro WIFI</t>
  </si>
  <si>
    <t xml:space="preserve">      D262 - SLP_07: příprava pro TV - monitor</t>
  </si>
  <si>
    <t xml:space="preserve">      D263 - SLP_08: inspicient RTS</t>
  </si>
  <si>
    <t xml:space="preserve">      D264 - SLP_09: Intercom</t>
  </si>
  <si>
    <t xml:space="preserve">      D265 - SLP_10: GSM</t>
  </si>
  <si>
    <t xml:space="preserve">      D266 - SLP_11: autonomní systém signalizace WC invalida</t>
  </si>
  <si>
    <t xml:space="preserve">      D267 - SLP_12: Společné</t>
  </si>
  <si>
    <t>D254</t>
  </si>
  <si>
    <t>DD_0404: ESL</t>
  </si>
  <si>
    <t>D255</t>
  </si>
  <si>
    <t>SLP_01: Slaboproud</t>
  </si>
  <si>
    <t>D256</t>
  </si>
  <si>
    <t>SLP_01: Popis</t>
  </si>
  <si>
    <t>SLP_001</t>
  </si>
  <si>
    <t>Specifikace určuje rozsah a technický standard pro ocenění- neslouží k objednávání materiálu</t>
  </si>
  <si>
    <t>-1001250288</t>
  </si>
  <si>
    <t>SLP_002</t>
  </si>
  <si>
    <t>Ceny obsahují dodávku, materiál, montáž, veškeré přesuny, pomocná lešení a montážní prostředky.</t>
  </si>
  <si>
    <t>1343946565</t>
  </si>
  <si>
    <t>SLP_003</t>
  </si>
  <si>
    <t>Ceny obsahují veškeré kotevní a spojovací prvky, povrchové úpravy, pokud nejsou uvedeny zvlášť.</t>
  </si>
  <si>
    <t>-719078100</t>
  </si>
  <si>
    <t>SLP_004</t>
  </si>
  <si>
    <t>Ceny obsahují veškeré atesty, nutné zkoušky, štítky, zkušební provozy, dílenskou dokumentaci i náklady na vyvzorkování.</t>
  </si>
  <si>
    <t>-904151467</t>
  </si>
  <si>
    <t>SLP_005</t>
  </si>
  <si>
    <t>Podrobná specifikace položek je uvedena v příslušných částech projektové dokumentace.</t>
  </si>
  <si>
    <t>-1787964626</t>
  </si>
  <si>
    <t>SLP_006</t>
  </si>
  <si>
    <t>Ceny obsahují též veškeré systémové detaily jako systémové lišty, napojení na okolní konstrukce, úpravy u prostupů, výplní otvorů,opatření proti nadměrné prašnosti apod.</t>
  </si>
  <si>
    <t>-387455916</t>
  </si>
  <si>
    <t>D257</t>
  </si>
  <si>
    <t>SLP_02: EPS</t>
  </si>
  <si>
    <t>SLP_007</t>
  </si>
  <si>
    <t xml:space="preserve">Ústředna EPS pro 2 kruhové linky_(analogové vyhodnocení)  - kompetní se zdojem, čelním panelem</t>
  </si>
  <si>
    <t>534905398</t>
  </si>
  <si>
    <t>SLP_008</t>
  </si>
  <si>
    <t>Akku 12 V / 24 Ah</t>
  </si>
  <si>
    <t>-1499815122</t>
  </si>
  <si>
    <t>SLP_009</t>
  </si>
  <si>
    <t>ram-s-dvermi-s-protipozarni-upravou EI45/EW60 š/v/h 1026, 2160, 250</t>
  </si>
  <si>
    <t>1083217916</t>
  </si>
  <si>
    <t>SLP_010</t>
  </si>
  <si>
    <t>tmel pro nástěnné protipožární rámy</t>
  </si>
  <si>
    <t>-1487038775</t>
  </si>
  <si>
    <t>SLP_011</t>
  </si>
  <si>
    <t>Spínaný zálohovaný zdroj v krytu24V10A, CPD certifikát</t>
  </si>
  <si>
    <t>2035853389</t>
  </si>
  <si>
    <t>SLP_012</t>
  </si>
  <si>
    <t>104510563</t>
  </si>
  <si>
    <t>SLP_013</t>
  </si>
  <si>
    <t>klíčový trezor KTPO</t>
  </si>
  <si>
    <t>1909432520</t>
  </si>
  <si>
    <t>SLP_014</t>
  </si>
  <si>
    <t>maják se sirénou</t>
  </si>
  <si>
    <t>-1620911965</t>
  </si>
  <si>
    <t>SLP_015</t>
  </si>
  <si>
    <t>panel OPPO</t>
  </si>
  <si>
    <t>-930922372</t>
  </si>
  <si>
    <t>SLP_016</t>
  </si>
  <si>
    <t>paralelní zobracovací panel</t>
  </si>
  <si>
    <t>-477459646</t>
  </si>
  <si>
    <t>SLP_017</t>
  </si>
  <si>
    <t>Opticko kouřový hlásič požáru</t>
  </si>
  <si>
    <t>-1468210815</t>
  </si>
  <si>
    <t>SLP_018</t>
  </si>
  <si>
    <t>Tepelný hlásič požáru</t>
  </si>
  <si>
    <t>-274474535</t>
  </si>
  <si>
    <t>SLP_019</t>
  </si>
  <si>
    <t>Patice hlásiče</t>
  </si>
  <si>
    <t>875371649</t>
  </si>
  <si>
    <t>SLP_020</t>
  </si>
  <si>
    <t>Tlačítkový hlásič požáru vnitřní</t>
  </si>
  <si>
    <t>1352321828</t>
  </si>
  <si>
    <t>SLP_021</t>
  </si>
  <si>
    <t>Vstupně/výstupní prvek 2xvstup/2xvýstup</t>
  </si>
  <si>
    <t>-1782295107</t>
  </si>
  <si>
    <t>SLP_022</t>
  </si>
  <si>
    <t>Krabice pro v/v moduly + víčko</t>
  </si>
  <si>
    <t>281774006</t>
  </si>
  <si>
    <t>SLP_023</t>
  </si>
  <si>
    <t>Přídržný magnet 100 kg, 24V , s vypínacím tlačítkem, IP52, kotva s kloubem</t>
  </si>
  <si>
    <t>895283070</t>
  </si>
  <si>
    <t>SLP_024</t>
  </si>
  <si>
    <t>1x2x0,8 bezhalogenový, komunikační kabel s omezenu tvorbou kouře a šířením ohně, s klasifikací B2cas1d1dle CPR, ČSN EN 50575: 2014 + A1: 2016</t>
  </si>
  <si>
    <t>-266270218</t>
  </si>
  <si>
    <t>SLP_025</t>
  </si>
  <si>
    <t>kabel s požární integritou 10x2x0,8</t>
  </si>
  <si>
    <t>-876248970</t>
  </si>
  <si>
    <t>SLP_026</t>
  </si>
  <si>
    <t>Kabel ohniodolný E30 1x2x0,8 s Cu žílami dle vyhl.č.23/2008Sb.</t>
  </si>
  <si>
    <t>-612634371</t>
  </si>
  <si>
    <t>SLP_027</t>
  </si>
  <si>
    <t>Kabel ohniodolný E30 2x2x0,8 s Cu žílami dle vyhl.č.23/2008Sb.</t>
  </si>
  <si>
    <t>348383030</t>
  </si>
  <si>
    <t>SLP_028</t>
  </si>
  <si>
    <t>kabel 2x1.5 ČSN EN 60332-3-22.</t>
  </si>
  <si>
    <t>-1243146332</t>
  </si>
  <si>
    <t>SLP_029</t>
  </si>
  <si>
    <t>Vodič uzemňovací CY10</t>
  </si>
  <si>
    <t>1270434692</t>
  </si>
  <si>
    <t>SLP_030</t>
  </si>
  <si>
    <t>Vodič uzemňovací CY 4</t>
  </si>
  <si>
    <t>-280155944</t>
  </si>
  <si>
    <t>SLP_031</t>
  </si>
  <si>
    <t>krabice s odolnostíí a keramickou svorkovnicí</t>
  </si>
  <si>
    <t>1106239002</t>
  </si>
  <si>
    <t>SLP_032</t>
  </si>
  <si>
    <t>Svorkovnice, šrouby, hmoždinky,drobný mat.</t>
  </si>
  <si>
    <t>1820948850</t>
  </si>
  <si>
    <t>SLP_033</t>
  </si>
  <si>
    <t>Trubka instalační pevná bezhalogen s příchytkami a ostatním příslušenstvím</t>
  </si>
  <si>
    <t>1431283424</t>
  </si>
  <si>
    <t>SLP_034</t>
  </si>
  <si>
    <t>Příchyka pro ohniodolný kabel + hmoždinka + šroub</t>
  </si>
  <si>
    <t>-699635895</t>
  </si>
  <si>
    <t>SLP_035</t>
  </si>
  <si>
    <t>příchytka sdružená s požární integritou</t>
  </si>
  <si>
    <t>-539215499</t>
  </si>
  <si>
    <t>SLP_036</t>
  </si>
  <si>
    <t>Dvojitá příchytka s požární odolností + hmoždinka + šroub</t>
  </si>
  <si>
    <t>-1261339202</t>
  </si>
  <si>
    <t>SLP_037</t>
  </si>
  <si>
    <t>žlab 100x60 normová trasa včetně konzol, odbočení ap.</t>
  </si>
  <si>
    <t>1622172048</t>
  </si>
  <si>
    <t>SLP_038</t>
  </si>
  <si>
    <t>-348658023</t>
  </si>
  <si>
    <t>SLP_039</t>
  </si>
  <si>
    <t>Měření po úsecích na jeden detektor, výstup</t>
  </si>
  <si>
    <t>-1696474295</t>
  </si>
  <si>
    <t>SLP_040</t>
  </si>
  <si>
    <t>Koordinace na stavbě s ostatními profesemi</t>
  </si>
  <si>
    <t>-1290354690</t>
  </si>
  <si>
    <t>SLP_041</t>
  </si>
  <si>
    <t>Zákaznický text</t>
  </si>
  <si>
    <t>-2057515057</t>
  </si>
  <si>
    <t>SLP_042</t>
  </si>
  <si>
    <t>Programování, testování, zprovoznění systému</t>
  </si>
  <si>
    <t>1743035167</t>
  </si>
  <si>
    <t>SLP_043</t>
  </si>
  <si>
    <t>Ostatní drobný instalační materiál</t>
  </si>
  <si>
    <t>234933868</t>
  </si>
  <si>
    <t>SLP_044</t>
  </si>
  <si>
    <t>Revize zařízení</t>
  </si>
  <si>
    <t>-1890270577</t>
  </si>
  <si>
    <t>SLP_045</t>
  </si>
  <si>
    <t>Provozní kniha EPS</t>
  </si>
  <si>
    <t>-1433354516</t>
  </si>
  <si>
    <t>SLP_046</t>
  </si>
  <si>
    <t>provedení koordinační funkční zkoušky systému EPS a návazných zařízení, vyhotovení protokolu - nutná součinnsot investora, dodavatelů ostatních ovládaných zařízení</t>
  </si>
  <si>
    <t>-553655521</t>
  </si>
  <si>
    <t>SLP_047</t>
  </si>
  <si>
    <t>školení obsluhy</t>
  </si>
  <si>
    <t>-213137421</t>
  </si>
  <si>
    <t>SLP_048</t>
  </si>
  <si>
    <t>ZDP - bude řešeno na základě smlouvy mezi investorem a HZS pověřenou organizavcí</t>
  </si>
  <si>
    <t>2025559132</t>
  </si>
  <si>
    <t>SLP_049</t>
  </si>
  <si>
    <t>40913530</t>
  </si>
  <si>
    <t>D258</t>
  </si>
  <si>
    <t>SLP_03: Evakuační rozhlas</t>
  </si>
  <si>
    <t>SLP_050</t>
  </si>
  <si>
    <t xml:space="preserve">EN54-16 certifikovaná systémová řídicí jednotka 240W, 6 zón s individuální regulací hlasitosti, 4 audio vstupy, 2 porty pro mikrofonní stanice, 1 ruční evakuační mikrofon, provozní i evakuační logické vstupy a výstupy, Ethernet port, digitální zpracování </t>
  </si>
  <si>
    <t>1299335288</t>
  </si>
  <si>
    <t>SLP_051</t>
  </si>
  <si>
    <t>zálohovaný zdroj dle EN54 včetně akumulátorů</t>
  </si>
  <si>
    <t>784957923</t>
  </si>
  <si>
    <t>SLP_052</t>
  </si>
  <si>
    <t>mikrofonní panel</t>
  </si>
  <si>
    <t>-501929534</t>
  </si>
  <si>
    <t>SLP_053</t>
  </si>
  <si>
    <t>Montážní sada</t>
  </si>
  <si>
    <t>-219264069</t>
  </si>
  <si>
    <t>SLP_054</t>
  </si>
  <si>
    <t>Svorkovnice pro přívodní linky</t>
  </si>
  <si>
    <t>-1867478900</t>
  </si>
  <si>
    <t>SLP_055</t>
  </si>
  <si>
    <t>cert. reproduktor nástěnný/vestavný 6W/100V EN54-24</t>
  </si>
  <si>
    <t>1930136037</t>
  </si>
  <si>
    <t>SLP_056</t>
  </si>
  <si>
    <t>reproduktor stropni podhledový EN54-24, 6W RMS</t>
  </si>
  <si>
    <t>1722806790</t>
  </si>
  <si>
    <t>SLP_057</t>
  </si>
  <si>
    <t>kabel s požární integritou 2x1,5</t>
  </si>
  <si>
    <t>-709406184</t>
  </si>
  <si>
    <t>SLP_058</t>
  </si>
  <si>
    <t>kabel s požární integritou pro mikrofonní stanici</t>
  </si>
  <si>
    <t>-974117839</t>
  </si>
  <si>
    <t>SLP_059</t>
  </si>
  <si>
    <t>-447678484</t>
  </si>
  <si>
    <t>SLP_060</t>
  </si>
  <si>
    <t>kabelový žebřík 200x60 včetně SONAP</t>
  </si>
  <si>
    <t>677233030</t>
  </si>
  <si>
    <t>SLP_061</t>
  </si>
  <si>
    <t>žlab 150x60 normová trasa včetně konzol, odbočení ap.</t>
  </si>
  <si>
    <t>-1109210808</t>
  </si>
  <si>
    <t>SLP_062</t>
  </si>
  <si>
    <t xml:space="preserve">Programování, nastavení, oživení,  revize</t>
  </si>
  <si>
    <t>-492728934</t>
  </si>
  <si>
    <t>SLP_063</t>
  </si>
  <si>
    <t>581721 Zalozni sit. zdroj PSU EN54-4,</t>
  </si>
  <si>
    <t>-1361753635</t>
  </si>
  <si>
    <t>SLP_064</t>
  </si>
  <si>
    <t>581730 Akumulator 12V / 105 Ah pro PSU</t>
  </si>
  <si>
    <t>1823491494</t>
  </si>
  <si>
    <t>SLP_065</t>
  </si>
  <si>
    <t>měření impedance rozhlasové ústředny</t>
  </si>
  <si>
    <t>-477095755</t>
  </si>
  <si>
    <t>SLP_066</t>
  </si>
  <si>
    <t>srozumitelnosti systému</t>
  </si>
  <si>
    <t>-1997526796</t>
  </si>
  <si>
    <t>SLP_067</t>
  </si>
  <si>
    <t>h</t>
  </si>
  <si>
    <t>-206448930</t>
  </si>
  <si>
    <t>D259</t>
  </si>
  <si>
    <t>SLP_04: Strukturovaná kabeláž</t>
  </si>
  <si>
    <t>SLP_068</t>
  </si>
  <si>
    <t>RACK 42U 600x600 (S_1NP) plechový dveře</t>
  </si>
  <si>
    <t>-702205672</t>
  </si>
  <si>
    <t>SLP_069</t>
  </si>
  <si>
    <t>Ventilátorová jednotka</t>
  </si>
  <si>
    <t>15450581</t>
  </si>
  <si>
    <t>SLP_070</t>
  </si>
  <si>
    <t>19" rozvodný panel 5x220V, 3m 1,5U - včetně vaničky a přepěťové ochrany</t>
  </si>
  <si>
    <t>2039537476</t>
  </si>
  <si>
    <t>SLP_071</t>
  </si>
  <si>
    <t>police</t>
  </si>
  <si>
    <t>627617135</t>
  </si>
  <si>
    <t>SLP_072</t>
  </si>
  <si>
    <t>organizér</t>
  </si>
  <si>
    <t>918010427</t>
  </si>
  <si>
    <t>SLP_073</t>
  </si>
  <si>
    <t xml:space="preserve">patch panel 24yRJ45 cat6 FTP  do RD_H</t>
  </si>
  <si>
    <t>146177084</t>
  </si>
  <si>
    <t>SLP_074</t>
  </si>
  <si>
    <t>kabel FTP cat.6 vnější, gelový propoj do Zelená 15</t>
  </si>
  <si>
    <t>-1036535112</t>
  </si>
  <si>
    <t>SLP_075</t>
  </si>
  <si>
    <t>kabel FTP cat.6A LSOH propoj do R_S B01.01B</t>
  </si>
  <si>
    <t>2114755915</t>
  </si>
  <si>
    <t>SLP_076</t>
  </si>
  <si>
    <t xml:space="preserve">patch panel 24yRJ45 cat6 FTP  do RD_S</t>
  </si>
  <si>
    <t>-915870402</t>
  </si>
  <si>
    <t>D260</t>
  </si>
  <si>
    <t>SLP_05: příprava pro kamery</t>
  </si>
  <si>
    <t>SLP_077</t>
  </si>
  <si>
    <t>zásuvka kompletní včetně RJ cat 6FTP</t>
  </si>
  <si>
    <t>944626532</t>
  </si>
  <si>
    <t>SLP_078</t>
  </si>
  <si>
    <t>kabel FTP cat.6A LSOH propoj</t>
  </si>
  <si>
    <t>-281820625</t>
  </si>
  <si>
    <t>D261</t>
  </si>
  <si>
    <t>SLP_06: příprava pro WIFI</t>
  </si>
  <si>
    <t>SLP_079</t>
  </si>
  <si>
    <t>951924235</t>
  </si>
  <si>
    <t>SLP_080</t>
  </si>
  <si>
    <t>kabel FTP cat.6A LSOH</t>
  </si>
  <si>
    <t>-1328549531</t>
  </si>
  <si>
    <t>D262</t>
  </si>
  <si>
    <t>SLP_07: příprava pro TV - monitor</t>
  </si>
  <si>
    <t>SLP_081</t>
  </si>
  <si>
    <t>1972406747</t>
  </si>
  <si>
    <t>SLP_082</t>
  </si>
  <si>
    <t>-764906489</t>
  </si>
  <si>
    <t>SLP_083</t>
  </si>
  <si>
    <t>popis portu zásuvky</t>
  </si>
  <si>
    <t>1159670238</t>
  </si>
  <si>
    <t>SLP_084</t>
  </si>
  <si>
    <t>popis portu patch panelu</t>
  </si>
  <si>
    <t>-1940464670</t>
  </si>
  <si>
    <t>SLP_085</t>
  </si>
  <si>
    <t xml:space="preserve">značení  kabelů</t>
  </si>
  <si>
    <t>904591851</t>
  </si>
  <si>
    <t>SLP_086</t>
  </si>
  <si>
    <t>měřeni segmentu metalického s vyhotovenim protokolu</t>
  </si>
  <si>
    <t>-718942239</t>
  </si>
  <si>
    <t>SLP_087</t>
  </si>
  <si>
    <t>vyvazováni kabeláže ve žlabech</t>
  </si>
  <si>
    <t>366277684</t>
  </si>
  <si>
    <t>D263</t>
  </si>
  <si>
    <t>SLP_08: inspicient RTS</t>
  </si>
  <si>
    <t>SLP_089</t>
  </si>
  <si>
    <t>reproduktor nástěnný 100V6W</t>
  </si>
  <si>
    <t>-18368739</t>
  </si>
  <si>
    <t>SLP_090</t>
  </si>
  <si>
    <t>regulátor</t>
  </si>
  <si>
    <t>90062684</t>
  </si>
  <si>
    <t>SLP_091</t>
  </si>
  <si>
    <t>282751040</t>
  </si>
  <si>
    <t>SLP_092</t>
  </si>
  <si>
    <t>mikrofonní panel s tlačítky</t>
  </si>
  <si>
    <t>-979887589</t>
  </si>
  <si>
    <t>SLP_093</t>
  </si>
  <si>
    <t>RTS MATRIX se zesilovačem pouze montáž a nastavení</t>
  </si>
  <si>
    <t>314308137</t>
  </si>
  <si>
    <t>SLP_094</t>
  </si>
  <si>
    <t>indukční smyčka</t>
  </si>
  <si>
    <t>-275451630</t>
  </si>
  <si>
    <t>SLP_095</t>
  </si>
  <si>
    <t>Plochá Cu páska s izolací pro indukční smyčku, 25x0,1mm</t>
  </si>
  <si>
    <t>-1193773995</t>
  </si>
  <si>
    <t>D264</t>
  </si>
  <si>
    <t>SLP_09: Intercom</t>
  </si>
  <si>
    <t>SLP_096</t>
  </si>
  <si>
    <t xml:space="preserve">Audio kit pro 1 účastníka s panelem , telefonem  a s napájecím zdrojem.</t>
  </si>
  <si>
    <t>1053618810</t>
  </si>
  <si>
    <t>SLP_097</t>
  </si>
  <si>
    <t>systémový kabel</t>
  </si>
  <si>
    <t>-262693043</t>
  </si>
  <si>
    <t>D265</t>
  </si>
  <si>
    <t>SLP_10: GSM</t>
  </si>
  <si>
    <t>SLP_098</t>
  </si>
  <si>
    <t>-2065683566</t>
  </si>
  <si>
    <t>D266</t>
  </si>
  <si>
    <t>SLP_11: autonomní systém signalizace WC invalida</t>
  </si>
  <si>
    <t>SLP_099</t>
  </si>
  <si>
    <t>volacího tlačítka do vyšky 900 mm a táhla do vyšky 150mm</t>
  </si>
  <si>
    <t>84131885</t>
  </si>
  <si>
    <t>SLP_100</t>
  </si>
  <si>
    <t>AT - vybavovací - potvrzovací tlačítko</t>
  </si>
  <si>
    <t>987466202</t>
  </si>
  <si>
    <t>SLP_101</t>
  </si>
  <si>
    <t>signalizační svétlo s akustickcu signalizaci</t>
  </si>
  <si>
    <t>-696227676</t>
  </si>
  <si>
    <t>SLP_102</t>
  </si>
  <si>
    <t>zdroj k WC signalizaci</t>
  </si>
  <si>
    <t>586639330</t>
  </si>
  <si>
    <t>SLP_103</t>
  </si>
  <si>
    <t>-1784781660</t>
  </si>
  <si>
    <t>D267</t>
  </si>
  <si>
    <t>SLP_12: Společné</t>
  </si>
  <si>
    <t>SLP_105</t>
  </si>
  <si>
    <t>žlab drátový 150x50</t>
  </si>
  <si>
    <t>931068913</t>
  </si>
  <si>
    <t>SLP_106</t>
  </si>
  <si>
    <t>trubka ohebná pod omítku průměr 29</t>
  </si>
  <si>
    <t>-708815323</t>
  </si>
  <si>
    <t>SLP_107</t>
  </si>
  <si>
    <t>trubka ohebná pod omítku průměr 16</t>
  </si>
  <si>
    <t>1175034887</t>
  </si>
  <si>
    <t>SLP_108</t>
  </si>
  <si>
    <t>krabicce protahovací 150x150x77</t>
  </si>
  <si>
    <t>-464721256</t>
  </si>
  <si>
    <t>SLP_109</t>
  </si>
  <si>
    <t>krabicce univerzální KU68</t>
  </si>
  <si>
    <t>934383507</t>
  </si>
  <si>
    <t>SLP_110</t>
  </si>
  <si>
    <t>dílenská dokumentace dodavatele</t>
  </si>
  <si>
    <t>-1864434244</t>
  </si>
  <si>
    <t>SLP_111</t>
  </si>
  <si>
    <t>1843281344</t>
  </si>
  <si>
    <t>SLP_112</t>
  </si>
  <si>
    <t>ostatní práce neobsažené v ceníku celkem (viz záhlaví)</t>
  </si>
  <si>
    <t>696703274</t>
  </si>
  <si>
    <t>742210501</t>
  </si>
  <si>
    <t>Provedení zkoušky TIČR pro EPS</t>
  </si>
  <si>
    <t>-1166560037</t>
  </si>
  <si>
    <t>742210503</t>
  </si>
  <si>
    <t>Provedení koordinační funkční zkoušky EPS</t>
  </si>
  <si>
    <t>784725568</t>
  </si>
  <si>
    <t>11 - AV + jevištní technika</t>
  </si>
  <si>
    <t>D291 - DT_01: Osvětlovací technika</t>
  </si>
  <si>
    <t xml:space="preserve">    D292 - DT_02: Zařízení</t>
  </si>
  <si>
    <t xml:space="preserve">    D293 - DT_03: Řídící kontrolní  a Datová technika pro osvětlovací techniku</t>
  </si>
  <si>
    <t>D294 - DT_04: Audio</t>
  </si>
  <si>
    <t xml:space="preserve">    D295 - DT_05: Ozvučovací technika</t>
  </si>
  <si>
    <t>D296 - DT_06: AV Technika</t>
  </si>
  <si>
    <t xml:space="preserve">    D297 - DT_07: Řídící, kontrolní , datová technika pro zvukovou a video techniku techniku</t>
  </si>
  <si>
    <t xml:space="preserve">    D298 - DT_08: Kabelové  trasy AV technika</t>
  </si>
  <si>
    <t>D299 - DT_09: Video technika</t>
  </si>
  <si>
    <t xml:space="preserve">    D300 - DT_10: Video technika</t>
  </si>
  <si>
    <t>D301 - DT_11: Rošt, opona</t>
  </si>
  <si>
    <t xml:space="preserve">    D302 - DT_12: Zařízení</t>
  </si>
  <si>
    <t xml:space="preserve">    D303 - DT_13: Instalace</t>
  </si>
  <si>
    <t>D291</t>
  </si>
  <si>
    <t>DT_01: Osvětlovací technika</t>
  </si>
  <si>
    <t>D292</t>
  </si>
  <si>
    <t>DT_02: Zařízení</t>
  </si>
  <si>
    <t>DT_001</t>
  </si>
  <si>
    <t xml:space="preserve">Nástěnný stmívač / spínač výkonnů v provedení reálného přemostění stmívací jednotky. 24 kanálů x 10A + SP/RCD4. Funkce spínání a/nebo stmívání pomocí RDM a nebo na ovládácím LCD panelu.  Pasivní provedení bez větráku. Nastavení funkcí adresování a softpac</t>
  </si>
  <si>
    <t>165843838</t>
  </si>
  <si>
    <t>DT_002</t>
  </si>
  <si>
    <t>Kabel přívodní H07RN-F 4G10 (CGTG)</t>
  </si>
  <si>
    <t>-382416644</t>
  </si>
  <si>
    <t>DT_003</t>
  </si>
  <si>
    <t xml:space="preserve">Příslušenství pro pro připojení nástěnných stmívačů/spínačů  do rozvodny</t>
  </si>
  <si>
    <t>inst set</t>
  </si>
  <si>
    <t>983779555</t>
  </si>
  <si>
    <t>DT_004</t>
  </si>
  <si>
    <t xml:space="preserve">Kabelový žlab  pozink 50x250x0,75</t>
  </si>
  <si>
    <t>-770809039</t>
  </si>
  <si>
    <t>DT_005</t>
  </si>
  <si>
    <t>Víko kabelového žlabu 50 x 250</t>
  </si>
  <si>
    <t>-1163688715</t>
  </si>
  <si>
    <t>DT_006</t>
  </si>
  <si>
    <t xml:space="preserve">Kabelový žlab  pozink 50x125x0,75</t>
  </si>
  <si>
    <t>1477732060</t>
  </si>
  <si>
    <t>DT_007</t>
  </si>
  <si>
    <t>Víko kabelového žlabu 50 x 125 x 0,75</t>
  </si>
  <si>
    <t>122189192</t>
  </si>
  <si>
    <t>DT_008</t>
  </si>
  <si>
    <t xml:space="preserve">Roh 90°kabelového žlabu  50x250</t>
  </si>
  <si>
    <t>7308751</t>
  </si>
  <si>
    <t>DT_009</t>
  </si>
  <si>
    <t xml:space="preserve">Roh 90°kabelového žlabu  50x150</t>
  </si>
  <si>
    <t>2063548828</t>
  </si>
  <si>
    <t>DT_010</t>
  </si>
  <si>
    <t xml:space="preserve">Podpěra   kabelového žlabu NPR 125F</t>
  </si>
  <si>
    <t>-2100388790</t>
  </si>
  <si>
    <t>DT_011</t>
  </si>
  <si>
    <t>Závěs Kabelového žlabu</t>
  </si>
  <si>
    <t>-854676347</t>
  </si>
  <si>
    <t>DT_012</t>
  </si>
  <si>
    <t xml:space="preserve">T kus kabelového žlabu  50x125</t>
  </si>
  <si>
    <t>1331281100</t>
  </si>
  <si>
    <t>DT_013</t>
  </si>
  <si>
    <t>Spojovací šroub 6x10 pozink</t>
  </si>
  <si>
    <t>-2007623123</t>
  </si>
  <si>
    <t>DT_014</t>
  </si>
  <si>
    <t xml:space="preserve">Kotevní  materiál -Kotva / Matka M6</t>
  </si>
  <si>
    <t>1662487157</t>
  </si>
  <si>
    <t>DT_015</t>
  </si>
  <si>
    <t>Svorky pro kabelový žlab a víko</t>
  </si>
  <si>
    <t>990279389</t>
  </si>
  <si>
    <t>DT_016</t>
  </si>
  <si>
    <t xml:space="preserve">Montážní deska MDS125 x 125 na  kabelový žlab- Určeno pro montáž kovových zásuvek.</t>
  </si>
  <si>
    <t>1919379327</t>
  </si>
  <si>
    <t>DT_017</t>
  </si>
  <si>
    <t xml:space="preserve">Kovová zásuvka s víčkem  IP 55, provedení CSN</t>
  </si>
  <si>
    <t>989770972</t>
  </si>
  <si>
    <t>DT_018</t>
  </si>
  <si>
    <t>Ochranná trubka 40mm- Určeno pro instalaci kabelů</t>
  </si>
  <si>
    <t>-1190629285</t>
  </si>
  <si>
    <t>DT_019</t>
  </si>
  <si>
    <t xml:space="preserve">Rozvodnice RSO1 700x700 pro 96 okruhů /  16 x panelový HAN s pákami a vložkou 16HAN  Female. Černé provedení</t>
  </si>
  <si>
    <t>-209795283</t>
  </si>
  <si>
    <t>DT_020</t>
  </si>
  <si>
    <t xml:space="preserve">Rozvodnice RSO2 700x700 pro 96 okruhů /  16 x panelový HAN s pákami a vložkou 16HAN  Female. Černé provedení</t>
  </si>
  <si>
    <t>1156933277</t>
  </si>
  <si>
    <t>DT_021</t>
  </si>
  <si>
    <t>Multikabel JZ600 18 x 1,5mm osazený konektory HDC 16HAN.Černé provední. Kompletně osazený. 2m</t>
  </si>
  <si>
    <t>výr</t>
  </si>
  <si>
    <t>886373620</t>
  </si>
  <si>
    <t>DT_022</t>
  </si>
  <si>
    <t xml:space="preserve">Instalační kabel 1-CXKH-R-J B2CAS1D0 3x2,5  stmívané /  spínané okruhy</t>
  </si>
  <si>
    <t>-2091203965</t>
  </si>
  <si>
    <t>DT_023</t>
  </si>
  <si>
    <t>Kabel pro pohyblivý přívod JZ-600 black 18 x G 1.5 mm²</t>
  </si>
  <si>
    <t>-959685914</t>
  </si>
  <si>
    <t>DT_024</t>
  </si>
  <si>
    <t xml:space="preserve">Datový kabel stíněný  CAT6A. konstrukce U/FTP, typ pláště LSOH, třída reakce na oheň B2ca-s1,d1,a1</t>
  </si>
  <si>
    <t>355083343</t>
  </si>
  <si>
    <t>DT_025</t>
  </si>
  <si>
    <t>Datový kabe DMX, AES/EBU Cable | 0.34 mm² AWG22</t>
  </si>
  <si>
    <t>29391925</t>
  </si>
  <si>
    <t>DT_026</t>
  </si>
  <si>
    <t xml:space="preserve">Power Box L1 neprůchozí í typ. 1 x HDC 16HAN In/Out /  3 x 230V. Zatížitelnost 3200W na 1 kanál.  1 x DMX  panelový  Female, 1 x DMX panelová male</t>
  </si>
  <si>
    <t>2004324444</t>
  </si>
  <si>
    <t>DT_027</t>
  </si>
  <si>
    <t xml:space="preserve">Power Box L 2 neprůchozí í typ. 1 x HDC 16HAN In/Out /  6 x 230V. Zatížitelnost 3200W na 1 kanál.</t>
  </si>
  <si>
    <t>-13020918</t>
  </si>
  <si>
    <t>DT_028</t>
  </si>
  <si>
    <t>Instalační materiál kabelových tras</t>
  </si>
  <si>
    <t>-2072553659</t>
  </si>
  <si>
    <t>D293</t>
  </si>
  <si>
    <t xml:space="preserve">DT_03: Řídící kontrolní  a Datová technika pro osvětlovací techniku</t>
  </si>
  <si>
    <t>DT_029</t>
  </si>
  <si>
    <t>Rack 1HE 1Gb 8-Port Switch, 120W POE 1/2 Rack</t>
  </si>
  <si>
    <t>-989808269</t>
  </si>
  <si>
    <t>DT_030</t>
  </si>
  <si>
    <t xml:space="preserve">Rack 1HE  datové zařízení umožňující převod sACN na DMX, DMX na sACN,  ArtNET na DMX, DMX na ArtNET pomocí RDM. 2xLAN  / 12 x DMX OUT</t>
  </si>
  <si>
    <t>-2001513868</t>
  </si>
  <si>
    <t>DT_031</t>
  </si>
  <si>
    <t xml:space="preserve">Rack 1HE datové zařízení umožňující převod sACN na DMX, DMX na sACN,  ArtNET na DMX, DMX na ArtNET pomocí RDM. 2x RJ 45LAN  / 12 x LAN RJ 45</t>
  </si>
  <si>
    <t>258047872</t>
  </si>
  <si>
    <t>DT_032</t>
  </si>
  <si>
    <t xml:space="preserve">Napájecí rackový modul 1 HE  230V 16A / 4 x 230V 10A.</t>
  </si>
  <si>
    <t>-1798369099</t>
  </si>
  <si>
    <t>DT_033</t>
  </si>
  <si>
    <t>Instalační rack 12HE</t>
  </si>
  <si>
    <t>48281226</t>
  </si>
  <si>
    <t>DT_034</t>
  </si>
  <si>
    <t>-2007095262</t>
  </si>
  <si>
    <t>DT_035</t>
  </si>
  <si>
    <t>Instalační materiál</t>
  </si>
  <si>
    <t>-230361471</t>
  </si>
  <si>
    <t>D294</t>
  </si>
  <si>
    <t>DT_04: Audio</t>
  </si>
  <si>
    <t>D295</t>
  </si>
  <si>
    <t>DT_05: Ozvučovací technika</t>
  </si>
  <si>
    <t>DT_036</t>
  </si>
  <si>
    <t>1 x 12„ (300 mm) LF driver a 3 x 1,4" (35 mm) HF drivery Pasivní bedna s pevným úhlem 15° pro úzký vertikální rozptylový vzor Ručně nastavitelná dynamická klapka Horn Flare™ (mezi 60°, 90° nebo 75° asymetrická) pro flexibilní horizontální pattern Fázová z</t>
  </si>
  <si>
    <t>-1959851393</t>
  </si>
  <si>
    <t>DT_037</t>
  </si>
  <si>
    <t>1 x 12„ (300 mm) a 3 x 1,4“ (35 mm) HF drivers Pasivní bedna s pevnou úhlovou soustavou s 30° vertikálním rozptylovým diagramem Ručně nastavitelná dynamická klapka Horn Flare™ (mezi 60°, 90° nebo 75° asymetrická) pro flexibilní horizontální obrazce Fázová</t>
  </si>
  <si>
    <t>111787907</t>
  </si>
  <si>
    <t>DT_038</t>
  </si>
  <si>
    <t xml:space="preserve">Závesný rám  - Rám pro Vertical Arrays (vertikální pole)  2bodové zavěšení  1 nebo 2bodové zvedání  Hmotnost 12,0 kg (26,5 lb) Materiál Polyesterová práškově lakovaná ocel odolná proti povětrnostním vlivům - Kompatibilní s položkami č. 55 a 56.</t>
  </si>
  <si>
    <t>-1476360386</t>
  </si>
  <si>
    <t>DT_039</t>
  </si>
  <si>
    <t>Pomocná instalační konstrukce pro montáž reproduktoru na místo</t>
  </si>
  <si>
    <t>-1276532798</t>
  </si>
  <si>
    <t>DT_040</t>
  </si>
  <si>
    <t>Pasivní dvoupásmový reproduktor. Vysoký výstupní výkon vzhledem k velikosti 6" Koaxiální konfigurace bodového zdroje 73 Hz - 20 kHz ± 3 dB , -10 dB @ 57 Hz s předvolbami 150W výstup AES Rozptyl 100°V x 80°V Hmotnost 5,5 kg Rozměry 321 mm x 220 mm x 197 mm</t>
  </si>
  <si>
    <t>291841776</t>
  </si>
  <si>
    <t>DT_041</t>
  </si>
  <si>
    <t xml:space="preserve">Třmen (yoke) Stojanový držák při použití s adaptérem pro montáž na sloup.  Hmotnost: 1,99 kg 4,39 lb Materiál: Polyesterová ocel s práškovým nástřikem odolná proti povětrnostním vlivům - Kompatibilní s položkou č.58</t>
  </si>
  <si>
    <t>-406579334</t>
  </si>
  <si>
    <t>DT_042</t>
  </si>
  <si>
    <t>562193636</t>
  </si>
  <si>
    <t>DT_043</t>
  </si>
  <si>
    <t>Kompaktní pasivní dvoupásmový reproduktor. 8“ Flexibilní možnosti montáže Koaxiální bodová konfigurace zdroje 63Hz - 18kHz ± 3dB , -10dB @ 50Hz s přednastavenými hodnotami Výkon 250 W AES 90°V x 70°V Rychloupínací ocelová mřížka Hmotnost 9,3 kg Rozměry 32</t>
  </si>
  <si>
    <t>1916570334</t>
  </si>
  <si>
    <t>DT_044</t>
  </si>
  <si>
    <t xml:space="preserve">Třmen (yoke) Stojanový držák při použití s adaptérem pro montáž na sloup.  Hmotnost: 2.5 kg 5.5116 lb Materiál: Polyesterová ocel s práškovým nástřikem odolná proti povětrnostním vlivům - Kompatibilní s položkou č.</t>
  </si>
  <si>
    <t>-1609812667</t>
  </si>
  <si>
    <t>DT_045</t>
  </si>
  <si>
    <t>801037084</t>
  </si>
  <si>
    <t>DT_046</t>
  </si>
  <si>
    <t>-1780005380</t>
  </si>
  <si>
    <t>DT_047</t>
  </si>
  <si>
    <t xml:space="preserve">Třmen (yoke) Stojanový držák při použití s adaptérem pro montáž na sloup.  Hmotnost: 2.5 kg 5.5116 lb Materiál: Polyesterová ocel s práškovým nástřikem odolná proti povětrnostním vlivům - Kompatibilní s položkou č. 61</t>
  </si>
  <si>
    <t>1769570044</t>
  </si>
  <si>
    <t>DT_048</t>
  </si>
  <si>
    <t>2081342803</t>
  </si>
  <si>
    <t>DT_049</t>
  </si>
  <si>
    <t>Osm kanálů účinného zesílení třídy D Velmi vysoká hustota výkonu ve výšce 2U racku Celkový výkon 10 000 W Vysoce výkonný 96kHz DSP na všech vstupech a výstupech (48kHz na výstupech při implementaci filtrů FIR) Spínaný napájecí zdroj Globální síťový provoz</t>
  </si>
  <si>
    <t>1717556514</t>
  </si>
  <si>
    <t>DT_050</t>
  </si>
  <si>
    <t>Nosný rám 22U s kabeláží a kompletní NFa AES67 kabeláž na 19“ rackových lištách</t>
  </si>
  <si>
    <t>set</t>
  </si>
  <si>
    <t>1912455723</t>
  </si>
  <si>
    <t>DT_051</t>
  </si>
  <si>
    <t>vzdálený přístup Mikrotec a AES67 netgear hub</t>
  </si>
  <si>
    <t>-55787381</t>
  </si>
  <si>
    <t>DT_052</t>
  </si>
  <si>
    <t xml:space="preserve">Reproduktorový kabel  4 x 2,5 mm² vnější průměr 12 mm odpor 0,6 Ohm/100 m</t>
  </si>
  <si>
    <t>-675904850</t>
  </si>
  <si>
    <t>DT_053</t>
  </si>
  <si>
    <t xml:space="preserve">Reproduktorový kabel  2 x 2,5 mm² vnější průměr 8,5 mm odpor 0,6 Ohm/100 m</t>
  </si>
  <si>
    <t>-2021625151</t>
  </si>
  <si>
    <t>DT_054</t>
  </si>
  <si>
    <t>krabice, spojovací materiál, pomocný montážní materiál</t>
  </si>
  <si>
    <t>1604421361</t>
  </si>
  <si>
    <t>DT_055</t>
  </si>
  <si>
    <t>AES67 kabelový rámový nosný kabel Cat6a iK81/Netgear</t>
  </si>
  <si>
    <t>680005934</t>
  </si>
  <si>
    <t>DT_056</t>
  </si>
  <si>
    <t>sada konektorů kromě nosného rámu</t>
  </si>
  <si>
    <t>1636373187</t>
  </si>
  <si>
    <t>DT_057</t>
  </si>
  <si>
    <t>Programování VU Net, optimalizace reproduktorů</t>
  </si>
  <si>
    <t>práce</t>
  </si>
  <si>
    <t>1218059712</t>
  </si>
  <si>
    <t>DT_058</t>
  </si>
  <si>
    <t>Programování prostorového procesoru a maticového procesoru</t>
  </si>
  <si>
    <t>428448519</t>
  </si>
  <si>
    <t>DT_059</t>
  </si>
  <si>
    <t xml:space="preserve">Digitální mixážní pult.  24 motorizovaných  faderů  Plně konfigurovatelné rozvržení: 144 channel stripů  Uživatelské rozhraní Harmony integruje ovládací prvky rozmístěné okolo a uvnitř obrazovky 2x 12” kapacitní obrazovka: Ovládání gesty: dotekem, posunut</t>
  </si>
  <si>
    <t>-1176483651</t>
  </si>
  <si>
    <t>DT_060</t>
  </si>
  <si>
    <t xml:space="preserve">Digitální rackový  MixRack pro systém hlavní mixážní pult s DANTE 64x IN, 32x OUT XCVI 160×64 FPGA jádro  vzorkovací frekvence 96 kHz  kapacita 128 vstupů a 64 výstupů konfigurovatelné sběrnice  16x RackExtra FX  16x DCA  vestavěný generátor signálu  přeh</t>
  </si>
  <si>
    <t>-738609841</t>
  </si>
  <si>
    <t>DT_061</t>
  </si>
  <si>
    <t xml:space="preserve">Digitální Stagebox  16 mikrofonních předzesilovačů s fantomovým napájení s LED indikací  8 linkových XLR výstupů Kompatibilita s dLive S Class a C Class, Avantis, SQ a AHM-64  Možnost připojení až 6ti expandérů DX168 pro 96 vstupů a 48 výstupů  „Cascade m</t>
  </si>
  <si>
    <t>213719177</t>
  </si>
  <si>
    <t>DT_062</t>
  </si>
  <si>
    <t>Tour - Case kompatibilní s položkou č.: 83</t>
  </si>
  <si>
    <t>-1704796337</t>
  </si>
  <si>
    <t>DT_063</t>
  </si>
  <si>
    <t>Tour - Case kompatibilní s položkou č.: 84</t>
  </si>
  <si>
    <t>-1353023100</t>
  </si>
  <si>
    <t>DT_064</t>
  </si>
  <si>
    <t>Tour - Case kompatibilní s položkou č.: 85</t>
  </si>
  <si>
    <t>-1701269239</t>
  </si>
  <si>
    <t>DT_065</t>
  </si>
  <si>
    <t xml:space="preserve">Reproduktor pro odposlechy  60 W rms / 100 V nebo 8 Ω, 90 dB, 45 – 20 000 Hz, přepínač výkonu, 8″ basový reproduktor, 50 mm kalotový výškový reproduktor, instalační konzola.</t>
  </si>
  <si>
    <t>-707825855</t>
  </si>
  <si>
    <t>DT_066</t>
  </si>
  <si>
    <t xml:space="preserve">Zónový zesilovač  pro odposlechy 1 mic + 3 mic/line + 2 line + 1 emg vstupy, 6 zón, 500 W</t>
  </si>
  <si>
    <t>1717895802</t>
  </si>
  <si>
    <t>DT_067</t>
  </si>
  <si>
    <t>Kondenzátorový mikrofon pro odposlech jeviště a hlediště, Kardioda, 145 dB, Phantom 48V</t>
  </si>
  <si>
    <t>396027414</t>
  </si>
  <si>
    <t>DT_068</t>
  </si>
  <si>
    <t xml:space="preserve">Set nahrávacích mikrofonnů DPA. 10x  4099, 10x Microdot adaptér, 10x  miniaturní mikrofonní kabel  s, 8x Klip pro housle , 3x Klip cello, 2x klip pro piáno , 4x Klip pro kytaru, 2x klip pro dechy, 2x univerzální klip , 2x klip pro basu, 2x klip pro bicí ,</t>
  </si>
  <si>
    <t>-1418575247</t>
  </si>
  <si>
    <t>D296</t>
  </si>
  <si>
    <t>DT_06: AV Technika</t>
  </si>
  <si>
    <t>D297</t>
  </si>
  <si>
    <t>DT_07: Řídící, kontrolní , datová technika pro zvukovou a video techniku techniku</t>
  </si>
  <si>
    <t>DT_069</t>
  </si>
  <si>
    <t xml:space="preserve">Rozvaděč /Racková skříň  32 HE, skleněné dveře 1552×600×800 mm, včetně vnitřního systému pro uspořádání kabelů</t>
  </si>
  <si>
    <t>-1711929068</t>
  </si>
  <si>
    <t>DT_070</t>
  </si>
  <si>
    <t>Panel 1U 12 x XLR</t>
  </si>
  <si>
    <t>541260374</t>
  </si>
  <si>
    <t>DT_071</t>
  </si>
  <si>
    <t>Panel 1U 16 x XLR /</t>
  </si>
  <si>
    <t>1139404728</t>
  </si>
  <si>
    <t>DT_072</t>
  </si>
  <si>
    <t xml:space="preserve">Panel 1U 1Gb Switch  16 portů  POE++</t>
  </si>
  <si>
    <t>-2142523211</t>
  </si>
  <si>
    <t>DT_073</t>
  </si>
  <si>
    <t>Panelový reproduktorový , čtyřpolový Twist konektor</t>
  </si>
  <si>
    <t>1087954422</t>
  </si>
  <si>
    <t>DT_074</t>
  </si>
  <si>
    <t>Panelový linkový XLT konektor Female</t>
  </si>
  <si>
    <t>-925200689</t>
  </si>
  <si>
    <t>DT_075</t>
  </si>
  <si>
    <t>Panelový datový BNC 75Ohm konektor</t>
  </si>
  <si>
    <t>327675753</t>
  </si>
  <si>
    <t>DT_076</t>
  </si>
  <si>
    <t xml:space="preserve">Panelový napájecí modul 230V  / 4x 230V</t>
  </si>
  <si>
    <t>-673417155</t>
  </si>
  <si>
    <t>DT_077</t>
  </si>
  <si>
    <t>Profesionální Patch kabel XLR /XLR Female/Male 0,9m</t>
  </si>
  <si>
    <t>-1952598453</t>
  </si>
  <si>
    <t>DT_078</t>
  </si>
  <si>
    <t>Profesionální síťový kabel CAT 6A SFTP Patch kabel 0,5m</t>
  </si>
  <si>
    <t>1076986376</t>
  </si>
  <si>
    <t>DT_079</t>
  </si>
  <si>
    <t>Instalační rack 9HE</t>
  </si>
  <si>
    <t>95090530</t>
  </si>
  <si>
    <t>DT_080</t>
  </si>
  <si>
    <t>Panel 1U 16 x XLR / Panelový konektor XLR3</t>
  </si>
  <si>
    <t>-548625326</t>
  </si>
  <si>
    <t>DT_081</t>
  </si>
  <si>
    <t>-379974993</t>
  </si>
  <si>
    <t>DT_082</t>
  </si>
  <si>
    <t>-1292766249</t>
  </si>
  <si>
    <t>DT_083</t>
  </si>
  <si>
    <t>Panelový datový RJ45 konektor</t>
  </si>
  <si>
    <t>98003401</t>
  </si>
  <si>
    <t>DT_084</t>
  </si>
  <si>
    <t>Profesionální Patch kabel BNC 0,5m</t>
  </si>
  <si>
    <t>-1047865113</t>
  </si>
  <si>
    <t>DT_085</t>
  </si>
  <si>
    <t>1090122524</t>
  </si>
  <si>
    <t>DT_086</t>
  </si>
  <si>
    <t>Instalační rack 6HE</t>
  </si>
  <si>
    <t>1657716744</t>
  </si>
  <si>
    <t>DT_087</t>
  </si>
  <si>
    <t>-791050551</t>
  </si>
  <si>
    <t>DT_088</t>
  </si>
  <si>
    <t>1872244620</t>
  </si>
  <si>
    <t>DT_089</t>
  </si>
  <si>
    <t>1164428219</t>
  </si>
  <si>
    <t>DT_090</t>
  </si>
  <si>
    <t>Panelový TV HDMI konektor 2.0</t>
  </si>
  <si>
    <t>1685484963</t>
  </si>
  <si>
    <t>DT_091</t>
  </si>
  <si>
    <t>14242172</t>
  </si>
  <si>
    <t>DT_092</t>
  </si>
  <si>
    <t>Přípojná audio periférie S1. 2 x 230V , 2x RJ 45</t>
  </si>
  <si>
    <t>-1835177908</t>
  </si>
  <si>
    <t>DT_093</t>
  </si>
  <si>
    <t xml:space="preserve">Přípojná audio periférie S3.  1 x 230V, 2 x panelový RJ 45, 2x panelový BNC</t>
  </si>
  <si>
    <t>1385101553</t>
  </si>
  <si>
    <t>DT_094</t>
  </si>
  <si>
    <t xml:space="preserve">Přípojná video periférie V1-V6. 1 x 230V, 1x panelový BNC, 1x panelový  HDMI, 1x panelový RJ 45</t>
  </si>
  <si>
    <t>-757781077</t>
  </si>
  <si>
    <t>DT_095</t>
  </si>
  <si>
    <t xml:space="preserve">Live post  4 x 230V, 4xRJ45. úprava pro zabudování  do elevace</t>
  </si>
  <si>
    <t>1839616259</t>
  </si>
  <si>
    <t>D298</t>
  </si>
  <si>
    <t xml:space="preserve">DT_08: Kabelové  trasy AV technika</t>
  </si>
  <si>
    <t>DT_096</t>
  </si>
  <si>
    <t>Kabel coaxiální H121 AL PE</t>
  </si>
  <si>
    <t>-675084047</t>
  </si>
  <si>
    <t>DT_097</t>
  </si>
  <si>
    <t>-414404874</t>
  </si>
  <si>
    <t>DT_098</t>
  </si>
  <si>
    <t>Datový kabel DMX, AES/EBU Cable | 0.34 mm² AWG22</t>
  </si>
  <si>
    <t>-663418697</t>
  </si>
  <si>
    <t>DT_099</t>
  </si>
  <si>
    <t xml:space="preserve">Linkový kabel mikrofonní  0.22 mm² AWG24</t>
  </si>
  <si>
    <t>-1096273169</t>
  </si>
  <si>
    <t>DT_100</t>
  </si>
  <si>
    <t>Instalační kabel 1-CXKH-R-J B2CAS1D0 3x2,5</t>
  </si>
  <si>
    <t>-1311250009</t>
  </si>
  <si>
    <t>D299</t>
  </si>
  <si>
    <t>DT_09: Video technika</t>
  </si>
  <si>
    <t>D300</t>
  </si>
  <si>
    <t>DT_10: Video technika</t>
  </si>
  <si>
    <t>DT_101</t>
  </si>
  <si>
    <t xml:space="preserve">TX a Rx bezdrátový -vysílač a přijímač  HDMI signálu. Duální HDMI výstupy na přijímači.Bateriový provoz nebo napájení USB C</t>
  </si>
  <si>
    <t>481992973</t>
  </si>
  <si>
    <t>DT_102</t>
  </si>
  <si>
    <t xml:space="preserve">Kamera pro sledování  jeviště 4K, 50xZoom ve Full HD. Pohyb Pan/Tilt, CMOS Sensor, 60fps.RTSP, RTMP, ONVIF, SRT, Multicast, Unicast</t>
  </si>
  <si>
    <t>-1011560993</t>
  </si>
  <si>
    <t>DT_103</t>
  </si>
  <si>
    <t xml:space="preserve">Kamera pro sledování  jeviště v  Black out režimu  4K, 50xZoom ve Full HD. Pohyb Pan/Tilt, CMOS Sensor, 60fps.RTSP, RTMP, ONVIF, SRT, Multicast, Unicast</t>
  </si>
  <si>
    <t>223820302</t>
  </si>
  <si>
    <t>DT_104</t>
  </si>
  <si>
    <t xml:space="preserve">Kamera pro sledování  hlediště 4K, 50xZoom ve Full HD. Pohyb Pan/Tilt, CMOS Sensor, 60fps.RTSP, RTMP, ONVIF, SRT, Multicast, Unicast</t>
  </si>
  <si>
    <t>1482556441</t>
  </si>
  <si>
    <t>DT_105</t>
  </si>
  <si>
    <t>Instalační kit pro kamery</t>
  </si>
  <si>
    <t>1036644936</t>
  </si>
  <si>
    <t>DT_106</t>
  </si>
  <si>
    <t xml:space="preserve">Network rozhraní pro videokamery  2x 1GbE RJ45 (Control &amp; AV)</t>
  </si>
  <si>
    <t>397189699</t>
  </si>
  <si>
    <t>DT_107</t>
  </si>
  <si>
    <t xml:space="preserve">Enkodér a dekodér pro videokamery POE++  2x 1GbE RJ45 (Control &amp; AV)</t>
  </si>
  <si>
    <t>1830243590</t>
  </si>
  <si>
    <t>DT_108</t>
  </si>
  <si>
    <t xml:space="preserve">PC pro video techniku  M90a Pro Gen 4 AiO 27" QHD IPS/i7-13700/16GB/1TB SSD/DVD- RW/1yPremier/Win11 Pro.</t>
  </si>
  <si>
    <t>-1707325956</t>
  </si>
  <si>
    <t>DT_109</t>
  </si>
  <si>
    <t xml:space="preserve">Videomatrix  I/O DSP s 32 obousměrnými kanály digitálního zvuku Dante™, 12 analogovými vstupy, 8 analogových výstupů a obsahuje až 8 kanálů konfigurovatelného USB, 4 x GIO, 2 Gibabit Ethernet. Dante protokol</t>
  </si>
  <si>
    <t>2125118328</t>
  </si>
  <si>
    <t>D301</t>
  </si>
  <si>
    <t>DT_11: Rošt, opona</t>
  </si>
  <si>
    <t>D302</t>
  </si>
  <si>
    <t>DT_12: Zařízení</t>
  </si>
  <si>
    <t>DT_110</t>
  </si>
  <si>
    <t>Demontáž stávajícího roštu</t>
  </si>
  <si>
    <t>-865921652</t>
  </si>
  <si>
    <t>DT_111</t>
  </si>
  <si>
    <t xml:space="preserve">Trubka podélně svařovaná hladká.  EN 10219 průměr 48,3x3,2</t>
  </si>
  <si>
    <t>1411459035</t>
  </si>
  <si>
    <t>DT_112</t>
  </si>
  <si>
    <t>Výroba konstrukce</t>
  </si>
  <si>
    <t>917839449</t>
  </si>
  <si>
    <t>DT_113</t>
  </si>
  <si>
    <t>Kotvící technologie</t>
  </si>
  <si>
    <t>622618082</t>
  </si>
  <si>
    <t>DT_114</t>
  </si>
  <si>
    <t>Sestava pro portálovou tyč s dvěma rameny</t>
  </si>
  <si>
    <t>-379399443</t>
  </si>
  <si>
    <t>DT_115</t>
  </si>
  <si>
    <t>Vertikální portálová tyč 48x3,2mm EN 10219</t>
  </si>
  <si>
    <t>1120236145</t>
  </si>
  <si>
    <t>DT_116</t>
  </si>
  <si>
    <t>Doprava</t>
  </si>
  <si>
    <t>-1712224896</t>
  </si>
  <si>
    <t>DT_117</t>
  </si>
  <si>
    <t>-2058351801</t>
  </si>
  <si>
    <t>DT_118</t>
  </si>
  <si>
    <t xml:space="preserve">Jednofázové zdvihací zařízení s proměnnou rychlostí.  Nostnost 240 kg. Rozměry: 400x370x260.</t>
  </si>
  <si>
    <t>-402956797</t>
  </si>
  <si>
    <t>DT_119</t>
  </si>
  <si>
    <t xml:space="preserve">Zdvihací motorové zařízení s pevnou rychlostí. Nostnost 250Kg. Rozměry 410x380x320. Bezpečnostní norma BGV D8+ pro provoz  nad hledištěm</t>
  </si>
  <si>
    <t>343691204</t>
  </si>
  <si>
    <t>DT_120</t>
  </si>
  <si>
    <t>Nosná trubka Trubka podélně svařovaná hladká, EN 10219, 51 x 5mm</t>
  </si>
  <si>
    <t>-18090968</t>
  </si>
  <si>
    <t>DT_121</t>
  </si>
  <si>
    <t xml:space="preserve">Závěs na  mototorový zdvih. Nostnost 750Kg</t>
  </si>
  <si>
    <t>-957923230</t>
  </si>
  <si>
    <t>DT_122</t>
  </si>
  <si>
    <t xml:space="preserve">Závěsný hák  s okem. Nostnost 750Kg</t>
  </si>
  <si>
    <t>-610116392</t>
  </si>
  <si>
    <t>DT_123</t>
  </si>
  <si>
    <t>Dráha opony, kolejnice typu TT</t>
  </si>
  <si>
    <t>-12002412</t>
  </si>
  <si>
    <t>DT_124</t>
  </si>
  <si>
    <t>Spojka kolejnice opony TT</t>
  </si>
  <si>
    <t>1455355971</t>
  </si>
  <si>
    <t>DT_125</t>
  </si>
  <si>
    <t>Stropní úchyt kolejnice TT</t>
  </si>
  <si>
    <t>1656861708</t>
  </si>
  <si>
    <t>DT_126</t>
  </si>
  <si>
    <t>Základní jezdec opony TT</t>
  </si>
  <si>
    <t>1514665797</t>
  </si>
  <si>
    <t>DT_127</t>
  </si>
  <si>
    <t>Jezdec opony TT určený pro překrytí opony s motorovým pohonem</t>
  </si>
  <si>
    <t>-826806386</t>
  </si>
  <si>
    <t>DT_128</t>
  </si>
  <si>
    <t>Závitová tyč M10 určená pro kolejnici TT / stropní uchycení</t>
  </si>
  <si>
    <t>2114781490</t>
  </si>
  <si>
    <t>DT_129</t>
  </si>
  <si>
    <t xml:space="preserve">Koncový bod  kolejnice opony  TT</t>
  </si>
  <si>
    <t>3806737</t>
  </si>
  <si>
    <t>DT_130</t>
  </si>
  <si>
    <t>Hlavní kladka kolejnice TT</t>
  </si>
  <si>
    <t>10258326</t>
  </si>
  <si>
    <t>DT_131</t>
  </si>
  <si>
    <t>Nosný provaz opony</t>
  </si>
  <si>
    <t>615654476</t>
  </si>
  <si>
    <t>DT_132</t>
  </si>
  <si>
    <t>Držák provazu opony</t>
  </si>
  <si>
    <t>1408631600</t>
  </si>
  <si>
    <t>DT_133</t>
  </si>
  <si>
    <t>Převodovka pro provaz opony/motorový pohon</t>
  </si>
  <si>
    <t>84531294</t>
  </si>
  <si>
    <t>DT_134</t>
  </si>
  <si>
    <t xml:space="preserve">Motorový pohon opony TT.1x230V /6A  /120W. Tichý chod, nastavitelné rychlosti 12/24/54 Nm</t>
  </si>
  <si>
    <t>-1482757634</t>
  </si>
  <si>
    <t>DT_135</t>
  </si>
  <si>
    <t xml:space="preserve">Kontrolní jednoka  pro motorový pohon</t>
  </si>
  <si>
    <t>-1485285877</t>
  </si>
  <si>
    <t>DT_136</t>
  </si>
  <si>
    <t>Ovládání opony s možností ovládání DMX : Start , Stop, Rychlost</t>
  </si>
  <si>
    <t>2062297226</t>
  </si>
  <si>
    <t>DT_137</t>
  </si>
  <si>
    <t xml:space="preserve">Sametová  opona ze dvou kusů. Samet 520g/1m, řasení 50%, Překryt 70cm</t>
  </si>
  <si>
    <t>-2072027783</t>
  </si>
  <si>
    <t>DT_138</t>
  </si>
  <si>
    <t>426829672</t>
  </si>
  <si>
    <t>DT_139</t>
  </si>
  <si>
    <t>768055000</t>
  </si>
  <si>
    <t>DT_140</t>
  </si>
  <si>
    <t>923621190</t>
  </si>
  <si>
    <t>DT_141</t>
  </si>
  <si>
    <t>572009060</t>
  </si>
  <si>
    <t>DT_142</t>
  </si>
  <si>
    <t>Horizont. Samet 500kg/1m. Jednodílný</t>
  </si>
  <si>
    <t>1763197588</t>
  </si>
  <si>
    <t>D303</t>
  </si>
  <si>
    <t>DT_13: Instalace</t>
  </si>
  <si>
    <t>DT_143</t>
  </si>
  <si>
    <t>Instalace stmívačů a racku pro stmívače.</t>
  </si>
  <si>
    <t>1572775768</t>
  </si>
  <si>
    <t>DT_144</t>
  </si>
  <si>
    <t>Instalace kabelových tras</t>
  </si>
  <si>
    <t>-591696925</t>
  </si>
  <si>
    <t>DT_145</t>
  </si>
  <si>
    <t xml:space="preserve">Instalace  divadelní nosného roštu</t>
  </si>
  <si>
    <t>-1285793732</t>
  </si>
  <si>
    <t>DT_146</t>
  </si>
  <si>
    <t>Instalace zvukové techniky a videotechniky</t>
  </si>
  <si>
    <t>210537997</t>
  </si>
  <si>
    <t>DT_147</t>
  </si>
  <si>
    <t>Instalace jevištních technologií</t>
  </si>
  <si>
    <t>1808438616</t>
  </si>
  <si>
    <t>DT_148</t>
  </si>
  <si>
    <t>Veškeré stavební přípomoci</t>
  </si>
  <si>
    <t>-173803078</t>
  </si>
  <si>
    <t>DT_149</t>
  </si>
  <si>
    <t>komplet</t>
  </si>
  <si>
    <t>-1654228218</t>
  </si>
  <si>
    <t>DT_150</t>
  </si>
  <si>
    <t>Dílenská dokumentace</t>
  </si>
  <si>
    <t>1654227286</t>
  </si>
  <si>
    <t>DT_151</t>
  </si>
  <si>
    <t>Dokumentace skutečného provedení</t>
  </si>
  <si>
    <t>1311594772</t>
  </si>
  <si>
    <t>DT_152</t>
  </si>
  <si>
    <t>Revize elektroinstalací</t>
  </si>
  <si>
    <t>-2073239087</t>
  </si>
  <si>
    <t>13 - Zahradní a krajinářské úpravy</t>
  </si>
  <si>
    <t>D313 - SAD_01: montáž</t>
  </si>
  <si>
    <t>D314 - SAD_02: dodávky</t>
  </si>
  <si>
    <t>D309 - 0021: Úprava podloží a základové spáry</t>
  </si>
  <si>
    <t>D313</t>
  </si>
  <si>
    <t>SAD_01: montáž</t>
  </si>
  <si>
    <t>SAD_001</t>
  </si>
  <si>
    <t>Obdělání půdy hrabáním, v rovině</t>
  </si>
  <si>
    <t>-420832190</t>
  </si>
  <si>
    <t>SAD_002</t>
  </si>
  <si>
    <t>Hloub. jamek bez výměny půdy do 0,05 m3</t>
  </si>
  <si>
    <t>-2060170539</t>
  </si>
  <si>
    <t>SAD_003</t>
  </si>
  <si>
    <t>Výsadba dřevin s balem D do 20 cm, v rovině</t>
  </si>
  <si>
    <t>-506431688</t>
  </si>
  <si>
    <t>SAD_004</t>
  </si>
  <si>
    <t>Výsadba květin hrnkovaných – záhony parter</t>
  </si>
  <si>
    <t>-1397844583</t>
  </si>
  <si>
    <t>SAD_005</t>
  </si>
  <si>
    <t>založení záhonu, rov., hornina 4</t>
  </si>
  <si>
    <t>-1729731258</t>
  </si>
  <si>
    <t>SAD_006</t>
  </si>
  <si>
    <t xml:space="preserve">Položení separační fólie  vč. dodání - střecha</t>
  </si>
  <si>
    <t>611655360</t>
  </si>
  <si>
    <t>SAD_007</t>
  </si>
  <si>
    <t>Drenážní rohož AquaDrain HB položená na sucho vč. dodání – střechy</t>
  </si>
  <si>
    <t>-1082723269</t>
  </si>
  <si>
    <t>SAD_008</t>
  </si>
  <si>
    <t>Položení vrstvy z geotextilie, vč. dodání – středcha</t>
  </si>
  <si>
    <t>1948120593</t>
  </si>
  <si>
    <t>SAD_009</t>
  </si>
  <si>
    <t xml:space="preserve">Uložení výkopku bez zhutnění – spodní substrát  20 cm</t>
  </si>
  <si>
    <t>-1580636136</t>
  </si>
  <si>
    <t>SAD_010</t>
  </si>
  <si>
    <t>dtto, záhonový substrát 30 cm</t>
  </si>
  <si>
    <t>-1570561910</t>
  </si>
  <si>
    <t>SAD_011</t>
  </si>
  <si>
    <t>dtto, extenzivní, substrát – střecha</t>
  </si>
  <si>
    <t>501047066</t>
  </si>
  <si>
    <t>SAD_012</t>
  </si>
  <si>
    <t>dtto, prokořenitelný substrát po dlažbu</t>
  </si>
  <si>
    <t>970761677</t>
  </si>
  <si>
    <t>SAD_013</t>
  </si>
  <si>
    <t>Položení travního koberce – rozchodníků</t>
  </si>
  <si>
    <t>738774848</t>
  </si>
  <si>
    <t>SAD_014</t>
  </si>
  <si>
    <t>Příprava nádob na výsadbu do 0,3 m2 – skalka</t>
  </si>
  <si>
    <t>-1893477120</t>
  </si>
  <si>
    <t>SAD_015</t>
  </si>
  <si>
    <t xml:space="preserve">Výsadba květin hrnkovaných  - skalka</t>
  </si>
  <si>
    <t>1753690104</t>
  </si>
  <si>
    <t>D314</t>
  </si>
  <si>
    <t>SAD_02: dodávky</t>
  </si>
  <si>
    <t>SAD_016</t>
  </si>
  <si>
    <t>střešní substrát extenzivní</t>
  </si>
  <si>
    <t>-391059500</t>
  </si>
  <si>
    <t>SAD_017</t>
  </si>
  <si>
    <t>spodní substrát</t>
  </si>
  <si>
    <t>1243538336</t>
  </si>
  <si>
    <t>SAD_018</t>
  </si>
  <si>
    <t>záhonový substrát</t>
  </si>
  <si>
    <t>-574647068</t>
  </si>
  <si>
    <t>SAD_019</t>
  </si>
  <si>
    <t>prokořenitelný substrát pod chodník</t>
  </si>
  <si>
    <t>1256521793</t>
  </si>
  <si>
    <t>SAD_020</t>
  </si>
  <si>
    <t>substrátr do tvarovek skalky 117x0.04</t>
  </si>
  <si>
    <t>-337049622</t>
  </si>
  <si>
    <t>SAD_021</t>
  </si>
  <si>
    <t>rozchodníkový koberec</t>
  </si>
  <si>
    <t>-452112875</t>
  </si>
  <si>
    <t>SAD_022</t>
  </si>
  <si>
    <t>Hedera helix Goldheart kont 2,5 i.</t>
  </si>
  <si>
    <t>-1521646066</t>
  </si>
  <si>
    <t>SAD_023</t>
  </si>
  <si>
    <t>Clematis montana kont 2,5 i.</t>
  </si>
  <si>
    <t>-529256773</t>
  </si>
  <si>
    <t>SAD_024</t>
  </si>
  <si>
    <t>Clematis viticella kont 2,5 i.</t>
  </si>
  <si>
    <t>264168824</t>
  </si>
  <si>
    <t>SAD_025</t>
  </si>
  <si>
    <t>Clematis tangutica kont 2,5 i.</t>
  </si>
  <si>
    <t>1514056731</t>
  </si>
  <si>
    <t>SAD_026</t>
  </si>
  <si>
    <t>Cotoneaster dammerii Cardinal kont 2,5 i.</t>
  </si>
  <si>
    <t>-1600228865</t>
  </si>
  <si>
    <t>SAD_027</t>
  </si>
  <si>
    <t xml:space="preserve">Euonymus fortunei radicans  kont 2,5 i.</t>
  </si>
  <si>
    <t>1519378940</t>
  </si>
  <si>
    <t>SAD_028</t>
  </si>
  <si>
    <t>Hosta sp.</t>
  </si>
  <si>
    <t>-866423106</t>
  </si>
  <si>
    <t>SAD_029</t>
  </si>
  <si>
    <t>Heuchera hybrida</t>
  </si>
  <si>
    <t>-1084951224</t>
  </si>
  <si>
    <t>SAD_030</t>
  </si>
  <si>
    <t>Aster novae-angliae</t>
  </si>
  <si>
    <t>-752151693</t>
  </si>
  <si>
    <t>SAD_031</t>
  </si>
  <si>
    <t>Sedum spectabile</t>
  </si>
  <si>
    <t>-297581128</t>
  </si>
  <si>
    <t>SAD_032</t>
  </si>
  <si>
    <t>Panicum virgatum Warior</t>
  </si>
  <si>
    <t>1206915633</t>
  </si>
  <si>
    <t>SAD_033</t>
  </si>
  <si>
    <t>Miscanthus sinensis</t>
  </si>
  <si>
    <t>-1223137781</t>
  </si>
  <si>
    <t>SAD_034</t>
  </si>
  <si>
    <t>Matteucia struthiopteris</t>
  </si>
  <si>
    <t>87255623</t>
  </si>
  <si>
    <t>SAD_035</t>
  </si>
  <si>
    <t>Bergenia cordifolia</t>
  </si>
  <si>
    <t>811223509</t>
  </si>
  <si>
    <t>SAD_036</t>
  </si>
  <si>
    <t>Anemone hupehensis</t>
  </si>
  <si>
    <t>396221593</t>
  </si>
  <si>
    <t>SAD_037</t>
  </si>
  <si>
    <t>Carex morrovii</t>
  </si>
  <si>
    <t>-2056060678</t>
  </si>
  <si>
    <t>SAD_038</t>
  </si>
  <si>
    <t>Carex plantaginea</t>
  </si>
  <si>
    <t>kd</t>
  </si>
  <si>
    <t>1834424296</t>
  </si>
  <si>
    <t>SAD_040</t>
  </si>
  <si>
    <t>Přesun hmot pro sadovnické a krajin. úpravy do 5km</t>
  </si>
  <si>
    <t>707524605</t>
  </si>
  <si>
    <t>D309</t>
  </si>
  <si>
    <t>0021: Úprava podloží a základové spáry</t>
  </si>
  <si>
    <t>212341111</t>
  </si>
  <si>
    <t>Obetonování drenážních trub mezerovitým betonem</t>
  </si>
  <si>
    <t>-68557536</t>
  </si>
  <si>
    <t>20,2*0,24</t>
  </si>
  <si>
    <t>212750101</t>
  </si>
  <si>
    <t>Trativod z drenážních trubek PVC-U SN 4 perforace 360° včetně lože otevřený výkop DN 100 pro budovy plocha pro vtékání vody min. 80 cm2/m</t>
  </si>
  <si>
    <t>685202960</t>
  </si>
  <si>
    <t>napojení</t>
  </si>
  <si>
    <t>212972112</t>
  </si>
  <si>
    <t>Opláštění drenážních trub filtrační textilií DN 100</t>
  </si>
  <si>
    <t>1942097713</t>
  </si>
  <si>
    <t>14 - VRN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</si>
  <si>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</si>
  <si>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</si>
  <si>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</si>
  <si>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</si>
  <si>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</si>
  <si>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</si>
  <si>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011002000</t>
  </si>
  <si>
    <t>Průzkumné práce</t>
  </si>
  <si>
    <t>-419911518</t>
  </si>
  <si>
    <t>011314000</t>
  </si>
  <si>
    <t>Archeologický dohled</t>
  </si>
  <si>
    <t>175747560</t>
  </si>
  <si>
    <t>011434000</t>
  </si>
  <si>
    <t>Měření hluku</t>
  </si>
  <si>
    <t>1545697840</t>
  </si>
  <si>
    <t>012414000</t>
  </si>
  <si>
    <t>Geometrický plán</t>
  </si>
  <si>
    <t>991649765</t>
  </si>
  <si>
    <t>012434000</t>
  </si>
  <si>
    <t>Geodetická aktualizační dokumentace (GAD DTM)</t>
  </si>
  <si>
    <t>340298187</t>
  </si>
  <si>
    <t>012444000</t>
  </si>
  <si>
    <t>Geodetické měření skutečného provedení stavby</t>
  </si>
  <si>
    <t>-425401977</t>
  </si>
  <si>
    <t>Výrobní dokumentace stavby - stavební část</t>
  </si>
  <si>
    <t>109908110</t>
  </si>
  <si>
    <t>Dokumentace skutečného provedení stavby-stavební část</t>
  </si>
  <si>
    <t>1383543593</t>
  </si>
  <si>
    <t>013274000</t>
  </si>
  <si>
    <t>Pasportizace objektu před započetím prací</t>
  </si>
  <si>
    <t>-1387814494</t>
  </si>
  <si>
    <t>013284000</t>
  </si>
  <si>
    <t>Pasportizace objektu po provedení prací</t>
  </si>
  <si>
    <t>1390496153</t>
  </si>
  <si>
    <t>VRN2</t>
  </si>
  <si>
    <t>Příprava staveniště</t>
  </si>
  <si>
    <t>023103000</t>
  </si>
  <si>
    <t>Neočekávané vyklizení objektů</t>
  </si>
  <si>
    <t>1750288776</t>
  </si>
  <si>
    <t>VRN3</t>
  </si>
  <si>
    <t>Zařízení staveniště</t>
  </si>
  <si>
    <t>031002000</t>
  </si>
  <si>
    <t>Související (přípravné) práce pro zařízení staveniště</t>
  </si>
  <si>
    <t>343934298</t>
  </si>
  <si>
    <t>031303000</t>
  </si>
  <si>
    <t>Náklady na zábor</t>
  </si>
  <si>
    <t>den</t>
  </si>
  <si>
    <t>381486088</t>
  </si>
  <si>
    <t>Počet dnů</t>
  </si>
  <si>
    <t>032103000</t>
  </si>
  <si>
    <t>Náklady na stavební buňky, úpravu stávajících objektů</t>
  </si>
  <si>
    <t>165455601</t>
  </si>
  <si>
    <t>032503000</t>
  </si>
  <si>
    <t>Skládky na staveništi</t>
  </si>
  <si>
    <t>-956841325</t>
  </si>
  <si>
    <t>032803000</t>
  </si>
  <si>
    <t>Ostatní vybavení staveniště</t>
  </si>
  <si>
    <t>1179893088</t>
  </si>
  <si>
    <t>032903000</t>
  </si>
  <si>
    <t>Náklady na provoz a údržbu vybavení staveniště</t>
  </si>
  <si>
    <t>1497353158</t>
  </si>
  <si>
    <t>033103000</t>
  </si>
  <si>
    <t>Připojení energií pro zařízení staveniště</t>
  </si>
  <si>
    <t>1498202638</t>
  </si>
  <si>
    <t>034103000</t>
  </si>
  <si>
    <t>Oplocení staveniště</t>
  </si>
  <si>
    <t>1040341035</t>
  </si>
  <si>
    <t>034303000</t>
  </si>
  <si>
    <t>Dopravní značení na staveništi</t>
  </si>
  <si>
    <t>10959872</t>
  </si>
  <si>
    <t>034403000</t>
  </si>
  <si>
    <t>Osvětlení staveniště</t>
  </si>
  <si>
    <t>-88194047</t>
  </si>
  <si>
    <t>034503000</t>
  </si>
  <si>
    <t>Informační tabule na staveništi</t>
  </si>
  <si>
    <t>-1397258704</t>
  </si>
  <si>
    <t>034703000</t>
  </si>
  <si>
    <t>Ochranné konstrukce</t>
  </si>
  <si>
    <t>1892078173</t>
  </si>
  <si>
    <t>Ocelová konstrukce pod staveništní nuňky podle ZOV</t>
  </si>
  <si>
    <t>035103000</t>
  </si>
  <si>
    <t>Pronájem ploch</t>
  </si>
  <si>
    <t>1332365352</t>
  </si>
  <si>
    <t>039103000</t>
  </si>
  <si>
    <t>Rozebrání, bourání a odvoz zařízení staveniště</t>
  </si>
  <si>
    <t>1869721328</t>
  </si>
  <si>
    <t>VRN4</t>
  </si>
  <si>
    <t>Inženýrská činnost</t>
  </si>
  <si>
    <t>041414000</t>
  </si>
  <si>
    <t>Plán BOZP</t>
  </si>
  <si>
    <t>-59188918</t>
  </si>
  <si>
    <t>043154000</t>
  </si>
  <si>
    <t>Zkoušky hutnicí</t>
  </si>
  <si>
    <t>kp</t>
  </si>
  <si>
    <t>-1000546637</t>
  </si>
  <si>
    <t>043224000</t>
  </si>
  <si>
    <t>Monitoring celkem</t>
  </si>
  <si>
    <t>-1153767361</t>
  </si>
  <si>
    <t>045203000</t>
  </si>
  <si>
    <t>Kompletační činnost</t>
  </si>
  <si>
    <t>-474064934</t>
  </si>
  <si>
    <t>045303000</t>
  </si>
  <si>
    <t>Koordinační činnost</t>
  </si>
  <si>
    <t>kpl…</t>
  </si>
  <si>
    <t>-1383775675</t>
  </si>
  <si>
    <t>VRN5</t>
  </si>
  <si>
    <t>Finanční náklady</t>
  </si>
  <si>
    <t>051103000</t>
  </si>
  <si>
    <t>Pojištění proti vlivu vyšší moci</t>
  </si>
  <si>
    <t>-369395744</t>
  </si>
  <si>
    <t>053002000</t>
  </si>
  <si>
    <t>Poplatky</t>
  </si>
  <si>
    <t>-1659830629</t>
  </si>
  <si>
    <t>056002000</t>
  </si>
  <si>
    <t>Bankovní záruka</t>
  </si>
  <si>
    <t>293084323</t>
  </si>
  <si>
    <t>VRN6</t>
  </si>
  <si>
    <t>Územní vlivy</t>
  </si>
  <si>
    <t>061002000</t>
  </si>
  <si>
    <t>Vliv klimatických podmínek</t>
  </si>
  <si>
    <t>135221165</t>
  </si>
  <si>
    <t>062103000</t>
  </si>
  <si>
    <t>Překládání nákladu</t>
  </si>
  <si>
    <t>2075827693</t>
  </si>
  <si>
    <t>062303000</t>
  </si>
  <si>
    <t xml:space="preserve">Použití nezvyklých dopravních prostředků pro všechny práce  na staveništi</t>
  </si>
  <si>
    <t>-1445824103</t>
  </si>
  <si>
    <t>Vozidla s nízkou tonáží kvůli omezeným možnostem skládání materiálu na staveništi a kvůli úzkému stávajícímu průjezdu k přístavbě</t>
  </si>
  <si>
    <t>063603000</t>
  </si>
  <si>
    <t>Omezený přístup těžké techniky</t>
  </si>
  <si>
    <t>207107946</t>
  </si>
  <si>
    <t>VRN7</t>
  </si>
  <si>
    <t>Provozní vlivy</t>
  </si>
  <si>
    <t>072103000</t>
  </si>
  <si>
    <t>Silniční provoz - projednání DIO a zajištění DIR</t>
  </si>
  <si>
    <t>2136866358</t>
  </si>
  <si>
    <t>072203000</t>
  </si>
  <si>
    <t>Silniční provoz - zajištění DIO (dopravní značení)</t>
  </si>
  <si>
    <t>857634584</t>
  </si>
  <si>
    <t>072303000</t>
  </si>
  <si>
    <t>Rušení stavby silničním provozem</t>
  </si>
  <si>
    <t>-1419731874</t>
  </si>
  <si>
    <t>073002000</t>
  </si>
  <si>
    <t>Ztížený pohyb vozidel v centrech měst</t>
  </si>
  <si>
    <t>ks…</t>
  </si>
  <si>
    <t>-1363041920</t>
  </si>
  <si>
    <t>079002000</t>
  </si>
  <si>
    <t>Ostatní provozní vlivy</t>
  </si>
  <si>
    <t>2013636140</t>
  </si>
  <si>
    <t>091002000</t>
  </si>
  <si>
    <t>Základ pro věžový jeřáb</t>
  </si>
  <si>
    <t>836405029</t>
  </si>
  <si>
    <t>091103000</t>
  </si>
  <si>
    <t>Stroje a zařízení nevyžadující montáž - manipulátor</t>
  </si>
  <si>
    <t>1076153298</t>
  </si>
  <si>
    <t>091803000</t>
  </si>
  <si>
    <t>Vybavení BOZP objektu</t>
  </si>
  <si>
    <t>1655431598</t>
  </si>
  <si>
    <t>092002000</t>
  </si>
  <si>
    <t>Ostatní náklady související s provozem</t>
  </si>
  <si>
    <t>1869904961</t>
  </si>
  <si>
    <t>092103000</t>
  </si>
  <si>
    <t>Náklady na zkušební provoz všech instalovaných zařízení a technologií</t>
  </si>
  <si>
    <t>145442057</t>
  </si>
  <si>
    <t>094002000</t>
  </si>
  <si>
    <t>Ostatní náklady související s výstavbou - mtž,dmtž,nájem věžového jeřábu</t>
  </si>
  <si>
    <t>-2020007413</t>
  </si>
  <si>
    <t>094203000</t>
  </si>
  <si>
    <t>Zimní opatření na stavbě</t>
  </si>
  <si>
    <t>měsíc</t>
  </si>
  <si>
    <t>1639430940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</si>
</sst>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6D180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2" fillId="5" borderId="22" xfId="0" applyFont="1" applyFill="1" applyBorder="1" applyAlignment="1" applyProtection="1">
      <alignment horizontal="center" vertical="center"/>
    </xf>
    <xf numFmtId="0" fontId="36" fillId="5" borderId="22" xfId="0" applyFont="1" applyFill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styles" Target="styles.xml" /><Relationship Id="rId27" Type="http://schemas.openxmlformats.org/officeDocument/2006/relationships/theme" Target="theme/theme1.xml" /><Relationship Id="rId28" Type="http://schemas.openxmlformats.org/officeDocument/2006/relationships/calcChain" Target="calcChain.xml" /><Relationship Id="rId2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01c-06/2025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Dejvické divadlo-Přístavba a stavební úpravy objektu č.p.1084, k.ú. Dejvice, Zelená 15a,Praha 6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10. 6. 2025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ROUND(AG95+AG96+AG97+SUM(AG101:AG103)+AG109+SUM(AG116:AG121),2)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ROUND(AS95+AS96+AS97+SUM(AS101:AS103)+AS109+SUM(AS116:AS121),2)</f>
        <v>0</v>
      </c>
      <c r="AT94" s="114">
        <f>ROUND(SUM(AV94:AW94),2)</f>
        <v>0</v>
      </c>
      <c r="AU94" s="115">
        <f>ROUND(AU95+AU96+AU97+SUM(AU101:AU103)+AU109+SUM(AU116:AU121),5)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ROUND(AZ95+AZ96+AZ97+SUM(AZ101:AZ103)+AZ109+SUM(AZ116:AZ121),2)</f>
        <v>0</v>
      </c>
      <c r="BA94" s="114">
        <f>ROUND(BA95+BA96+BA97+SUM(BA101:BA103)+BA109+SUM(BA116:BA121),2)</f>
        <v>0</v>
      </c>
      <c r="BB94" s="114">
        <f>ROUND(BB95+BB96+BB97+SUM(BB101:BB103)+BB109+SUM(BB116:BB121),2)</f>
        <v>0</v>
      </c>
      <c r="BC94" s="114">
        <f>ROUND(BC95+BC96+BC97+SUM(BC101:BC103)+BC109+SUM(BC116:BC121),2)</f>
        <v>0</v>
      </c>
      <c r="BD94" s="116">
        <f>ROUND(BD95+BD96+BD97+SUM(BD101:BD103)+BD109+SUM(BD116:BD121),2)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Bourací práce'!J30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'01 - Bourací práce'!P127</f>
        <v>0</v>
      </c>
      <c r="AV95" s="128">
        <f>'01 - Bourací práce'!J33</f>
        <v>0</v>
      </c>
      <c r="AW95" s="128">
        <f>'01 - Bourací práce'!J34</f>
        <v>0</v>
      </c>
      <c r="AX95" s="128">
        <f>'01 - Bourací práce'!J35</f>
        <v>0</v>
      </c>
      <c r="AY95" s="128">
        <f>'01 - Bourací práce'!J36</f>
        <v>0</v>
      </c>
      <c r="AZ95" s="128">
        <f>'01 - Bourací práce'!F33</f>
        <v>0</v>
      </c>
      <c r="BA95" s="128">
        <f>'01 - Bourací práce'!F34</f>
        <v>0</v>
      </c>
      <c r="BB95" s="128">
        <f>'01 - Bourací práce'!F35</f>
        <v>0</v>
      </c>
      <c r="BC95" s="128">
        <f>'01 - Bourací práce'!F36</f>
        <v>0</v>
      </c>
      <c r="BD95" s="130">
        <f>'01 - Bourací práce'!F37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Stavební část'!J30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'02 - Stavební část'!P152</f>
        <v>0</v>
      </c>
      <c r="AV96" s="128">
        <f>'02 - Stavební část'!J33</f>
        <v>0</v>
      </c>
      <c r="AW96" s="128">
        <f>'02 - Stavební část'!J34</f>
        <v>0</v>
      </c>
      <c r="AX96" s="128">
        <f>'02 - Stavební část'!J35</f>
        <v>0</v>
      </c>
      <c r="AY96" s="128">
        <f>'02 - Stavební část'!J36</f>
        <v>0</v>
      </c>
      <c r="AZ96" s="128">
        <f>'02 - Stavební část'!F33</f>
        <v>0</v>
      </c>
      <c r="BA96" s="128">
        <f>'02 - Stavební část'!F34</f>
        <v>0</v>
      </c>
      <c r="BB96" s="128">
        <f>'02 - Stavební část'!F35</f>
        <v>0</v>
      </c>
      <c r="BC96" s="128">
        <f>'02 - Stavební část'!F36</f>
        <v>0</v>
      </c>
      <c r="BD96" s="130">
        <f>'02 - Stavební část'!F37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7"/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32">
        <f>ROUND(SUM(AG98:AG100),2)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f>ROUND(SUM(AS98:AS100),2)</f>
        <v>0</v>
      </c>
      <c r="AT97" s="128">
        <f>ROUND(SUM(AV97:AW97),2)</f>
        <v>0</v>
      </c>
      <c r="AU97" s="129">
        <f>ROUND(SUM(AU98:AU100),5)</f>
        <v>0</v>
      </c>
      <c r="AV97" s="128">
        <f>ROUND(AZ97*L29,2)</f>
        <v>0</v>
      </c>
      <c r="AW97" s="128">
        <f>ROUND(BA97*L30,2)</f>
        <v>0</v>
      </c>
      <c r="AX97" s="128">
        <f>ROUND(BB97*L29,2)</f>
        <v>0</v>
      </c>
      <c r="AY97" s="128">
        <f>ROUND(BC97*L30,2)</f>
        <v>0</v>
      </c>
      <c r="AZ97" s="128">
        <f>ROUND(SUM(AZ98:AZ100),2)</f>
        <v>0</v>
      </c>
      <c r="BA97" s="128">
        <f>ROUND(SUM(BA98:BA100),2)</f>
        <v>0</v>
      </c>
      <c r="BB97" s="128">
        <f>ROUND(SUM(BB98:BB100),2)</f>
        <v>0</v>
      </c>
      <c r="BC97" s="128">
        <f>ROUND(SUM(BC98:BC100),2)</f>
        <v>0</v>
      </c>
      <c r="BD97" s="130">
        <f>ROUND(SUM(BD98:BD100),2)</f>
        <v>0</v>
      </c>
      <c r="BE97" s="7"/>
      <c r="BS97" s="131" t="s">
        <v>72</v>
      </c>
      <c r="BT97" s="131" t="s">
        <v>81</v>
      </c>
      <c r="BU97" s="131" t="s">
        <v>74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4" customFormat="1" ht="16.5" customHeight="1">
      <c r="A98" s="119" t="s">
        <v>77</v>
      </c>
      <c r="B98" s="70"/>
      <c r="C98" s="133"/>
      <c r="D98" s="133"/>
      <c r="E98" s="134" t="s">
        <v>78</v>
      </c>
      <c r="F98" s="134"/>
      <c r="G98" s="134"/>
      <c r="H98" s="134"/>
      <c r="I98" s="134"/>
      <c r="J98" s="133"/>
      <c r="K98" s="134" t="s">
        <v>90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'01 - Vnitřní vodovod'!J32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91</v>
      </c>
      <c r="AR98" s="72"/>
      <c r="AS98" s="137">
        <v>0</v>
      </c>
      <c r="AT98" s="138">
        <f>ROUND(SUM(AV98:AW98),2)</f>
        <v>0</v>
      </c>
      <c r="AU98" s="139">
        <f>'01 - Vnitřní vodovod'!P131</f>
        <v>0</v>
      </c>
      <c r="AV98" s="138">
        <f>'01 - Vnitřní vodovod'!J35</f>
        <v>0</v>
      </c>
      <c r="AW98" s="138">
        <f>'01 - Vnitřní vodovod'!J36</f>
        <v>0</v>
      </c>
      <c r="AX98" s="138">
        <f>'01 - Vnitřní vodovod'!J37</f>
        <v>0</v>
      </c>
      <c r="AY98" s="138">
        <f>'01 - Vnitřní vodovod'!J38</f>
        <v>0</v>
      </c>
      <c r="AZ98" s="138">
        <f>'01 - Vnitřní vodovod'!F35</f>
        <v>0</v>
      </c>
      <c r="BA98" s="138">
        <f>'01 - Vnitřní vodovod'!F36</f>
        <v>0</v>
      </c>
      <c r="BB98" s="138">
        <f>'01 - Vnitřní vodovod'!F37</f>
        <v>0</v>
      </c>
      <c r="BC98" s="138">
        <f>'01 - Vnitřní vodovod'!F38</f>
        <v>0</v>
      </c>
      <c r="BD98" s="140">
        <f>'01 - Vnitřní vodovod'!F39</f>
        <v>0</v>
      </c>
      <c r="BE98" s="4"/>
      <c r="BT98" s="141" t="s">
        <v>83</v>
      </c>
      <c r="BV98" s="141" t="s">
        <v>75</v>
      </c>
      <c r="BW98" s="141" t="s">
        <v>92</v>
      </c>
      <c r="BX98" s="141" t="s">
        <v>89</v>
      </c>
      <c r="CL98" s="141" t="s">
        <v>1</v>
      </c>
    </row>
    <row r="99" s="4" customFormat="1" ht="16.5" customHeight="1">
      <c r="A99" s="119" t="s">
        <v>77</v>
      </c>
      <c r="B99" s="70"/>
      <c r="C99" s="133"/>
      <c r="D99" s="133"/>
      <c r="E99" s="134" t="s">
        <v>84</v>
      </c>
      <c r="F99" s="134"/>
      <c r="G99" s="134"/>
      <c r="H99" s="134"/>
      <c r="I99" s="134"/>
      <c r="J99" s="133"/>
      <c r="K99" s="134" t="s">
        <v>93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'02 - Vnitřní kanalizace'!J32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91</v>
      </c>
      <c r="AR99" s="72"/>
      <c r="AS99" s="137">
        <v>0</v>
      </c>
      <c r="AT99" s="138">
        <f>ROUND(SUM(AV99:AW99),2)</f>
        <v>0</v>
      </c>
      <c r="AU99" s="139">
        <f>'02 - Vnitřní kanalizace'!P140</f>
        <v>0</v>
      </c>
      <c r="AV99" s="138">
        <f>'02 - Vnitřní kanalizace'!J35</f>
        <v>0</v>
      </c>
      <c r="AW99" s="138">
        <f>'02 - Vnitřní kanalizace'!J36</f>
        <v>0</v>
      </c>
      <c r="AX99" s="138">
        <f>'02 - Vnitřní kanalizace'!J37</f>
        <v>0</v>
      </c>
      <c r="AY99" s="138">
        <f>'02 - Vnitřní kanalizace'!J38</f>
        <v>0</v>
      </c>
      <c r="AZ99" s="138">
        <f>'02 - Vnitřní kanalizace'!F35</f>
        <v>0</v>
      </c>
      <c r="BA99" s="138">
        <f>'02 - Vnitřní kanalizace'!F36</f>
        <v>0</v>
      </c>
      <c r="BB99" s="138">
        <f>'02 - Vnitřní kanalizace'!F37</f>
        <v>0</v>
      </c>
      <c r="BC99" s="138">
        <f>'02 - Vnitřní kanalizace'!F38</f>
        <v>0</v>
      </c>
      <c r="BD99" s="140">
        <f>'02 - Vnitřní kanalizace'!F39</f>
        <v>0</v>
      </c>
      <c r="BE99" s="4"/>
      <c r="BT99" s="141" t="s">
        <v>83</v>
      </c>
      <c r="BV99" s="141" t="s">
        <v>75</v>
      </c>
      <c r="BW99" s="141" t="s">
        <v>94</v>
      </c>
      <c r="BX99" s="141" t="s">
        <v>89</v>
      </c>
      <c r="CL99" s="141" t="s">
        <v>1</v>
      </c>
    </row>
    <row r="100" s="4" customFormat="1" ht="16.5" customHeight="1">
      <c r="A100" s="119" t="s">
        <v>77</v>
      </c>
      <c r="B100" s="70"/>
      <c r="C100" s="133"/>
      <c r="D100" s="133"/>
      <c r="E100" s="134" t="s">
        <v>87</v>
      </c>
      <c r="F100" s="134"/>
      <c r="G100" s="134"/>
      <c r="H100" s="134"/>
      <c r="I100" s="134"/>
      <c r="J100" s="133"/>
      <c r="K100" s="134" t="s">
        <v>95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'03 - Zařizovací předměty'!J32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91</v>
      </c>
      <c r="AR100" s="72"/>
      <c r="AS100" s="137">
        <v>0</v>
      </c>
      <c r="AT100" s="138">
        <f>ROUND(SUM(AV100:AW100),2)</f>
        <v>0</v>
      </c>
      <c r="AU100" s="139">
        <f>'03 - Zařizovací předměty'!P125</f>
        <v>0</v>
      </c>
      <c r="AV100" s="138">
        <f>'03 - Zařizovací předměty'!J35</f>
        <v>0</v>
      </c>
      <c r="AW100" s="138">
        <f>'03 - Zařizovací předměty'!J36</f>
        <v>0</v>
      </c>
      <c r="AX100" s="138">
        <f>'03 - Zařizovací předměty'!J37</f>
        <v>0</v>
      </c>
      <c r="AY100" s="138">
        <f>'03 - Zařizovací předměty'!J38</f>
        <v>0</v>
      </c>
      <c r="AZ100" s="138">
        <f>'03 - Zařizovací předměty'!F35</f>
        <v>0</v>
      </c>
      <c r="BA100" s="138">
        <f>'03 - Zařizovací předměty'!F36</f>
        <v>0</v>
      </c>
      <c r="BB100" s="138">
        <f>'03 - Zařizovací předměty'!F37</f>
        <v>0</v>
      </c>
      <c r="BC100" s="138">
        <f>'03 - Zařizovací předměty'!F38</f>
        <v>0</v>
      </c>
      <c r="BD100" s="140">
        <f>'03 - Zařizovací předměty'!F39</f>
        <v>0</v>
      </c>
      <c r="BE100" s="4"/>
      <c r="BT100" s="141" t="s">
        <v>83</v>
      </c>
      <c r="BV100" s="141" t="s">
        <v>75</v>
      </c>
      <c r="BW100" s="141" t="s">
        <v>96</v>
      </c>
      <c r="BX100" s="141" t="s">
        <v>89</v>
      </c>
      <c r="CL100" s="141" t="s">
        <v>1</v>
      </c>
    </row>
    <row r="101" s="7" customFormat="1" ht="16.5" customHeight="1">
      <c r="A101" s="119" t="s">
        <v>77</v>
      </c>
      <c r="B101" s="120"/>
      <c r="C101" s="121"/>
      <c r="D101" s="122" t="s">
        <v>97</v>
      </c>
      <c r="E101" s="122"/>
      <c r="F101" s="122"/>
      <c r="G101" s="122"/>
      <c r="H101" s="122"/>
      <c r="I101" s="123"/>
      <c r="J101" s="122" t="s">
        <v>98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'04 - Elektro'!J30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80</v>
      </c>
      <c r="AR101" s="126"/>
      <c r="AS101" s="127">
        <v>0</v>
      </c>
      <c r="AT101" s="128">
        <f>ROUND(SUM(AV101:AW101),2)</f>
        <v>0</v>
      </c>
      <c r="AU101" s="129">
        <f>'04 - Elektro'!P125</f>
        <v>0</v>
      </c>
      <c r="AV101" s="128">
        <f>'04 - Elektro'!J33</f>
        <v>0</v>
      </c>
      <c r="AW101" s="128">
        <f>'04 - Elektro'!J34</f>
        <v>0</v>
      </c>
      <c r="AX101" s="128">
        <f>'04 - Elektro'!J35</f>
        <v>0</v>
      </c>
      <c r="AY101" s="128">
        <f>'04 - Elektro'!J36</f>
        <v>0</v>
      </c>
      <c r="AZ101" s="128">
        <f>'04 - Elektro'!F33</f>
        <v>0</v>
      </c>
      <c r="BA101" s="128">
        <f>'04 - Elektro'!F34</f>
        <v>0</v>
      </c>
      <c r="BB101" s="128">
        <f>'04 - Elektro'!F35</f>
        <v>0</v>
      </c>
      <c r="BC101" s="128">
        <f>'04 - Elektro'!F36</f>
        <v>0</v>
      </c>
      <c r="BD101" s="130">
        <f>'04 - Elektro'!F37</f>
        <v>0</v>
      </c>
      <c r="BE101" s="7"/>
      <c r="BT101" s="131" t="s">
        <v>81</v>
      </c>
      <c r="BV101" s="131" t="s">
        <v>75</v>
      </c>
      <c r="BW101" s="131" t="s">
        <v>99</v>
      </c>
      <c r="BX101" s="131" t="s">
        <v>5</v>
      </c>
      <c r="CL101" s="131" t="s">
        <v>1</v>
      </c>
      <c r="CM101" s="131" t="s">
        <v>83</v>
      </c>
    </row>
    <row r="102" s="7" customFormat="1" ht="16.5" customHeight="1">
      <c r="A102" s="119" t="s">
        <v>77</v>
      </c>
      <c r="B102" s="120"/>
      <c r="C102" s="121"/>
      <c r="D102" s="122" t="s">
        <v>100</v>
      </c>
      <c r="E102" s="122"/>
      <c r="F102" s="122"/>
      <c r="G102" s="122"/>
      <c r="H102" s="122"/>
      <c r="I102" s="123"/>
      <c r="J102" s="122" t="s">
        <v>101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'05 - Vytápění'!J30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80</v>
      </c>
      <c r="AR102" s="126"/>
      <c r="AS102" s="127">
        <v>0</v>
      </c>
      <c r="AT102" s="128">
        <f>ROUND(SUM(AV102:AW102),2)</f>
        <v>0</v>
      </c>
      <c r="AU102" s="129">
        <f>'05 - Vytápění'!P135</f>
        <v>0</v>
      </c>
      <c r="AV102" s="128">
        <f>'05 - Vytápění'!J33</f>
        <v>0</v>
      </c>
      <c r="AW102" s="128">
        <f>'05 - Vytápění'!J34</f>
        <v>0</v>
      </c>
      <c r="AX102" s="128">
        <f>'05 - Vytápění'!J35</f>
        <v>0</v>
      </c>
      <c r="AY102" s="128">
        <f>'05 - Vytápění'!J36</f>
        <v>0</v>
      </c>
      <c r="AZ102" s="128">
        <f>'05 - Vytápění'!F33</f>
        <v>0</v>
      </c>
      <c r="BA102" s="128">
        <f>'05 - Vytápění'!F34</f>
        <v>0</v>
      </c>
      <c r="BB102" s="128">
        <f>'05 - Vytápění'!F35</f>
        <v>0</v>
      </c>
      <c r="BC102" s="128">
        <f>'05 - Vytápění'!F36</f>
        <v>0</v>
      </c>
      <c r="BD102" s="130">
        <f>'05 - Vytápění'!F37</f>
        <v>0</v>
      </c>
      <c r="BE102" s="7"/>
      <c r="BT102" s="131" t="s">
        <v>81</v>
      </c>
      <c r="BV102" s="131" t="s">
        <v>75</v>
      </c>
      <c r="BW102" s="131" t="s">
        <v>102</v>
      </c>
      <c r="BX102" s="131" t="s">
        <v>5</v>
      </c>
      <c r="CL102" s="131" t="s">
        <v>1</v>
      </c>
      <c r="CM102" s="131" t="s">
        <v>83</v>
      </c>
    </row>
    <row r="103" s="7" customFormat="1" ht="16.5" customHeight="1">
      <c r="A103" s="7"/>
      <c r="B103" s="120"/>
      <c r="C103" s="121"/>
      <c r="D103" s="122" t="s">
        <v>103</v>
      </c>
      <c r="E103" s="122"/>
      <c r="F103" s="122"/>
      <c r="G103" s="122"/>
      <c r="H103" s="122"/>
      <c r="I103" s="123"/>
      <c r="J103" s="122" t="s">
        <v>104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32">
        <f>ROUND(SUM(AG104:AG108),2)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80</v>
      </c>
      <c r="AR103" s="126"/>
      <c r="AS103" s="127">
        <f>ROUND(SUM(AS104:AS108),2)</f>
        <v>0</v>
      </c>
      <c r="AT103" s="128">
        <f>ROUND(SUM(AV103:AW103),2)</f>
        <v>0</v>
      </c>
      <c r="AU103" s="129">
        <f>ROUND(SUM(AU104:AU108),5)</f>
        <v>0</v>
      </c>
      <c r="AV103" s="128">
        <f>ROUND(AZ103*L29,2)</f>
        <v>0</v>
      </c>
      <c r="AW103" s="128">
        <f>ROUND(BA103*L30,2)</f>
        <v>0</v>
      </c>
      <c r="AX103" s="128">
        <f>ROUND(BB103*L29,2)</f>
        <v>0</v>
      </c>
      <c r="AY103" s="128">
        <f>ROUND(BC103*L30,2)</f>
        <v>0</v>
      </c>
      <c r="AZ103" s="128">
        <f>ROUND(SUM(AZ104:AZ108),2)</f>
        <v>0</v>
      </c>
      <c r="BA103" s="128">
        <f>ROUND(SUM(BA104:BA108),2)</f>
        <v>0</v>
      </c>
      <c r="BB103" s="128">
        <f>ROUND(SUM(BB104:BB108),2)</f>
        <v>0</v>
      </c>
      <c r="BC103" s="128">
        <f>ROUND(SUM(BC104:BC108),2)</f>
        <v>0</v>
      </c>
      <c r="BD103" s="130">
        <f>ROUND(SUM(BD104:BD108),2)</f>
        <v>0</v>
      </c>
      <c r="BE103" s="7"/>
      <c r="BS103" s="131" t="s">
        <v>72</v>
      </c>
      <c r="BT103" s="131" t="s">
        <v>81</v>
      </c>
      <c r="BU103" s="131" t="s">
        <v>74</v>
      </c>
      <c r="BV103" s="131" t="s">
        <v>75</v>
      </c>
      <c r="BW103" s="131" t="s">
        <v>105</v>
      </c>
      <c r="BX103" s="131" t="s">
        <v>5</v>
      </c>
      <c r="CL103" s="131" t="s">
        <v>1</v>
      </c>
      <c r="CM103" s="131" t="s">
        <v>83</v>
      </c>
    </row>
    <row r="104" s="4" customFormat="1" ht="16.5" customHeight="1">
      <c r="A104" s="119" t="s">
        <v>77</v>
      </c>
      <c r="B104" s="70"/>
      <c r="C104" s="133"/>
      <c r="D104" s="133"/>
      <c r="E104" s="134" t="s">
        <v>78</v>
      </c>
      <c r="F104" s="134"/>
      <c r="G104" s="134"/>
      <c r="H104" s="134"/>
      <c r="I104" s="134"/>
      <c r="J104" s="133"/>
      <c r="K104" s="134" t="s">
        <v>106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'01 - Zařízení č.1 - Větrá...'!J32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91</v>
      </c>
      <c r="AR104" s="72"/>
      <c r="AS104" s="137">
        <v>0</v>
      </c>
      <c r="AT104" s="138">
        <f>ROUND(SUM(AV104:AW104),2)</f>
        <v>0</v>
      </c>
      <c r="AU104" s="139">
        <f>'01 - Zařízení č.1 - Větrá...'!P125</f>
        <v>0</v>
      </c>
      <c r="AV104" s="138">
        <f>'01 - Zařízení č.1 - Větrá...'!J35</f>
        <v>0</v>
      </c>
      <c r="AW104" s="138">
        <f>'01 - Zařízení č.1 - Větrá...'!J36</f>
        <v>0</v>
      </c>
      <c r="AX104" s="138">
        <f>'01 - Zařízení č.1 - Větrá...'!J37</f>
        <v>0</v>
      </c>
      <c r="AY104" s="138">
        <f>'01 - Zařízení č.1 - Větrá...'!J38</f>
        <v>0</v>
      </c>
      <c r="AZ104" s="138">
        <f>'01 - Zařízení č.1 - Větrá...'!F35</f>
        <v>0</v>
      </c>
      <c r="BA104" s="138">
        <f>'01 - Zařízení č.1 - Větrá...'!F36</f>
        <v>0</v>
      </c>
      <c r="BB104" s="138">
        <f>'01 - Zařízení č.1 - Větrá...'!F37</f>
        <v>0</v>
      </c>
      <c r="BC104" s="138">
        <f>'01 - Zařízení č.1 - Větrá...'!F38</f>
        <v>0</v>
      </c>
      <c r="BD104" s="140">
        <f>'01 - Zařízení č.1 - Větrá...'!F39</f>
        <v>0</v>
      </c>
      <c r="BE104" s="4"/>
      <c r="BT104" s="141" t="s">
        <v>83</v>
      </c>
      <c r="BV104" s="141" t="s">
        <v>75</v>
      </c>
      <c r="BW104" s="141" t="s">
        <v>107</v>
      </c>
      <c r="BX104" s="141" t="s">
        <v>105</v>
      </c>
      <c r="CL104" s="141" t="s">
        <v>1</v>
      </c>
    </row>
    <row r="105" s="4" customFormat="1" ht="23.25" customHeight="1">
      <c r="A105" s="119" t="s">
        <v>77</v>
      </c>
      <c r="B105" s="70"/>
      <c r="C105" s="133"/>
      <c r="D105" s="133"/>
      <c r="E105" s="134" t="s">
        <v>84</v>
      </c>
      <c r="F105" s="134"/>
      <c r="G105" s="134"/>
      <c r="H105" s="134"/>
      <c r="I105" s="134"/>
      <c r="J105" s="133"/>
      <c r="K105" s="134" t="s">
        <v>108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'02 - Zařízení č.2 - Chlaz...'!J32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91</v>
      </c>
      <c r="AR105" s="72"/>
      <c r="AS105" s="137">
        <v>0</v>
      </c>
      <c r="AT105" s="138">
        <f>ROUND(SUM(AV105:AW105),2)</f>
        <v>0</v>
      </c>
      <c r="AU105" s="139">
        <f>'02 - Zařízení č.2 - Chlaz...'!P125</f>
        <v>0</v>
      </c>
      <c r="AV105" s="138">
        <f>'02 - Zařízení č.2 - Chlaz...'!J35</f>
        <v>0</v>
      </c>
      <c r="AW105" s="138">
        <f>'02 - Zařízení č.2 - Chlaz...'!J36</f>
        <v>0</v>
      </c>
      <c r="AX105" s="138">
        <f>'02 - Zařízení č.2 - Chlaz...'!J37</f>
        <v>0</v>
      </c>
      <c r="AY105" s="138">
        <f>'02 - Zařízení č.2 - Chlaz...'!J38</f>
        <v>0</v>
      </c>
      <c r="AZ105" s="138">
        <f>'02 - Zařízení č.2 - Chlaz...'!F35</f>
        <v>0</v>
      </c>
      <c r="BA105" s="138">
        <f>'02 - Zařízení č.2 - Chlaz...'!F36</f>
        <v>0</v>
      </c>
      <c r="BB105" s="138">
        <f>'02 - Zařízení č.2 - Chlaz...'!F37</f>
        <v>0</v>
      </c>
      <c r="BC105" s="138">
        <f>'02 - Zařízení č.2 - Chlaz...'!F38</f>
        <v>0</v>
      </c>
      <c r="BD105" s="140">
        <f>'02 - Zařízení č.2 - Chlaz...'!F39</f>
        <v>0</v>
      </c>
      <c r="BE105" s="4"/>
      <c r="BT105" s="141" t="s">
        <v>83</v>
      </c>
      <c r="BV105" s="141" t="s">
        <v>75</v>
      </c>
      <c r="BW105" s="141" t="s">
        <v>109</v>
      </c>
      <c r="BX105" s="141" t="s">
        <v>105</v>
      </c>
      <c r="CL105" s="141" t="s">
        <v>1</v>
      </c>
    </row>
    <row r="106" s="4" customFormat="1" ht="23.25" customHeight="1">
      <c r="A106" s="119" t="s">
        <v>77</v>
      </c>
      <c r="B106" s="70"/>
      <c r="C106" s="133"/>
      <c r="D106" s="133"/>
      <c r="E106" s="134" t="s">
        <v>87</v>
      </c>
      <c r="F106" s="134"/>
      <c r="G106" s="134"/>
      <c r="H106" s="134"/>
      <c r="I106" s="134"/>
      <c r="J106" s="133"/>
      <c r="K106" s="134" t="s">
        <v>110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'03 - Zařízení č.3 - Chlaz...'!J32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91</v>
      </c>
      <c r="AR106" s="72"/>
      <c r="AS106" s="137">
        <v>0</v>
      </c>
      <c r="AT106" s="138">
        <f>ROUND(SUM(AV106:AW106),2)</f>
        <v>0</v>
      </c>
      <c r="AU106" s="139">
        <f>'03 - Zařízení č.3 - Chlaz...'!P125</f>
        <v>0</v>
      </c>
      <c r="AV106" s="138">
        <f>'03 - Zařízení č.3 - Chlaz...'!J35</f>
        <v>0</v>
      </c>
      <c r="AW106" s="138">
        <f>'03 - Zařízení č.3 - Chlaz...'!J36</f>
        <v>0</v>
      </c>
      <c r="AX106" s="138">
        <f>'03 - Zařízení č.3 - Chlaz...'!J37</f>
        <v>0</v>
      </c>
      <c r="AY106" s="138">
        <f>'03 - Zařízení č.3 - Chlaz...'!J38</f>
        <v>0</v>
      </c>
      <c r="AZ106" s="138">
        <f>'03 - Zařízení č.3 - Chlaz...'!F35</f>
        <v>0</v>
      </c>
      <c r="BA106" s="138">
        <f>'03 - Zařízení č.3 - Chlaz...'!F36</f>
        <v>0</v>
      </c>
      <c r="BB106" s="138">
        <f>'03 - Zařízení č.3 - Chlaz...'!F37</f>
        <v>0</v>
      </c>
      <c r="BC106" s="138">
        <f>'03 - Zařízení č.3 - Chlaz...'!F38</f>
        <v>0</v>
      </c>
      <c r="BD106" s="140">
        <f>'03 - Zařízení č.3 - Chlaz...'!F39</f>
        <v>0</v>
      </c>
      <c r="BE106" s="4"/>
      <c r="BT106" s="141" t="s">
        <v>83</v>
      </c>
      <c r="BV106" s="141" t="s">
        <v>75</v>
      </c>
      <c r="BW106" s="141" t="s">
        <v>111</v>
      </c>
      <c r="BX106" s="141" t="s">
        <v>105</v>
      </c>
      <c r="CL106" s="141" t="s">
        <v>1</v>
      </c>
    </row>
    <row r="107" s="4" customFormat="1" ht="23.25" customHeight="1">
      <c r="A107" s="119" t="s">
        <v>77</v>
      </c>
      <c r="B107" s="70"/>
      <c r="C107" s="133"/>
      <c r="D107" s="133"/>
      <c r="E107" s="134" t="s">
        <v>97</v>
      </c>
      <c r="F107" s="134"/>
      <c r="G107" s="134"/>
      <c r="H107" s="134"/>
      <c r="I107" s="134"/>
      <c r="J107" s="133"/>
      <c r="K107" s="134" t="s">
        <v>112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'04 - Zařízení č.4 - Chlaz...'!J32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91</v>
      </c>
      <c r="AR107" s="72"/>
      <c r="AS107" s="137">
        <v>0</v>
      </c>
      <c r="AT107" s="138">
        <f>ROUND(SUM(AV107:AW107),2)</f>
        <v>0</v>
      </c>
      <c r="AU107" s="139">
        <f>'04 - Zařízení č.4 - Chlaz...'!P125</f>
        <v>0</v>
      </c>
      <c r="AV107" s="138">
        <f>'04 - Zařízení č.4 - Chlaz...'!J35</f>
        <v>0</v>
      </c>
      <c r="AW107" s="138">
        <f>'04 - Zařízení č.4 - Chlaz...'!J36</f>
        <v>0</v>
      </c>
      <c r="AX107" s="138">
        <f>'04 - Zařízení č.4 - Chlaz...'!J37</f>
        <v>0</v>
      </c>
      <c r="AY107" s="138">
        <f>'04 - Zařízení č.4 - Chlaz...'!J38</f>
        <v>0</v>
      </c>
      <c r="AZ107" s="138">
        <f>'04 - Zařízení č.4 - Chlaz...'!F35</f>
        <v>0</v>
      </c>
      <c r="BA107" s="138">
        <f>'04 - Zařízení č.4 - Chlaz...'!F36</f>
        <v>0</v>
      </c>
      <c r="BB107" s="138">
        <f>'04 - Zařízení č.4 - Chlaz...'!F37</f>
        <v>0</v>
      </c>
      <c r="BC107" s="138">
        <f>'04 - Zařízení č.4 - Chlaz...'!F38</f>
        <v>0</v>
      </c>
      <c r="BD107" s="140">
        <f>'04 - Zařízení č.4 - Chlaz...'!F39</f>
        <v>0</v>
      </c>
      <c r="BE107" s="4"/>
      <c r="BT107" s="141" t="s">
        <v>83</v>
      </c>
      <c r="BV107" s="141" t="s">
        <v>75</v>
      </c>
      <c r="BW107" s="141" t="s">
        <v>113</v>
      </c>
      <c r="BX107" s="141" t="s">
        <v>105</v>
      </c>
      <c r="CL107" s="141" t="s">
        <v>1</v>
      </c>
    </row>
    <row r="108" s="4" customFormat="1" ht="16.5" customHeight="1">
      <c r="A108" s="119" t="s">
        <v>77</v>
      </c>
      <c r="B108" s="70"/>
      <c r="C108" s="133"/>
      <c r="D108" s="133"/>
      <c r="E108" s="134" t="s">
        <v>100</v>
      </c>
      <c r="F108" s="134"/>
      <c r="G108" s="134"/>
      <c r="H108" s="134"/>
      <c r="I108" s="134"/>
      <c r="J108" s="133"/>
      <c r="K108" s="134" t="s">
        <v>114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'05 - Demontáže'!J32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91</v>
      </c>
      <c r="AR108" s="72"/>
      <c r="AS108" s="137">
        <v>0</v>
      </c>
      <c r="AT108" s="138">
        <f>ROUND(SUM(AV108:AW108),2)</f>
        <v>0</v>
      </c>
      <c r="AU108" s="139">
        <f>'05 - Demontáže'!P124</f>
        <v>0</v>
      </c>
      <c r="AV108" s="138">
        <f>'05 - Demontáže'!J35</f>
        <v>0</v>
      </c>
      <c r="AW108" s="138">
        <f>'05 - Demontáže'!J36</f>
        <v>0</v>
      </c>
      <c r="AX108" s="138">
        <f>'05 - Demontáže'!J37</f>
        <v>0</v>
      </c>
      <c r="AY108" s="138">
        <f>'05 - Demontáže'!J38</f>
        <v>0</v>
      </c>
      <c r="AZ108" s="138">
        <f>'05 - Demontáže'!F35</f>
        <v>0</v>
      </c>
      <c r="BA108" s="138">
        <f>'05 - Demontáže'!F36</f>
        <v>0</v>
      </c>
      <c r="BB108" s="138">
        <f>'05 - Demontáže'!F37</f>
        <v>0</v>
      </c>
      <c r="BC108" s="138">
        <f>'05 - Demontáže'!F38</f>
        <v>0</v>
      </c>
      <c r="BD108" s="140">
        <f>'05 - Demontáže'!F39</f>
        <v>0</v>
      </c>
      <c r="BE108" s="4"/>
      <c r="BT108" s="141" t="s">
        <v>83</v>
      </c>
      <c r="BV108" s="141" t="s">
        <v>75</v>
      </c>
      <c r="BW108" s="141" t="s">
        <v>115</v>
      </c>
      <c r="BX108" s="141" t="s">
        <v>105</v>
      </c>
      <c r="CL108" s="141" t="s">
        <v>1</v>
      </c>
    </row>
    <row r="109" s="7" customFormat="1" ht="16.5" customHeight="1">
      <c r="A109" s="7"/>
      <c r="B109" s="120"/>
      <c r="C109" s="121"/>
      <c r="D109" s="122" t="s">
        <v>116</v>
      </c>
      <c r="E109" s="122"/>
      <c r="F109" s="122"/>
      <c r="G109" s="122"/>
      <c r="H109" s="122"/>
      <c r="I109" s="123"/>
      <c r="J109" s="122" t="s">
        <v>117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32">
        <f>ROUND(SUM(AG110:AG115),2)</f>
        <v>0</v>
      </c>
      <c r="AH109" s="123"/>
      <c r="AI109" s="123"/>
      <c r="AJ109" s="123"/>
      <c r="AK109" s="123"/>
      <c r="AL109" s="123"/>
      <c r="AM109" s="123"/>
      <c r="AN109" s="124">
        <f>SUM(AG109,AT109)</f>
        <v>0</v>
      </c>
      <c r="AO109" s="123"/>
      <c r="AP109" s="123"/>
      <c r="AQ109" s="125" t="s">
        <v>80</v>
      </c>
      <c r="AR109" s="126"/>
      <c r="AS109" s="127">
        <f>ROUND(SUM(AS110:AS115),2)</f>
        <v>0</v>
      </c>
      <c r="AT109" s="128">
        <f>ROUND(SUM(AV109:AW109),2)</f>
        <v>0</v>
      </c>
      <c r="AU109" s="129">
        <f>ROUND(SUM(AU110:AU115),5)</f>
        <v>0</v>
      </c>
      <c r="AV109" s="128">
        <f>ROUND(AZ109*L29,2)</f>
        <v>0</v>
      </c>
      <c r="AW109" s="128">
        <f>ROUND(BA109*L30,2)</f>
        <v>0</v>
      </c>
      <c r="AX109" s="128">
        <f>ROUND(BB109*L29,2)</f>
        <v>0</v>
      </c>
      <c r="AY109" s="128">
        <f>ROUND(BC109*L30,2)</f>
        <v>0</v>
      </c>
      <c r="AZ109" s="128">
        <f>ROUND(SUM(AZ110:AZ115),2)</f>
        <v>0</v>
      </c>
      <c r="BA109" s="128">
        <f>ROUND(SUM(BA110:BA115),2)</f>
        <v>0</v>
      </c>
      <c r="BB109" s="128">
        <f>ROUND(SUM(BB110:BB115),2)</f>
        <v>0</v>
      </c>
      <c r="BC109" s="128">
        <f>ROUND(SUM(BC110:BC115),2)</f>
        <v>0</v>
      </c>
      <c r="BD109" s="130">
        <f>ROUND(SUM(BD110:BD115),2)</f>
        <v>0</v>
      </c>
      <c r="BE109" s="7"/>
      <c r="BS109" s="131" t="s">
        <v>72</v>
      </c>
      <c r="BT109" s="131" t="s">
        <v>81</v>
      </c>
      <c r="BU109" s="131" t="s">
        <v>74</v>
      </c>
      <c r="BV109" s="131" t="s">
        <v>75</v>
      </c>
      <c r="BW109" s="131" t="s">
        <v>118</v>
      </c>
      <c r="BX109" s="131" t="s">
        <v>5</v>
      </c>
      <c r="CL109" s="131" t="s">
        <v>1</v>
      </c>
      <c r="CM109" s="131" t="s">
        <v>83</v>
      </c>
    </row>
    <row r="110" s="4" customFormat="1" ht="16.5" customHeight="1">
      <c r="A110" s="119" t="s">
        <v>77</v>
      </c>
      <c r="B110" s="70"/>
      <c r="C110" s="133"/>
      <c r="D110" s="133"/>
      <c r="E110" s="134" t="s">
        <v>78</v>
      </c>
      <c r="F110" s="134"/>
      <c r="G110" s="134"/>
      <c r="H110" s="134"/>
      <c r="I110" s="134"/>
      <c r="J110" s="133"/>
      <c r="K110" s="134" t="s">
        <v>119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5">
        <f>'01 - Zařízení1 - Větrání ...'!J32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91</v>
      </c>
      <c r="AR110" s="72"/>
      <c r="AS110" s="137">
        <v>0</v>
      </c>
      <c r="AT110" s="138">
        <f>ROUND(SUM(AV110:AW110),2)</f>
        <v>0</v>
      </c>
      <c r="AU110" s="139">
        <f>'01 - Zařízení1 - Větrání ...'!P125</f>
        <v>0</v>
      </c>
      <c r="AV110" s="138">
        <f>'01 - Zařízení1 - Větrání ...'!J35</f>
        <v>0</v>
      </c>
      <c r="AW110" s="138">
        <f>'01 - Zařízení1 - Větrání ...'!J36</f>
        <v>0</v>
      </c>
      <c r="AX110" s="138">
        <f>'01 - Zařízení1 - Větrání ...'!J37</f>
        <v>0</v>
      </c>
      <c r="AY110" s="138">
        <f>'01 - Zařízení1 - Větrání ...'!J38</f>
        <v>0</v>
      </c>
      <c r="AZ110" s="138">
        <f>'01 - Zařízení1 - Větrání ...'!F35</f>
        <v>0</v>
      </c>
      <c r="BA110" s="138">
        <f>'01 - Zařízení1 - Větrání ...'!F36</f>
        <v>0</v>
      </c>
      <c r="BB110" s="138">
        <f>'01 - Zařízení1 - Větrání ...'!F37</f>
        <v>0</v>
      </c>
      <c r="BC110" s="138">
        <f>'01 - Zařízení1 - Větrání ...'!F38</f>
        <v>0</v>
      </c>
      <c r="BD110" s="140">
        <f>'01 - Zařízení1 - Větrání ...'!F39</f>
        <v>0</v>
      </c>
      <c r="BE110" s="4"/>
      <c r="BT110" s="141" t="s">
        <v>83</v>
      </c>
      <c r="BV110" s="141" t="s">
        <v>75</v>
      </c>
      <c r="BW110" s="141" t="s">
        <v>120</v>
      </c>
      <c r="BX110" s="141" t="s">
        <v>118</v>
      </c>
      <c r="CL110" s="141" t="s">
        <v>1</v>
      </c>
    </row>
    <row r="111" s="4" customFormat="1" ht="16.5" customHeight="1">
      <c r="A111" s="119" t="s">
        <v>77</v>
      </c>
      <c r="B111" s="70"/>
      <c r="C111" s="133"/>
      <c r="D111" s="133"/>
      <c r="E111" s="134" t="s">
        <v>84</v>
      </c>
      <c r="F111" s="134"/>
      <c r="G111" s="134"/>
      <c r="H111" s="134"/>
      <c r="I111" s="134"/>
      <c r="J111" s="133"/>
      <c r="K111" s="134" t="s">
        <v>121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'02 - Zařízení 2 - Větrání...'!J32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91</v>
      </c>
      <c r="AR111" s="72"/>
      <c r="AS111" s="137">
        <v>0</v>
      </c>
      <c r="AT111" s="138">
        <f>ROUND(SUM(AV111:AW111),2)</f>
        <v>0</v>
      </c>
      <c r="AU111" s="139">
        <f>'02 - Zařízení 2 - Větrání...'!P125</f>
        <v>0</v>
      </c>
      <c r="AV111" s="138">
        <f>'02 - Zařízení 2 - Větrání...'!J35</f>
        <v>0</v>
      </c>
      <c r="AW111" s="138">
        <f>'02 - Zařízení 2 - Větrání...'!J36</f>
        <v>0</v>
      </c>
      <c r="AX111" s="138">
        <f>'02 - Zařízení 2 - Větrání...'!J37</f>
        <v>0</v>
      </c>
      <c r="AY111" s="138">
        <f>'02 - Zařízení 2 - Větrání...'!J38</f>
        <v>0</v>
      </c>
      <c r="AZ111" s="138">
        <f>'02 - Zařízení 2 - Větrání...'!F35</f>
        <v>0</v>
      </c>
      <c r="BA111" s="138">
        <f>'02 - Zařízení 2 - Větrání...'!F36</f>
        <v>0</v>
      </c>
      <c r="BB111" s="138">
        <f>'02 - Zařízení 2 - Větrání...'!F37</f>
        <v>0</v>
      </c>
      <c r="BC111" s="138">
        <f>'02 - Zařízení 2 - Větrání...'!F38</f>
        <v>0</v>
      </c>
      <c r="BD111" s="140">
        <f>'02 - Zařízení 2 - Větrání...'!F39</f>
        <v>0</v>
      </c>
      <c r="BE111" s="4"/>
      <c r="BT111" s="141" t="s">
        <v>83</v>
      </c>
      <c r="BV111" s="141" t="s">
        <v>75</v>
      </c>
      <c r="BW111" s="141" t="s">
        <v>122</v>
      </c>
      <c r="BX111" s="141" t="s">
        <v>118</v>
      </c>
      <c r="CL111" s="141" t="s">
        <v>1</v>
      </c>
    </row>
    <row r="112" s="4" customFormat="1" ht="16.5" customHeight="1">
      <c r="A112" s="119" t="s">
        <v>77</v>
      </c>
      <c r="B112" s="70"/>
      <c r="C112" s="133"/>
      <c r="D112" s="133"/>
      <c r="E112" s="134" t="s">
        <v>87</v>
      </c>
      <c r="F112" s="134"/>
      <c r="G112" s="134"/>
      <c r="H112" s="134"/>
      <c r="I112" s="134"/>
      <c r="J112" s="133"/>
      <c r="K112" s="134" t="s">
        <v>123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'03 - Zařízení 3 - Odvětrá...'!J32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91</v>
      </c>
      <c r="AR112" s="72"/>
      <c r="AS112" s="137">
        <v>0</v>
      </c>
      <c r="AT112" s="138">
        <f>ROUND(SUM(AV112:AW112),2)</f>
        <v>0</v>
      </c>
      <c r="AU112" s="139">
        <f>'03 - Zařízení 3 - Odvětrá...'!P125</f>
        <v>0</v>
      </c>
      <c r="AV112" s="138">
        <f>'03 - Zařízení 3 - Odvětrá...'!J35</f>
        <v>0</v>
      </c>
      <c r="AW112" s="138">
        <f>'03 - Zařízení 3 - Odvětrá...'!J36</f>
        <v>0</v>
      </c>
      <c r="AX112" s="138">
        <f>'03 - Zařízení 3 - Odvětrá...'!J37</f>
        <v>0</v>
      </c>
      <c r="AY112" s="138">
        <f>'03 - Zařízení 3 - Odvětrá...'!J38</f>
        <v>0</v>
      </c>
      <c r="AZ112" s="138">
        <f>'03 - Zařízení 3 - Odvětrá...'!F35</f>
        <v>0</v>
      </c>
      <c r="BA112" s="138">
        <f>'03 - Zařízení 3 - Odvětrá...'!F36</f>
        <v>0</v>
      </c>
      <c r="BB112" s="138">
        <f>'03 - Zařízení 3 - Odvětrá...'!F37</f>
        <v>0</v>
      </c>
      <c r="BC112" s="138">
        <f>'03 - Zařízení 3 - Odvětrá...'!F38</f>
        <v>0</v>
      </c>
      <c r="BD112" s="140">
        <f>'03 - Zařízení 3 - Odvětrá...'!F39</f>
        <v>0</v>
      </c>
      <c r="BE112" s="4"/>
      <c r="BT112" s="141" t="s">
        <v>83</v>
      </c>
      <c r="BV112" s="141" t="s">
        <v>75</v>
      </c>
      <c r="BW112" s="141" t="s">
        <v>124</v>
      </c>
      <c r="BX112" s="141" t="s">
        <v>118</v>
      </c>
      <c r="CL112" s="141" t="s">
        <v>1</v>
      </c>
    </row>
    <row r="113" s="4" customFormat="1" ht="23.25" customHeight="1">
      <c r="A113" s="119" t="s">
        <v>77</v>
      </c>
      <c r="B113" s="70"/>
      <c r="C113" s="133"/>
      <c r="D113" s="133"/>
      <c r="E113" s="134" t="s">
        <v>97</v>
      </c>
      <c r="F113" s="134"/>
      <c r="G113" s="134"/>
      <c r="H113" s="134"/>
      <c r="I113" s="134"/>
      <c r="J113" s="133"/>
      <c r="K113" s="134" t="s">
        <v>125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5">
        <f>'04 - Zařízení 4 - Větrání...'!J32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91</v>
      </c>
      <c r="AR113" s="72"/>
      <c r="AS113" s="137">
        <v>0</v>
      </c>
      <c r="AT113" s="138">
        <f>ROUND(SUM(AV113:AW113),2)</f>
        <v>0</v>
      </c>
      <c r="AU113" s="139">
        <f>'04 - Zařízení 4 - Větrání...'!P125</f>
        <v>0</v>
      </c>
      <c r="AV113" s="138">
        <f>'04 - Zařízení 4 - Větrání...'!J35</f>
        <v>0</v>
      </c>
      <c r="AW113" s="138">
        <f>'04 - Zařízení 4 - Větrání...'!J36</f>
        <v>0</v>
      </c>
      <c r="AX113" s="138">
        <f>'04 - Zařízení 4 - Větrání...'!J37</f>
        <v>0</v>
      </c>
      <c r="AY113" s="138">
        <f>'04 - Zařízení 4 - Větrání...'!J38</f>
        <v>0</v>
      </c>
      <c r="AZ113" s="138">
        <f>'04 - Zařízení 4 - Větrání...'!F35</f>
        <v>0</v>
      </c>
      <c r="BA113" s="138">
        <f>'04 - Zařízení 4 - Větrání...'!F36</f>
        <v>0</v>
      </c>
      <c r="BB113" s="138">
        <f>'04 - Zařízení 4 - Větrání...'!F37</f>
        <v>0</v>
      </c>
      <c r="BC113" s="138">
        <f>'04 - Zařízení 4 - Větrání...'!F38</f>
        <v>0</v>
      </c>
      <c r="BD113" s="140">
        <f>'04 - Zařízení 4 - Větrání...'!F39</f>
        <v>0</v>
      </c>
      <c r="BE113" s="4"/>
      <c r="BT113" s="141" t="s">
        <v>83</v>
      </c>
      <c r="BV113" s="141" t="s">
        <v>75</v>
      </c>
      <c r="BW113" s="141" t="s">
        <v>126</v>
      </c>
      <c r="BX113" s="141" t="s">
        <v>118</v>
      </c>
      <c r="CL113" s="141" t="s">
        <v>1</v>
      </c>
    </row>
    <row r="114" s="4" customFormat="1" ht="16.5" customHeight="1">
      <c r="A114" s="119" t="s">
        <v>77</v>
      </c>
      <c r="B114" s="70"/>
      <c r="C114" s="133"/>
      <c r="D114" s="133"/>
      <c r="E114" s="134" t="s">
        <v>100</v>
      </c>
      <c r="F114" s="134"/>
      <c r="G114" s="134"/>
      <c r="H114" s="134"/>
      <c r="I114" s="134"/>
      <c r="J114" s="133"/>
      <c r="K114" s="134" t="s">
        <v>127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'05 - Zařízení 5 - Úprava ...'!J32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91</v>
      </c>
      <c r="AR114" s="72"/>
      <c r="AS114" s="137">
        <v>0</v>
      </c>
      <c r="AT114" s="138">
        <f>ROUND(SUM(AV114:AW114),2)</f>
        <v>0</v>
      </c>
      <c r="AU114" s="139">
        <f>'05 - Zařízení 5 - Úprava ...'!P130</f>
        <v>0</v>
      </c>
      <c r="AV114" s="138">
        <f>'05 - Zařízení 5 - Úprava ...'!J35</f>
        <v>0</v>
      </c>
      <c r="AW114" s="138">
        <f>'05 - Zařízení 5 - Úprava ...'!J36</f>
        <v>0</v>
      </c>
      <c r="AX114" s="138">
        <f>'05 - Zařízení 5 - Úprava ...'!J37</f>
        <v>0</v>
      </c>
      <c r="AY114" s="138">
        <f>'05 - Zařízení 5 - Úprava ...'!J38</f>
        <v>0</v>
      </c>
      <c r="AZ114" s="138">
        <f>'05 - Zařízení 5 - Úprava ...'!F35</f>
        <v>0</v>
      </c>
      <c r="BA114" s="138">
        <f>'05 - Zařízení 5 - Úprava ...'!F36</f>
        <v>0</v>
      </c>
      <c r="BB114" s="138">
        <f>'05 - Zařízení 5 - Úprava ...'!F37</f>
        <v>0</v>
      </c>
      <c r="BC114" s="138">
        <f>'05 - Zařízení 5 - Úprava ...'!F38</f>
        <v>0</v>
      </c>
      <c r="BD114" s="140">
        <f>'05 - Zařízení 5 - Úprava ...'!F39</f>
        <v>0</v>
      </c>
      <c r="BE114" s="4"/>
      <c r="BT114" s="141" t="s">
        <v>83</v>
      </c>
      <c r="BV114" s="141" t="s">
        <v>75</v>
      </c>
      <c r="BW114" s="141" t="s">
        <v>128</v>
      </c>
      <c r="BX114" s="141" t="s">
        <v>118</v>
      </c>
      <c r="CL114" s="141" t="s">
        <v>1</v>
      </c>
    </row>
    <row r="115" s="4" customFormat="1" ht="16.5" customHeight="1">
      <c r="A115" s="119" t="s">
        <v>77</v>
      </c>
      <c r="B115" s="70"/>
      <c r="C115" s="133"/>
      <c r="D115" s="133"/>
      <c r="E115" s="134" t="s">
        <v>103</v>
      </c>
      <c r="F115" s="134"/>
      <c r="G115" s="134"/>
      <c r="H115" s="134"/>
      <c r="I115" s="134"/>
      <c r="J115" s="133"/>
      <c r="K115" s="134" t="s">
        <v>129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'06 - Demontáž a ekologick...'!J32</f>
        <v>0</v>
      </c>
      <c r="AH115" s="133"/>
      <c r="AI115" s="133"/>
      <c r="AJ115" s="133"/>
      <c r="AK115" s="133"/>
      <c r="AL115" s="133"/>
      <c r="AM115" s="133"/>
      <c r="AN115" s="135">
        <f>SUM(AG115,AT115)</f>
        <v>0</v>
      </c>
      <c r="AO115" s="133"/>
      <c r="AP115" s="133"/>
      <c r="AQ115" s="136" t="s">
        <v>91</v>
      </c>
      <c r="AR115" s="72"/>
      <c r="AS115" s="137">
        <v>0</v>
      </c>
      <c r="AT115" s="138">
        <f>ROUND(SUM(AV115:AW115),2)</f>
        <v>0</v>
      </c>
      <c r="AU115" s="139">
        <f>'06 - Demontáž a ekologick...'!P124</f>
        <v>0</v>
      </c>
      <c r="AV115" s="138">
        <f>'06 - Demontáž a ekologick...'!J35</f>
        <v>0</v>
      </c>
      <c r="AW115" s="138">
        <f>'06 - Demontáž a ekologick...'!J36</f>
        <v>0</v>
      </c>
      <c r="AX115" s="138">
        <f>'06 - Demontáž a ekologick...'!J37</f>
        <v>0</v>
      </c>
      <c r="AY115" s="138">
        <f>'06 - Demontáž a ekologick...'!J38</f>
        <v>0</v>
      </c>
      <c r="AZ115" s="138">
        <f>'06 - Demontáž a ekologick...'!F35</f>
        <v>0</v>
      </c>
      <c r="BA115" s="138">
        <f>'06 - Demontáž a ekologick...'!F36</f>
        <v>0</v>
      </c>
      <c r="BB115" s="138">
        <f>'06 - Demontáž a ekologick...'!F37</f>
        <v>0</v>
      </c>
      <c r="BC115" s="138">
        <f>'06 - Demontáž a ekologick...'!F38</f>
        <v>0</v>
      </c>
      <c r="BD115" s="140">
        <f>'06 - Demontáž a ekologick...'!F39</f>
        <v>0</v>
      </c>
      <c r="BE115" s="4"/>
      <c r="BT115" s="141" t="s">
        <v>83</v>
      </c>
      <c r="BV115" s="141" t="s">
        <v>75</v>
      </c>
      <c r="BW115" s="141" t="s">
        <v>130</v>
      </c>
      <c r="BX115" s="141" t="s">
        <v>118</v>
      </c>
      <c r="CL115" s="141" t="s">
        <v>1</v>
      </c>
    </row>
    <row r="116" s="7" customFormat="1" ht="24.75" customHeight="1">
      <c r="A116" s="119" t="s">
        <v>77</v>
      </c>
      <c r="B116" s="120"/>
      <c r="C116" s="121"/>
      <c r="D116" s="122" t="s">
        <v>131</v>
      </c>
      <c r="E116" s="122"/>
      <c r="F116" s="122"/>
      <c r="G116" s="122"/>
      <c r="H116" s="122"/>
      <c r="I116" s="123"/>
      <c r="J116" s="122" t="s">
        <v>132</v>
      </c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4">
        <f>'08 - ZOTK - Zařízení pro ...'!J30</f>
        <v>0</v>
      </c>
      <c r="AH116" s="123"/>
      <c r="AI116" s="123"/>
      <c r="AJ116" s="123"/>
      <c r="AK116" s="123"/>
      <c r="AL116" s="123"/>
      <c r="AM116" s="123"/>
      <c r="AN116" s="124">
        <f>SUM(AG116,AT116)</f>
        <v>0</v>
      </c>
      <c r="AO116" s="123"/>
      <c r="AP116" s="123"/>
      <c r="AQ116" s="125" t="s">
        <v>80</v>
      </c>
      <c r="AR116" s="126"/>
      <c r="AS116" s="127">
        <v>0</v>
      </c>
      <c r="AT116" s="128">
        <f>ROUND(SUM(AV116:AW116),2)</f>
        <v>0</v>
      </c>
      <c r="AU116" s="129">
        <f>'08 - ZOTK - Zařízení pro ...'!P117</f>
        <v>0</v>
      </c>
      <c r="AV116" s="128">
        <f>'08 - ZOTK - Zařízení pro ...'!J33</f>
        <v>0</v>
      </c>
      <c r="AW116" s="128">
        <f>'08 - ZOTK - Zařízení pro ...'!J34</f>
        <v>0</v>
      </c>
      <c r="AX116" s="128">
        <f>'08 - ZOTK - Zařízení pro ...'!J35</f>
        <v>0</v>
      </c>
      <c r="AY116" s="128">
        <f>'08 - ZOTK - Zařízení pro ...'!J36</f>
        <v>0</v>
      </c>
      <c r="AZ116" s="128">
        <f>'08 - ZOTK - Zařízení pro ...'!F33</f>
        <v>0</v>
      </c>
      <c r="BA116" s="128">
        <f>'08 - ZOTK - Zařízení pro ...'!F34</f>
        <v>0</v>
      </c>
      <c r="BB116" s="128">
        <f>'08 - ZOTK - Zařízení pro ...'!F35</f>
        <v>0</v>
      </c>
      <c r="BC116" s="128">
        <f>'08 - ZOTK - Zařízení pro ...'!F36</f>
        <v>0</v>
      </c>
      <c r="BD116" s="130">
        <f>'08 - ZOTK - Zařízení pro ...'!F37</f>
        <v>0</v>
      </c>
      <c r="BE116" s="7"/>
      <c r="BT116" s="131" t="s">
        <v>81</v>
      </c>
      <c r="BV116" s="131" t="s">
        <v>75</v>
      </c>
      <c r="BW116" s="131" t="s">
        <v>133</v>
      </c>
      <c r="BX116" s="131" t="s">
        <v>5</v>
      </c>
      <c r="CL116" s="131" t="s">
        <v>1</v>
      </c>
      <c r="CM116" s="131" t="s">
        <v>83</v>
      </c>
    </row>
    <row r="117" s="7" customFormat="1" ht="16.5" customHeight="1">
      <c r="A117" s="119" t="s">
        <v>77</v>
      </c>
      <c r="B117" s="120"/>
      <c r="C117" s="121"/>
      <c r="D117" s="122" t="s">
        <v>134</v>
      </c>
      <c r="E117" s="122"/>
      <c r="F117" s="122"/>
      <c r="G117" s="122"/>
      <c r="H117" s="122"/>
      <c r="I117" s="123"/>
      <c r="J117" s="122" t="s">
        <v>135</v>
      </c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4">
        <f>'09 - Měření a regulace'!J30</f>
        <v>0</v>
      </c>
      <c r="AH117" s="123"/>
      <c r="AI117" s="123"/>
      <c r="AJ117" s="123"/>
      <c r="AK117" s="123"/>
      <c r="AL117" s="123"/>
      <c r="AM117" s="123"/>
      <c r="AN117" s="124">
        <f>SUM(AG117,AT117)</f>
        <v>0</v>
      </c>
      <c r="AO117" s="123"/>
      <c r="AP117" s="123"/>
      <c r="AQ117" s="125" t="s">
        <v>80</v>
      </c>
      <c r="AR117" s="126"/>
      <c r="AS117" s="127">
        <v>0</v>
      </c>
      <c r="AT117" s="128">
        <f>ROUND(SUM(AV117:AW117),2)</f>
        <v>0</v>
      </c>
      <c r="AU117" s="129">
        <f>'09 - Měření a regulace'!P124</f>
        <v>0</v>
      </c>
      <c r="AV117" s="128">
        <f>'09 - Měření a regulace'!J33</f>
        <v>0</v>
      </c>
      <c r="AW117" s="128">
        <f>'09 - Měření a regulace'!J34</f>
        <v>0</v>
      </c>
      <c r="AX117" s="128">
        <f>'09 - Měření a regulace'!J35</f>
        <v>0</v>
      </c>
      <c r="AY117" s="128">
        <f>'09 - Měření a regulace'!J36</f>
        <v>0</v>
      </c>
      <c r="AZ117" s="128">
        <f>'09 - Měření a regulace'!F33</f>
        <v>0</v>
      </c>
      <c r="BA117" s="128">
        <f>'09 - Měření a regulace'!F34</f>
        <v>0</v>
      </c>
      <c r="BB117" s="128">
        <f>'09 - Měření a regulace'!F35</f>
        <v>0</v>
      </c>
      <c r="BC117" s="128">
        <f>'09 - Měření a regulace'!F36</f>
        <v>0</v>
      </c>
      <c r="BD117" s="130">
        <f>'09 - Měření a regulace'!F37</f>
        <v>0</v>
      </c>
      <c r="BE117" s="7"/>
      <c r="BT117" s="131" t="s">
        <v>81</v>
      </c>
      <c r="BV117" s="131" t="s">
        <v>75</v>
      </c>
      <c r="BW117" s="131" t="s">
        <v>136</v>
      </c>
      <c r="BX117" s="131" t="s">
        <v>5</v>
      </c>
      <c r="CL117" s="131" t="s">
        <v>1</v>
      </c>
      <c r="CM117" s="131" t="s">
        <v>83</v>
      </c>
    </row>
    <row r="118" s="7" customFormat="1" ht="16.5" customHeight="1">
      <c r="A118" s="119" t="s">
        <v>77</v>
      </c>
      <c r="B118" s="120"/>
      <c r="C118" s="121"/>
      <c r="D118" s="122" t="s">
        <v>137</v>
      </c>
      <c r="E118" s="122"/>
      <c r="F118" s="122"/>
      <c r="G118" s="122"/>
      <c r="H118" s="122"/>
      <c r="I118" s="123"/>
      <c r="J118" s="122" t="s">
        <v>138</v>
      </c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4">
        <f>'10 - EPS_EROP, ESL'!J30</f>
        <v>0</v>
      </c>
      <c r="AH118" s="123"/>
      <c r="AI118" s="123"/>
      <c r="AJ118" s="123"/>
      <c r="AK118" s="123"/>
      <c r="AL118" s="123"/>
      <c r="AM118" s="123"/>
      <c r="AN118" s="124">
        <f>SUM(AG118,AT118)</f>
        <v>0</v>
      </c>
      <c r="AO118" s="123"/>
      <c r="AP118" s="123"/>
      <c r="AQ118" s="125" t="s">
        <v>80</v>
      </c>
      <c r="AR118" s="126"/>
      <c r="AS118" s="127">
        <v>0</v>
      </c>
      <c r="AT118" s="128">
        <f>ROUND(SUM(AV118:AW118),2)</f>
        <v>0</v>
      </c>
      <c r="AU118" s="129">
        <f>'10 - EPS_EROP, ESL'!P132</f>
        <v>0</v>
      </c>
      <c r="AV118" s="128">
        <f>'10 - EPS_EROP, ESL'!J33</f>
        <v>0</v>
      </c>
      <c r="AW118" s="128">
        <f>'10 - EPS_EROP, ESL'!J34</f>
        <v>0</v>
      </c>
      <c r="AX118" s="128">
        <f>'10 - EPS_EROP, ESL'!J35</f>
        <v>0</v>
      </c>
      <c r="AY118" s="128">
        <f>'10 - EPS_EROP, ESL'!J36</f>
        <v>0</v>
      </c>
      <c r="AZ118" s="128">
        <f>'10 - EPS_EROP, ESL'!F33</f>
        <v>0</v>
      </c>
      <c r="BA118" s="128">
        <f>'10 - EPS_EROP, ESL'!F34</f>
        <v>0</v>
      </c>
      <c r="BB118" s="128">
        <f>'10 - EPS_EROP, ESL'!F35</f>
        <v>0</v>
      </c>
      <c r="BC118" s="128">
        <f>'10 - EPS_EROP, ESL'!F36</f>
        <v>0</v>
      </c>
      <c r="BD118" s="130">
        <f>'10 - EPS_EROP, ESL'!F37</f>
        <v>0</v>
      </c>
      <c r="BE118" s="7"/>
      <c r="BT118" s="131" t="s">
        <v>81</v>
      </c>
      <c r="BV118" s="131" t="s">
        <v>75</v>
      </c>
      <c r="BW118" s="131" t="s">
        <v>139</v>
      </c>
      <c r="BX118" s="131" t="s">
        <v>5</v>
      </c>
      <c r="CL118" s="131" t="s">
        <v>1</v>
      </c>
      <c r="CM118" s="131" t="s">
        <v>83</v>
      </c>
    </row>
    <row r="119" s="7" customFormat="1" ht="16.5" customHeight="1">
      <c r="A119" s="119" t="s">
        <v>77</v>
      </c>
      <c r="B119" s="120"/>
      <c r="C119" s="121"/>
      <c r="D119" s="122" t="s">
        <v>140</v>
      </c>
      <c r="E119" s="122"/>
      <c r="F119" s="122"/>
      <c r="G119" s="122"/>
      <c r="H119" s="122"/>
      <c r="I119" s="123"/>
      <c r="J119" s="122" t="s">
        <v>141</v>
      </c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4">
        <f>'11 - AV + jevištní technika'!J30</f>
        <v>0</v>
      </c>
      <c r="AH119" s="123"/>
      <c r="AI119" s="123"/>
      <c r="AJ119" s="123"/>
      <c r="AK119" s="123"/>
      <c r="AL119" s="123"/>
      <c r="AM119" s="123"/>
      <c r="AN119" s="124">
        <f>SUM(AG119,AT119)</f>
        <v>0</v>
      </c>
      <c r="AO119" s="123"/>
      <c r="AP119" s="123"/>
      <c r="AQ119" s="125" t="s">
        <v>80</v>
      </c>
      <c r="AR119" s="126"/>
      <c r="AS119" s="127">
        <v>0</v>
      </c>
      <c r="AT119" s="128">
        <f>ROUND(SUM(AV119:AW119),2)</f>
        <v>0</v>
      </c>
      <c r="AU119" s="129">
        <f>'11 - AV + jevištní technika'!P129</f>
        <v>0</v>
      </c>
      <c r="AV119" s="128">
        <f>'11 - AV + jevištní technika'!J33</f>
        <v>0</v>
      </c>
      <c r="AW119" s="128">
        <f>'11 - AV + jevištní technika'!J34</f>
        <v>0</v>
      </c>
      <c r="AX119" s="128">
        <f>'11 - AV + jevištní technika'!J35</f>
        <v>0</v>
      </c>
      <c r="AY119" s="128">
        <f>'11 - AV + jevištní technika'!J36</f>
        <v>0</v>
      </c>
      <c r="AZ119" s="128">
        <f>'11 - AV + jevištní technika'!F33</f>
        <v>0</v>
      </c>
      <c r="BA119" s="128">
        <f>'11 - AV + jevištní technika'!F34</f>
        <v>0</v>
      </c>
      <c r="BB119" s="128">
        <f>'11 - AV + jevištní technika'!F35</f>
        <v>0</v>
      </c>
      <c r="BC119" s="128">
        <f>'11 - AV + jevištní technika'!F36</f>
        <v>0</v>
      </c>
      <c r="BD119" s="130">
        <f>'11 - AV + jevištní technika'!F37</f>
        <v>0</v>
      </c>
      <c r="BE119" s="7"/>
      <c r="BT119" s="131" t="s">
        <v>81</v>
      </c>
      <c r="BV119" s="131" t="s">
        <v>75</v>
      </c>
      <c r="BW119" s="131" t="s">
        <v>142</v>
      </c>
      <c r="BX119" s="131" t="s">
        <v>5</v>
      </c>
      <c r="CL119" s="131" t="s">
        <v>1</v>
      </c>
      <c r="CM119" s="131" t="s">
        <v>83</v>
      </c>
    </row>
    <row r="120" s="7" customFormat="1" ht="16.5" customHeight="1">
      <c r="A120" s="119" t="s">
        <v>77</v>
      </c>
      <c r="B120" s="120"/>
      <c r="C120" s="121"/>
      <c r="D120" s="122" t="s">
        <v>143</v>
      </c>
      <c r="E120" s="122"/>
      <c r="F120" s="122"/>
      <c r="G120" s="122"/>
      <c r="H120" s="122"/>
      <c r="I120" s="123"/>
      <c r="J120" s="122" t="s">
        <v>144</v>
      </c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4">
        <f>'13 - Zahradní a krajinářs...'!J30</f>
        <v>0</v>
      </c>
      <c r="AH120" s="123"/>
      <c r="AI120" s="123"/>
      <c r="AJ120" s="123"/>
      <c r="AK120" s="123"/>
      <c r="AL120" s="123"/>
      <c r="AM120" s="123"/>
      <c r="AN120" s="124">
        <f>SUM(AG120,AT120)</f>
        <v>0</v>
      </c>
      <c r="AO120" s="123"/>
      <c r="AP120" s="123"/>
      <c r="AQ120" s="125" t="s">
        <v>80</v>
      </c>
      <c r="AR120" s="126"/>
      <c r="AS120" s="127">
        <v>0</v>
      </c>
      <c r="AT120" s="128">
        <f>ROUND(SUM(AV120:AW120),2)</f>
        <v>0</v>
      </c>
      <c r="AU120" s="129">
        <f>'13 - Zahradní a krajinářs...'!P119</f>
        <v>0</v>
      </c>
      <c r="AV120" s="128">
        <f>'13 - Zahradní a krajinářs...'!J33</f>
        <v>0</v>
      </c>
      <c r="AW120" s="128">
        <f>'13 - Zahradní a krajinářs...'!J34</f>
        <v>0</v>
      </c>
      <c r="AX120" s="128">
        <f>'13 - Zahradní a krajinářs...'!J35</f>
        <v>0</v>
      </c>
      <c r="AY120" s="128">
        <f>'13 - Zahradní a krajinářs...'!J36</f>
        <v>0</v>
      </c>
      <c r="AZ120" s="128">
        <f>'13 - Zahradní a krajinářs...'!F33</f>
        <v>0</v>
      </c>
      <c r="BA120" s="128">
        <f>'13 - Zahradní a krajinářs...'!F34</f>
        <v>0</v>
      </c>
      <c r="BB120" s="128">
        <f>'13 - Zahradní a krajinářs...'!F35</f>
        <v>0</v>
      </c>
      <c r="BC120" s="128">
        <f>'13 - Zahradní a krajinářs...'!F36</f>
        <v>0</v>
      </c>
      <c r="BD120" s="130">
        <f>'13 - Zahradní a krajinářs...'!F37</f>
        <v>0</v>
      </c>
      <c r="BE120" s="7"/>
      <c r="BT120" s="131" t="s">
        <v>81</v>
      </c>
      <c r="BV120" s="131" t="s">
        <v>75</v>
      </c>
      <c r="BW120" s="131" t="s">
        <v>145</v>
      </c>
      <c r="BX120" s="131" t="s">
        <v>5</v>
      </c>
      <c r="CL120" s="131" t="s">
        <v>1</v>
      </c>
      <c r="CM120" s="131" t="s">
        <v>83</v>
      </c>
    </row>
    <row r="121" s="7" customFormat="1" ht="16.5" customHeight="1">
      <c r="A121" s="119" t="s">
        <v>77</v>
      </c>
      <c r="B121" s="120"/>
      <c r="C121" s="121"/>
      <c r="D121" s="122" t="s">
        <v>146</v>
      </c>
      <c r="E121" s="122"/>
      <c r="F121" s="122"/>
      <c r="G121" s="122"/>
      <c r="H121" s="122"/>
      <c r="I121" s="123"/>
      <c r="J121" s="122" t="s">
        <v>147</v>
      </c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4">
        <f>'14 - VRN'!J30</f>
        <v>0</v>
      </c>
      <c r="AH121" s="123"/>
      <c r="AI121" s="123"/>
      <c r="AJ121" s="123"/>
      <c r="AK121" s="123"/>
      <c r="AL121" s="123"/>
      <c r="AM121" s="123"/>
      <c r="AN121" s="124">
        <f>SUM(AG121,AT121)</f>
        <v>0</v>
      </c>
      <c r="AO121" s="123"/>
      <c r="AP121" s="123"/>
      <c r="AQ121" s="125" t="s">
        <v>80</v>
      </c>
      <c r="AR121" s="126"/>
      <c r="AS121" s="142">
        <v>0</v>
      </c>
      <c r="AT121" s="143">
        <f>ROUND(SUM(AV121:AW121),2)</f>
        <v>0</v>
      </c>
      <c r="AU121" s="144">
        <f>'14 - VRN'!P125</f>
        <v>0</v>
      </c>
      <c r="AV121" s="143">
        <f>'14 - VRN'!J33</f>
        <v>0</v>
      </c>
      <c r="AW121" s="143">
        <f>'14 - VRN'!J34</f>
        <v>0</v>
      </c>
      <c r="AX121" s="143">
        <f>'14 - VRN'!J35</f>
        <v>0</v>
      </c>
      <c r="AY121" s="143">
        <f>'14 - VRN'!J36</f>
        <v>0</v>
      </c>
      <c r="AZ121" s="143">
        <f>'14 - VRN'!F33</f>
        <v>0</v>
      </c>
      <c r="BA121" s="143">
        <f>'14 - VRN'!F34</f>
        <v>0</v>
      </c>
      <c r="BB121" s="143">
        <f>'14 - VRN'!F35</f>
        <v>0</v>
      </c>
      <c r="BC121" s="143">
        <f>'14 - VRN'!F36</f>
        <v>0</v>
      </c>
      <c r="BD121" s="145">
        <f>'14 - VRN'!F37</f>
        <v>0</v>
      </c>
      <c r="BE121" s="7"/>
      <c r="BT121" s="131" t="s">
        <v>81</v>
      </c>
      <c r="BV121" s="131" t="s">
        <v>75</v>
      </c>
      <c r="BW121" s="131" t="s">
        <v>148</v>
      </c>
      <c r="BX121" s="131" t="s">
        <v>5</v>
      </c>
      <c r="CL121" s="131" t="s">
        <v>1</v>
      </c>
      <c r="CM121" s="131" t="s">
        <v>83</v>
      </c>
    </row>
    <row r="122" s="2" customFormat="1" ht="30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4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44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</row>
  </sheetData>
  <sheetProtection sheet="1" formatColumns="0" formatRows="0" objects="1" scenarios="1" spinCount="100000" saltValue="tfDAGn5dNcRsXWXc2cupUGCadzYpWSsNMI/UWC2fd46dKT6gr1XUs1bDpmYxEsce3HH/2SiOzXkaSrz++pzebQ==" hashValue="kg1Cn3Yg3l5eiHKla9bQ8n0NG9oX0FIg1kIHohk5jlJM/awE5D+DIuc4UcnWq2qNeg9r+Z4lM2u34CYoicBJYA==" algorithmName="SHA-512" password="CC35"/>
  <mergeCells count="146">
    <mergeCell ref="E104:I104"/>
    <mergeCell ref="K104:AF104"/>
    <mergeCell ref="K105:AF105"/>
    <mergeCell ref="E105:I105"/>
    <mergeCell ref="E106:I106"/>
    <mergeCell ref="K106:AF106"/>
    <mergeCell ref="E107:I107"/>
    <mergeCell ref="K107:AF107"/>
    <mergeCell ref="E108:I108"/>
    <mergeCell ref="K108:AF108"/>
    <mergeCell ref="J109:AF109"/>
    <mergeCell ref="D109:H109"/>
    <mergeCell ref="K110:AF110"/>
    <mergeCell ref="E110:I110"/>
    <mergeCell ref="K111:AF111"/>
    <mergeCell ref="E111:I111"/>
    <mergeCell ref="K112:AF112"/>
    <mergeCell ref="E112:I112"/>
    <mergeCell ref="K113:AF113"/>
    <mergeCell ref="E113:I113"/>
    <mergeCell ref="K114:AF114"/>
    <mergeCell ref="E114:I114"/>
    <mergeCell ref="E115:I115"/>
    <mergeCell ref="K115:AF115"/>
    <mergeCell ref="D116:H116"/>
    <mergeCell ref="J116:AF116"/>
    <mergeCell ref="D117:H117"/>
    <mergeCell ref="J117:AF117"/>
    <mergeCell ref="D118:H118"/>
    <mergeCell ref="J118:AF118"/>
    <mergeCell ref="D119:H119"/>
    <mergeCell ref="J119:AF119"/>
    <mergeCell ref="D120:H120"/>
    <mergeCell ref="J120:AF120"/>
    <mergeCell ref="D121:H121"/>
    <mergeCell ref="J121:AF121"/>
    <mergeCell ref="AN101:AP101"/>
    <mergeCell ref="AG101:AM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L85:AJ85"/>
    <mergeCell ref="I92:AF92"/>
    <mergeCell ref="C92:G92"/>
    <mergeCell ref="D95:H95"/>
    <mergeCell ref="J95:AF95"/>
    <mergeCell ref="D96:H96"/>
    <mergeCell ref="J96:AF96"/>
    <mergeCell ref="D97:H97"/>
    <mergeCell ref="J97:AF97"/>
    <mergeCell ref="K98:AF98"/>
    <mergeCell ref="E98:I98"/>
    <mergeCell ref="K99:AF99"/>
    <mergeCell ref="E99:I99"/>
    <mergeCell ref="K100:AF100"/>
    <mergeCell ref="E100:I100"/>
    <mergeCell ref="J101:AF101"/>
    <mergeCell ref="D101:H101"/>
    <mergeCell ref="J102:AF102"/>
    <mergeCell ref="D102:H102"/>
    <mergeCell ref="J103:AF103"/>
    <mergeCell ref="D103:H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ourací práce'!C2" display="/"/>
    <hyperlink ref="A96" location="'02 - Stavební část'!C2" display="/"/>
    <hyperlink ref="A98" location="'01 - Vnitřní vodovod'!C2" display="/"/>
    <hyperlink ref="A99" location="'02 - Vnitřní kanalizace'!C2" display="/"/>
    <hyperlink ref="A100" location="'03 - Zařizovací předměty'!C2" display="/"/>
    <hyperlink ref="A101" location="'04 - Elektro'!C2" display="/"/>
    <hyperlink ref="A102" location="'05 - Vytápění'!C2" display="/"/>
    <hyperlink ref="A104" location="'01 - Zařízení č.1 - Větrá...'!C2" display="/"/>
    <hyperlink ref="A105" location="'02 - Zařízení č.2 - Chlaz...'!C2" display="/"/>
    <hyperlink ref="A106" location="'03 - Zařízení č.3 - Chlaz...'!C2" display="/"/>
    <hyperlink ref="A107" location="'04 - Zařízení č.4 - Chlaz...'!C2" display="/"/>
    <hyperlink ref="A108" location="'05 - Demontáže'!C2" display="/"/>
    <hyperlink ref="A110" location="'01 - Zařízení1 - Větrání ...'!C2" display="/"/>
    <hyperlink ref="A111" location="'02 - Zařízení 2 - Větrání...'!C2" display="/"/>
    <hyperlink ref="A112" location="'03 - Zařízení 3 - Odvětrá...'!C2" display="/"/>
    <hyperlink ref="A113" location="'04 - Zařízení 4 - Větrání...'!C2" display="/"/>
    <hyperlink ref="A114" location="'05 - Zařízení 5 - Úprava ...'!C2" display="/"/>
    <hyperlink ref="A115" location="'06 - Demontáž a ekologick...'!C2" display="/"/>
    <hyperlink ref="A116" location="'08 - ZOTK - Zařízení pro ...'!C2" display="/"/>
    <hyperlink ref="A117" location="'09 - Měření a regulace'!C2" display="/"/>
    <hyperlink ref="A118" location="'10 - EPS_EROP, ESL'!C2" display="/"/>
    <hyperlink ref="A119" location="'11 - AV + jevištní technika'!C2" display="/"/>
    <hyperlink ref="A120" location="'13 - Zahradní a krajinářs...'!C2" display="/"/>
    <hyperlink ref="A121" location="'1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150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151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10. 6. 2025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ROUND((SUM(BE127:BE438)),  2)</f>
        <v>0</v>
      </c>
      <c r="G33" s="38"/>
      <c r="H33" s="38"/>
      <c r="I33" s="164">
        <v>0.20999999999999999</v>
      </c>
      <c r="J33" s="163">
        <f>ROUND(((SUM(BE127:BE438))*I33),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ROUND((SUM(BF127:BF438)),  2)</f>
        <v>0</v>
      </c>
      <c r="G34" s="38"/>
      <c r="H34" s="38"/>
      <c r="I34" s="164">
        <v>0.12</v>
      </c>
      <c r="J34" s="163">
        <f>ROUND(((SUM(BF127:BF438))*I34),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ROUND((SUM(BG127:BG438)),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ROUND((SUM(BH127:BH438)),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ROUND((SUM(BI127:BI438)),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150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Bourací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10. 6. 2025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153</v>
      </c>
      <c r="D94" s="185"/>
      <c r="E94" s="185"/>
      <c r="F94" s="185"/>
      <c r="G94" s="185"/>
      <c r="H94" s="185"/>
      <c r="I94" s="185"/>
      <c r="J94" s="186" t="s">
        <v>154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156</v>
      </c>
    </row>
    <row r="97" s="9" customFormat="1" ht="24.96" customHeight="1">
      <c r="A97" s="9"/>
      <c r="B97" s="188"/>
      <c r="C97" s="189"/>
      <c r="D97" s="190" t="s">
        <v>157</v>
      </c>
      <c r="E97" s="191"/>
      <c r="F97" s="191"/>
      <c r="G97" s="191"/>
      <c r="H97" s="191"/>
      <c r="I97" s="191"/>
      <c r="J97" s="192">
        <f>J128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158</v>
      </c>
      <c r="E98" s="196"/>
      <c r="F98" s="196"/>
      <c r="G98" s="196"/>
      <c r="H98" s="196"/>
      <c r="I98" s="196"/>
      <c r="J98" s="197">
        <f>J129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159</v>
      </c>
      <c r="E99" s="196"/>
      <c r="F99" s="196"/>
      <c r="G99" s="196"/>
      <c r="H99" s="196"/>
      <c r="I99" s="196"/>
      <c r="J99" s="197">
        <f>J131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160</v>
      </c>
      <c r="E100" s="196"/>
      <c r="F100" s="196"/>
      <c r="G100" s="196"/>
      <c r="H100" s="196"/>
      <c r="I100" s="196"/>
      <c r="J100" s="197">
        <f>J354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161</v>
      </c>
      <c r="E101" s="191"/>
      <c r="F101" s="191"/>
      <c r="G101" s="191"/>
      <c r="H101" s="191"/>
      <c r="I101" s="191"/>
      <c r="J101" s="192">
        <f>J362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162</v>
      </c>
      <c r="E102" s="196"/>
      <c r="F102" s="196"/>
      <c r="G102" s="196"/>
      <c r="H102" s="196"/>
      <c r="I102" s="196"/>
      <c r="J102" s="197">
        <f>J363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163</v>
      </c>
      <c r="E103" s="196"/>
      <c r="F103" s="196"/>
      <c r="G103" s="196"/>
      <c r="H103" s="196"/>
      <c r="I103" s="196"/>
      <c r="J103" s="197">
        <f>J369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164</v>
      </c>
      <c r="E104" s="196"/>
      <c r="F104" s="196"/>
      <c r="G104" s="196"/>
      <c r="H104" s="196"/>
      <c r="I104" s="196"/>
      <c r="J104" s="197">
        <f>J379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165</v>
      </c>
      <c r="E105" s="196"/>
      <c r="F105" s="196"/>
      <c r="G105" s="196"/>
      <c r="H105" s="196"/>
      <c r="I105" s="196"/>
      <c r="J105" s="197">
        <f>J382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166</v>
      </c>
      <c r="E106" s="196"/>
      <c r="F106" s="196"/>
      <c r="G106" s="196"/>
      <c r="H106" s="196"/>
      <c r="I106" s="196"/>
      <c r="J106" s="197">
        <f>J388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167</v>
      </c>
      <c r="E107" s="196"/>
      <c r="F107" s="196"/>
      <c r="G107" s="196"/>
      <c r="H107" s="196"/>
      <c r="I107" s="196"/>
      <c r="J107" s="197">
        <f>J433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168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40"/>
      <c r="D117" s="40"/>
      <c r="E117" s="183" t="str">
        <f>E7</f>
        <v>Dejvické divadlo-Přístavba a stavební úpravy objektu č.p.1084, k.ú. Dejvice, Zelená 15a,Praha 6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150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01 - Bourací práce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10. 6. 2025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 xml:space="preserve"> </v>
      </c>
      <c r="G123" s="40"/>
      <c r="H123" s="40"/>
      <c r="I123" s="32" t="s">
        <v>29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32" t="s">
        <v>31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169</v>
      </c>
      <c r="D126" s="202" t="s">
        <v>58</v>
      </c>
      <c r="E126" s="202" t="s">
        <v>54</v>
      </c>
      <c r="F126" s="202" t="s">
        <v>55</v>
      </c>
      <c r="G126" s="202" t="s">
        <v>170</v>
      </c>
      <c r="H126" s="202" t="s">
        <v>171</v>
      </c>
      <c r="I126" s="202" t="s">
        <v>172</v>
      </c>
      <c r="J126" s="203" t="s">
        <v>154</v>
      </c>
      <c r="K126" s="204" t="s">
        <v>173</v>
      </c>
      <c r="L126" s="205"/>
      <c r="M126" s="100" t="s">
        <v>1</v>
      </c>
      <c r="N126" s="101" t="s">
        <v>37</v>
      </c>
      <c r="O126" s="101" t="s">
        <v>174</v>
      </c>
      <c r="P126" s="101" t="s">
        <v>175</v>
      </c>
      <c r="Q126" s="101" t="s">
        <v>176</v>
      </c>
      <c r="R126" s="101" t="s">
        <v>177</v>
      </c>
      <c r="S126" s="101" t="s">
        <v>178</v>
      </c>
      <c r="T126" s="102" t="s">
        <v>179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180</v>
      </c>
      <c r="D127" s="40"/>
      <c r="E127" s="40"/>
      <c r="F127" s="40"/>
      <c r="G127" s="40"/>
      <c r="H127" s="40"/>
      <c r="I127" s="40"/>
      <c r="J127" s="206">
        <f>BK127</f>
        <v>0</v>
      </c>
      <c r="K127" s="40"/>
      <c r="L127" s="44"/>
      <c r="M127" s="103"/>
      <c r="N127" s="207"/>
      <c r="O127" s="104"/>
      <c r="P127" s="208">
        <f>P128+P362</f>
        <v>0</v>
      </c>
      <c r="Q127" s="104"/>
      <c r="R127" s="208">
        <f>R128+R362</f>
        <v>0.00019255000000000002</v>
      </c>
      <c r="S127" s="104"/>
      <c r="T127" s="209">
        <f>T128+T362</f>
        <v>335.88450020000005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156</v>
      </c>
      <c r="BK127" s="210">
        <f>BK128+BK362</f>
        <v>0</v>
      </c>
    </row>
    <row r="128" s="12" customFormat="1" ht="25.92" customHeight="1">
      <c r="A128" s="12"/>
      <c r="B128" s="211"/>
      <c r="C128" s="212"/>
      <c r="D128" s="213" t="s">
        <v>72</v>
      </c>
      <c r="E128" s="214" t="s">
        <v>181</v>
      </c>
      <c r="F128" s="214" t="s">
        <v>182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P129+P131+P354</f>
        <v>0</v>
      </c>
      <c r="Q128" s="219"/>
      <c r="R128" s="220">
        <f>R129+R131+R354</f>
        <v>0.00019255000000000002</v>
      </c>
      <c r="S128" s="219"/>
      <c r="T128" s="221">
        <f>T129+T131+T354</f>
        <v>323.26600300000007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81</v>
      </c>
      <c r="AT128" s="223" t="s">
        <v>72</v>
      </c>
      <c r="AU128" s="223" t="s">
        <v>73</v>
      </c>
      <c r="AY128" s="222" t="s">
        <v>183</v>
      </c>
      <c r="BK128" s="224">
        <f>BK129+BK131+BK354</f>
        <v>0</v>
      </c>
    </row>
    <row r="129" s="12" customFormat="1" ht="22.8" customHeight="1">
      <c r="A129" s="12"/>
      <c r="B129" s="211"/>
      <c r="C129" s="212"/>
      <c r="D129" s="213" t="s">
        <v>72</v>
      </c>
      <c r="E129" s="225" t="s">
        <v>81</v>
      </c>
      <c r="F129" s="225" t="s">
        <v>184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</v>
      </c>
      <c r="S129" s="219"/>
      <c r="T129" s="221">
        <f>T130</f>
        <v>10.800000000000001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81</v>
      </c>
      <c r="AT129" s="223" t="s">
        <v>72</v>
      </c>
      <c r="AU129" s="223" t="s">
        <v>81</v>
      </c>
      <c r="AY129" s="222" t="s">
        <v>183</v>
      </c>
      <c r="BK129" s="224">
        <f>BK130</f>
        <v>0</v>
      </c>
    </row>
    <row r="130" s="2" customFormat="1" ht="16.5" customHeight="1">
      <c r="A130" s="38"/>
      <c r="B130" s="39"/>
      <c r="C130" s="227" t="s">
        <v>81</v>
      </c>
      <c r="D130" s="227" t="s">
        <v>185</v>
      </c>
      <c r="E130" s="228" t="s">
        <v>81</v>
      </c>
      <c r="F130" s="229" t="s">
        <v>186</v>
      </c>
      <c r="G130" s="230" t="s">
        <v>187</v>
      </c>
      <c r="H130" s="231">
        <v>6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1.8</v>
      </c>
      <c r="T130" s="238">
        <f>S130*H130</f>
        <v>10.800000000000001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188</v>
      </c>
      <c r="AT130" s="239" t="s">
        <v>185</v>
      </c>
      <c r="AU130" s="239" t="s">
        <v>83</v>
      </c>
      <c r="AY130" s="17" t="s">
        <v>183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188</v>
      </c>
      <c r="BM130" s="239" t="s">
        <v>189</v>
      </c>
    </row>
    <row r="131" s="12" customFormat="1" ht="22.8" customHeight="1">
      <c r="A131" s="12"/>
      <c r="B131" s="211"/>
      <c r="C131" s="212"/>
      <c r="D131" s="213" t="s">
        <v>72</v>
      </c>
      <c r="E131" s="225" t="s">
        <v>190</v>
      </c>
      <c r="F131" s="225" t="s">
        <v>191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SUM(P132:P353)</f>
        <v>0</v>
      </c>
      <c r="Q131" s="219"/>
      <c r="R131" s="220">
        <f>SUM(R132:R353)</f>
        <v>0.00019255000000000002</v>
      </c>
      <c r="S131" s="219"/>
      <c r="T131" s="221">
        <f>SUM(T132:T353)</f>
        <v>312.46600300000006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81</v>
      </c>
      <c r="AT131" s="223" t="s">
        <v>72</v>
      </c>
      <c r="AU131" s="223" t="s">
        <v>81</v>
      </c>
      <c r="AY131" s="222" t="s">
        <v>183</v>
      </c>
      <c r="BK131" s="224">
        <f>SUM(BK132:BK353)</f>
        <v>0</v>
      </c>
    </row>
    <row r="132" s="2" customFormat="1" ht="16.5" customHeight="1">
      <c r="A132" s="38"/>
      <c r="B132" s="39"/>
      <c r="C132" s="227" t="s">
        <v>83</v>
      </c>
      <c r="D132" s="227" t="s">
        <v>185</v>
      </c>
      <c r="E132" s="228" t="s">
        <v>192</v>
      </c>
      <c r="F132" s="229" t="s">
        <v>193</v>
      </c>
      <c r="G132" s="230" t="s">
        <v>187</v>
      </c>
      <c r="H132" s="231">
        <v>2.4279999999999999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2.3999999999999999</v>
      </c>
      <c r="T132" s="238">
        <f>S132*H132</f>
        <v>5.8271999999999995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188</v>
      </c>
      <c r="AT132" s="239" t="s">
        <v>185</v>
      </c>
      <c r="AU132" s="239" t="s">
        <v>83</v>
      </c>
      <c r="AY132" s="17" t="s">
        <v>183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188</v>
      </c>
      <c r="BM132" s="239" t="s">
        <v>194</v>
      </c>
    </row>
    <row r="133" s="13" customFormat="1">
      <c r="A133" s="13"/>
      <c r="B133" s="241"/>
      <c r="C133" s="242"/>
      <c r="D133" s="243" t="s">
        <v>195</v>
      </c>
      <c r="E133" s="244" t="s">
        <v>1</v>
      </c>
      <c r="F133" s="245" t="s">
        <v>196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195</v>
      </c>
      <c r="AU133" s="251" t="s">
        <v>83</v>
      </c>
      <c r="AV133" s="13" t="s">
        <v>81</v>
      </c>
      <c r="AW133" s="13" t="s">
        <v>30</v>
      </c>
      <c r="AX133" s="13" t="s">
        <v>73</v>
      </c>
      <c r="AY133" s="251" t="s">
        <v>183</v>
      </c>
    </row>
    <row r="134" s="13" customFormat="1">
      <c r="A134" s="13"/>
      <c r="B134" s="241"/>
      <c r="C134" s="242"/>
      <c r="D134" s="243" t="s">
        <v>195</v>
      </c>
      <c r="E134" s="244" t="s">
        <v>1</v>
      </c>
      <c r="F134" s="245" t="s">
        <v>197</v>
      </c>
      <c r="G134" s="242"/>
      <c r="H134" s="244" t="s">
        <v>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195</v>
      </c>
      <c r="AU134" s="251" t="s">
        <v>83</v>
      </c>
      <c r="AV134" s="13" t="s">
        <v>81</v>
      </c>
      <c r="AW134" s="13" t="s">
        <v>30</v>
      </c>
      <c r="AX134" s="13" t="s">
        <v>73</v>
      </c>
      <c r="AY134" s="251" t="s">
        <v>183</v>
      </c>
    </row>
    <row r="135" s="14" customFormat="1">
      <c r="A135" s="14"/>
      <c r="B135" s="252"/>
      <c r="C135" s="253"/>
      <c r="D135" s="243" t="s">
        <v>195</v>
      </c>
      <c r="E135" s="254" t="s">
        <v>1</v>
      </c>
      <c r="F135" s="255" t="s">
        <v>198</v>
      </c>
      <c r="G135" s="253"/>
      <c r="H135" s="256">
        <v>2.4279999999999999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195</v>
      </c>
      <c r="AU135" s="262" t="s">
        <v>83</v>
      </c>
      <c r="AV135" s="14" t="s">
        <v>83</v>
      </c>
      <c r="AW135" s="14" t="s">
        <v>30</v>
      </c>
      <c r="AX135" s="14" t="s">
        <v>81</v>
      </c>
      <c r="AY135" s="262" t="s">
        <v>183</v>
      </c>
    </row>
    <row r="136" s="2" customFormat="1" ht="24.15" customHeight="1">
      <c r="A136" s="38"/>
      <c r="B136" s="39"/>
      <c r="C136" s="227" t="s">
        <v>199</v>
      </c>
      <c r="D136" s="227" t="s">
        <v>185</v>
      </c>
      <c r="E136" s="228" t="s">
        <v>200</v>
      </c>
      <c r="F136" s="229" t="s">
        <v>201</v>
      </c>
      <c r="G136" s="230" t="s">
        <v>202</v>
      </c>
      <c r="H136" s="231">
        <v>34.924999999999997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0.20799999999999999</v>
      </c>
      <c r="T136" s="238">
        <f>S136*H136</f>
        <v>7.2643999999999993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188</v>
      </c>
      <c r="AT136" s="239" t="s">
        <v>185</v>
      </c>
      <c r="AU136" s="239" t="s">
        <v>83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188</v>
      </c>
      <c r="BM136" s="239" t="s">
        <v>203</v>
      </c>
    </row>
    <row r="137" s="13" customFormat="1">
      <c r="A137" s="13"/>
      <c r="B137" s="241"/>
      <c r="C137" s="242"/>
      <c r="D137" s="243" t="s">
        <v>195</v>
      </c>
      <c r="E137" s="244" t="s">
        <v>1</v>
      </c>
      <c r="F137" s="245" t="s">
        <v>196</v>
      </c>
      <c r="G137" s="242"/>
      <c r="H137" s="244" t="s">
        <v>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195</v>
      </c>
      <c r="AU137" s="251" t="s">
        <v>83</v>
      </c>
      <c r="AV137" s="13" t="s">
        <v>81</v>
      </c>
      <c r="AW137" s="13" t="s">
        <v>30</v>
      </c>
      <c r="AX137" s="13" t="s">
        <v>73</v>
      </c>
      <c r="AY137" s="251" t="s">
        <v>183</v>
      </c>
    </row>
    <row r="138" s="13" customFormat="1">
      <c r="A138" s="13"/>
      <c r="B138" s="241"/>
      <c r="C138" s="242"/>
      <c r="D138" s="243" t="s">
        <v>195</v>
      </c>
      <c r="E138" s="244" t="s">
        <v>1</v>
      </c>
      <c r="F138" s="245" t="s">
        <v>204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195</v>
      </c>
      <c r="AU138" s="251" t="s">
        <v>83</v>
      </c>
      <c r="AV138" s="13" t="s">
        <v>81</v>
      </c>
      <c r="AW138" s="13" t="s">
        <v>30</v>
      </c>
      <c r="AX138" s="13" t="s">
        <v>73</v>
      </c>
      <c r="AY138" s="251" t="s">
        <v>183</v>
      </c>
    </row>
    <row r="139" s="14" customFormat="1">
      <c r="A139" s="14"/>
      <c r="B139" s="252"/>
      <c r="C139" s="253"/>
      <c r="D139" s="243" t="s">
        <v>195</v>
      </c>
      <c r="E139" s="254" t="s">
        <v>1</v>
      </c>
      <c r="F139" s="255" t="s">
        <v>205</v>
      </c>
      <c r="G139" s="253"/>
      <c r="H139" s="256">
        <v>3.573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195</v>
      </c>
      <c r="AU139" s="262" t="s">
        <v>83</v>
      </c>
      <c r="AV139" s="14" t="s">
        <v>83</v>
      </c>
      <c r="AW139" s="14" t="s">
        <v>30</v>
      </c>
      <c r="AX139" s="14" t="s">
        <v>73</v>
      </c>
      <c r="AY139" s="262" t="s">
        <v>183</v>
      </c>
    </row>
    <row r="140" s="13" customFormat="1">
      <c r="A140" s="13"/>
      <c r="B140" s="241"/>
      <c r="C140" s="242"/>
      <c r="D140" s="243" t="s">
        <v>195</v>
      </c>
      <c r="E140" s="244" t="s">
        <v>1</v>
      </c>
      <c r="F140" s="245" t="s">
        <v>206</v>
      </c>
      <c r="G140" s="242"/>
      <c r="H140" s="244" t="s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195</v>
      </c>
      <c r="AU140" s="251" t="s">
        <v>83</v>
      </c>
      <c r="AV140" s="13" t="s">
        <v>81</v>
      </c>
      <c r="AW140" s="13" t="s">
        <v>30</v>
      </c>
      <c r="AX140" s="13" t="s">
        <v>73</v>
      </c>
      <c r="AY140" s="251" t="s">
        <v>183</v>
      </c>
    </row>
    <row r="141" s="14" customFormat="1">
      <c r="A141" s="14"/>
      <c r="B141" s="252"/>
      <c r="C141" s="253"/>
      <c r="D141" s="243" t="s">
        <v>195</v>
      </c>
      <c r="E141" s="254" t="s">
        <v>1</v>
      </c>
      <c r="F141" s="255" t="s">
        <v>207</v>
      </c>
      <c r="G141" s="253"/>
      <c r="H141" s="256">
        <v>4.633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195</v>
      </c>
      <c r="AU141" s="262" t="s">
        <v>83</v>
      </c>
      <c r="AV141" s="14" t="s">
        <v>83</v>
      </c>
      <c r="AW141" s="14" t="s">
        <v>30</v>
      </c>
      <c r="AX141" s="14" t="s">
        <v>73</v>
      </c>
      <c r="AY141" s="262" t="s">
        <v>183</v>
      </c>
    </row>
    <row r="142" s="13" customFormat="1">
      <c r="A142" s="13"/>
      <c r="B142" s="241"/>
      <c r="C142" s="242"/>
      <c r="D142" s="243" t="s">
        <v>195</v>
      </c>
      <c r="E142" s="244" t="s">
        <v>1</v>
      </c>
      <c r="F142" s="245" t="s">
        <v>208</v>
      </c>
      <c r="G142" s="242"/>
      <c r="H142" s="244" t="s">
        <v>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195</v>
      </c>
      <c r="AU142" s="251" t="s">
        <v>83</v>
      </c>
      <c r="AV142" s="13" t="s">
        <v>81</v>
      </c>
      <c r="AW142" s="13" t="s">
        <v>30</v>
      </c>
      <c r="AX142" s="13" t="s">
        <v>73</v>
      </c>
      <c r="AY142" s="251" t="s">
        <v>183</v>
      </c>
    </row>
    <row r="143" s="13" customFormat="1">
      <c r="A143" s="13"/>
      <c r="B143" s="241"/>
      <c r="C143" s="242"/>
      <c r="D143" s="243" t="s">
        <v>195</v>
      </c>
      <c r="E143" s="244" t="s">
        <v>1</v>
      </c>
      <c r="F143" s="245" t="s">
        <v>209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195</v>
      </c>
      <c r="AU143" s="251" t="s">
        <v>83</v>
      </c>
      <c r="AV143" s="13" t="s">
        <v>81</v>
      </c>
      <c r="AW143" s="13" t="s">
        <v>30</v>
      </c>
      <c r="AX143" s="13" t="s">
        <v>73</v>
      </c>
      <c r="AY143" s="251" t="s">
        <v>183</v>
      </c>
    </row>
    <row r="144" s="14" customFormat="1">
      <c r="A144" s="14"/>
      <c r="B144" s="252"/>
      <c r="C144" s="253"/>
      <c r="D144" s="243" t="s">
        <v>195</v>
      </c>
      <c r="E144" s="254" t="s">
        <v>1</v>
      </c>
      <c r="F144" s="255" t="s">
        <v>210</v>
      </c>
      <c r="G144" s="253"/>
      <c r="H144" s="256">
        <v>5.5419999999999998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195</v>
      </c>
      <c r="AU144" s="262" t="s">
        <v>83</v>
      </c>
      <c r="AV144" s="14" t="s">
        <v>83</v>
      </c>
      <c r="AW144" s="14" t="s">
        <v>30</v>
      </c>
      <c r="AX144" s="14" t="s">
        <v>73</v>
      </c>
      <c r="AY144" s="262" t="s">
        <v>183</v>
      </c>
    </row>
    <row r="145" s="13" customFormat="1">
      <c r="A145" s="13"/>
      <c r="B145" s="241"/>
      <c r="C145" s="242"/>
      <c r="D145" s="243" t="s">
        <v>195</v>
      </c>
      <c r="E145" s="244" t="s">
        <v>1</v>
      </c>
      <c r="F145" s="245" t="s">
        <v>211</v>
      </c>
      <c r="G145" s="242"/>
      <c r="H145" s="244" t="s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195</v>
      </c>
      <c r="AU145" s="251" t="s">
        <v>83</v>
      </c>
      <c r="AV145" s="13" t="s">
        <v>81</v>
      </c>
      <c r="AW145" s="13" t="s">
        <v>30</v>
      </c>
      <c r="AX145" s="13" t="s">
        <v>73</v>
      </c>
      <c r="AY145" s="251" t="s">
        <v>183</v>
      </c>
    </row>
    <row r="146" s="14" customFormat="1">
      <c r="A146" s="14"/>
      <c r="B146" s="252"/>
      <c r="C146" s="253"/>
      <c r="D146" s="243" t="s">
        <v>195</v>
      </c>
      <c r="E146" s="254" t="s">
        <v>1</v>
      </c>
      <c r="F146" s="255" t="s">
        <v>212</v>
      </c>
      <c r="G146" s="253"/>
      <c r="H146" s="256">
        <v>5.5140000000000002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195</v>
      </c>
      <c r="AU146" s="262" t="s">
        <v>83</v>
      </c>
      <c r="AV146" s="14" t="s">
        <v>83</v>
      </c>
      <c r="AW146" s="14" t="s">
        <v>30</v>
      </c>
      <c r="AX146" s="14" t="s">
        <v>73</v>
      </c>
      <c r="AY146" s="262" t="s">
        <v>183</v>
      </c>
    </row>
    <row r="147" s="13" customFormat="1">
      <c r="A147" s="13"/>
      <c r="B147" s="241"/>
      <c r="C147" s="242"/>
      <c r="D147" s="243" t="s">
        <v>195</v>
      </c>
      <c r="E147" s="244" t="s">
        <v>1</v>
      </c>
      <c r="F147" s="245" t="s">
        <v>213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195</v>
      </c>
      <c r="AU147" s="251" t="s">
        <v>83</v>
      </c>
      <c r="AV147" s="13" t="s">
        <v>81</v>
      </c>
      <c r="AW147" s="13" t="s">
        <v>30</v>
      </c>
      <c r="AX147" s="13" t="s">
        <v>73</v>
      </c>
      <c r="AY147" s="251" t="s">
        <v>183</v>
      </c>
    </row>
    <row r="148" s="14" customFormat="1">
      <c r="A148" s="14"/>
      <c r="B148" s="252"/>
      <c r="C148" s="253"/>
      <c r="D148" s="243" t="s">
        <v>195</v>
      </c>
      <c r="E148" s="254" t="s">
        <v>1</v>
      </c>
      <c r="F148" s="255" t="s">
        <v>214</v>
      </c>
      <c r="G148" s="253"/>
      <c r="H148" s="256">
        <v>4.1379999999999999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195</v>
      </c>
      <c r="AU148" s="262" t="s">
        <v>83</v>
      </c>
      <c r="AV148" s="14" t="s">
        <v>83</v>
      </c>
      <c r="AW148" s="14" t="s">
        <v>30</v>
      </c>
      <c r="AX148" s="14" t="s">
        <v>73</v>
      </c>
      <c r="AY148" s="262" t="s">
        <v>183</v>
      </c>
    </row>
    <row r="149" s="13" customFormat="1">
      <c r="A149" s="13"/>
      <c r="B149" s="241"/>
      <c r="C149" s="242"/>
      <c r="D149" s="243" t="s">
        <v>195</v>
      </c>
      <c r="E149" s="244" t="s">
        <v>1</v>
      </c>
      <c r="F149" s="245" t="s">
        <v>215</v>
      </c>
      <c r="G149" s="242"/>
      <c r="H149" s="244" t="s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195</v>
      </c>
      <c r="AU149" s="251" t="s">
        <v>83</v>
      </c>
      <c r="AV149" s="13" t="s">
        <v>81</v>
      </c>
      <c r="AW149" s="13" t="s">
        <v>30</v>
      </c>
      <c r="AX149" s="13" t="s">
        <v>73</v>
      </c>
      <c r="AY149" s="251" t="s">
        <v>183</v>
      </c>
    </row>
    <row r="150" s="14" customFormat="1">
      <c r="A150" s="14"/>
      <c r="B150" s="252"/>
      <c r="C150" s="253"/>
      <c r="D150" s="243" t="s">
        <v>195</v>
      </c>
      <c r="E150" s="254" t="s">
        <v>1</v>
      </c>
      <c r="F150" s="255" t="s">
        <v>216</v>
      </c>
      <c r="G150" s="253"/>
      <c r="H150" s="256">
        <v>11.039999999999999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195</v>
      </c>
      <c r="AU150" s="262" t="s">
        <v>83</v>
      </c>
      <c r="AV150" s="14" t="s">
        <v>83</v>
      </c>
      <c r="AW150" s="14" t="s">
        <v>30</v>
      </c>
      <c r="AX150" s="14" t="s">
        <v>73</v>
      </c>
      <c r="AY150" s="262" t="s">
        <v>183</v>
      </c>
    </row>
    <row r="151" s="13" customFormat="1">
      <c r="A151" s="13"/>
      <c r="B151" s="241"/>
      <c r="C151" s="242"/>
      <c r="D151" s="243" t="s">
        <v>195</v>
      </c>
      <c r="E151" s="244" t="s">
        <v>1</v>
      </c>
      <c r="F151" s="245" t="s">
        <v>217</v>
      </c>
      <c r="G151" s="242"/>
      <c r="H151" s="244" t="s">
        <v>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195</v>
      </c>
      <c r="AU151" s="251" t="s">
        <v>83</v>
      </c>
      <c r="AV151" s="13" t="s">
        <v>81</v>
      </c>
      <c r="AW151" s="13" t="s">
        <v>30</v>
      </c>
      <c r="AX151" s="13" t="s">
        <v>73</v>
      </c>
      <c r="AY151" s="251" t="s">
        <v>183</v>
      </c>
    </row>
    <row r="152" s="14" customFormat="1">
      <c r="A152" s="14"/>
      <c r="B152" s="252"/>
      <c r="C152" s="253"/>
      <c r="D152" s="243" t="s">
        <v>195</v>
      </c>
      <c r="E152" s="254" t="s">
        <v>1</v>
      </c>
      <c r="F152" s="255" t="s">
        <v>218</v>
      </c>
      <c r="G152" s="253"/>
      <c r="H152" s="256">
        <v>0.48499999999999999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195</v>
      </c>
      <c r="AU152" s="262" t="s">
        <v>83</v>
      </c>
      <c r="AV152" s="14" t="s">
        <v>83</v>
      </c>
      <c r="AW152" s="14" t="s">
        <v>30</v>
      </c>
      <c r="AX152" s="14" t="s">
        <v>73</v>
      </c>
      <c r="AY152" s="262" t="s">
        <v>183</v>
      </c>
    </row>
    <row r="153" s="15" customFormat="1">
      <c r="A153" s="15"/>
      <c r="B153" s="263"/>
      <c r="C153" s="264"/>
      <c r="D153" s="243" t="s">
        <v>195</v>
      </c>
      <c r="E153" s="265" t="s">
        <v>1</v>
      </c>
      <c r="F153" s="266" t="s">
        <v>219</v>
      </c>
      <c r="G153" s="264"/>
      <c r="H153" s="267">
        <v>34.924999999999997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3" t="s">
        <v>195</v>
      </c>
      <c r="AU153" s="273" t="s">
        <v>83</v>
      </c>
      <c r="AV153" s="15" t="s">
        <v>188</v>
      </c>
      <c r="AW153" s="15" t="s">
        <v>30</v>
      </c>
      <c r="AX153" s="15" t="s">
        <v>81</v>
      </c>
      <c r="AY153" s="273" t="s">
        <v>183</v>
      </c>
    </row>
    <row r="154" s="2" customFormat="1" ht="24.15" customHeight="1">
      <c r="A154" s="38"/>
      <c r="B154" s="39"/>
      <c r="C154" s="227" t="s">
        <v>188</v>
      </c>
      <c r="D154" s="227" t="s">
        <v>185</v>
      </c>
      <c r="E154" s="228" t="s">
        <v>220</v>
      </c>
      <c r="F154" s="229" t="s">
        <v>221</v>
      </c>
      <c r="G154" s="230" t="s">
        <v>202</v>
      </c>
      <c r="H154" s="231">
        <v>75.754999999999995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0.308</v>
      </c>
      <c r="T154" s="238">
        <f>S154*H154</f>
        <v>23.332539999999998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188</v>
      </c>
      <c r="AT154" s="239" t="s">
        <v>185</v>
      </c>
      <c r="AU154" s="239" t="s">
        <v>83</v>
      </c>
      <c r="AY154" s="17" t="s">
        <v>183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81</v>
      </c>
      <c r="BK154" s="240">
        <f>ROUND(I154*H154,2)</f>
        <v>0</v>
      </c>
      <c r="BL154" s="17" t="s">
        <v>188</v>
      </c>
      <c r="BM154" s="239" t="s">
        <v>222</v>
      </c>
    </row>
    <row r="155" s="13" customFormat="1">
      <c r="A155" s="13"/>
      <c r="B155" s="241"/>
      <c r="C155" s="242"/>
      <c r="D155" s="243" t="s">
        <v>195</v>
      </c>
      <c r="E155" s="244" t="s">
        <v>1</v>
      </c>
      <c r="F155" s="245" t="s">
        <v>223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195</v>
      </c>
      <c r="AU155" s="251" t="s">
        <v>83</v>
      </c>
      <c r="AV155" s="13" t="s">
        <v>81</v>
      </c>
      <c r="AW155" s="13" t="s">
        <v>30</v>
      </c>
      <c r="AX155" s="13" t="s">
        <v>73</v>
      </c>
      <c r="AY155" s="251" t="s">
        <v>183</v>
      </c>
    </row>
    <row r="156" s="13" customFormat="1">
      <c r="A156" s="13"/>
      <c r="B156" s="241"/>
      <c r="C156" s="242"/>
      <c r="D156" s="243" t="s">
        <v>195</v>
      </c>
      <c r="E156" s="244" t="s">
        <v>1</v>
      </c>
      <c r="F156" s="245" t="s">
        <v>224</v>
      </c>
      <c r="G156" s="242"/>
      <c r="H156" s="244" t="s">
        <v>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195</v>
      </c>
      <c r="AU156" s="251" t="s">
        <v>83</v>
      </c>
      <c r="AV156" s="13" t="s">
        <v>81</v>
      </c>
      <c r="AW156" s="13" t="s">
        <v>30</v>
      </c>
      <c r="AX156" s="13" t="s">
        <v>73</v>
      </c>
      <c r="AY156" s="251" t="s">
        <v>183</v>
      </c>
    </row>
    <row r="157" s="14" customFormat="1">
      <c r="A157" s="14"/>
      <c r="B157" s="252"/>
      <c r="C157" s="253"/>
      <c r="D157" s="243" t="s">
        <v>195</v>
      </c>
      <c r="E157" s="254" t="s">
        <v>1</v>
      </c>
      <c r="F157" s="255" t="s">
        <v>225</v>
      </c>
      <c r="G157" s="253"/>
      <c r="H157" s="256">
        <v>13.468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195</v>
      </c>
      <c r="AU157" s="262" t="s">
        <v>83</v>
      </c>
      <c r="AV157" s="14" t="s">
        <v>83</v>
      </c>
      <c r="AW157" s="14" t="s">
        <v>30</v>
      </c>
      <c r="AX157" s="14" t="s">
        <v>73</v>
      </c>
      <c r="AY157" s="262" t="s">
        <v>183</v>
      </c>
    </row>
    <row r="158" s="13" customFormat="1">
      <c r="A158" s="13"/>
      <c r="B158" s="241"/>
      <c r="C158" s="242"/>
      <c r="D158" s="243" t="s">
        <v>195</v>
      </c>
      <c r="E158" s="244" t="s">
        <v>1</v>
      </c>
      <c r="F158" s="245" t="s">
        <v>226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195</v>
      </c>
      <c r="AU158" s="251" t="s">
        <v>83</v>
      </c>
      <c r="AV158" s="13" t="s">
        <v>81</v>
      </c>
      <c r="AW158" s="13" t="s">
        <v>30</v>
      </c>
      <c r="AX158" s="13" t="s">
        <v>73</v>
      </c>
      <c r="AY158" s="251" t="s">
        <v>183</v>
      </c>
    </row>
    <row r="159" s="14" customFormat="1">
      <c r="A159" s="14"/>
      <c r="B159" s="252"/>
      <c r="C159" s="253"/>
      <c r="D159" s="243" t="s">
        <v>195</v>
      </c>
      <c r="E159" s="254" t="s">
        <v>1</v>
      </c>
      <c r="F159" s="255" t="s">
        <v>227</v>
      </c>
      <c r="G159" s="253"/>
      <c r="H159" s="256">
        <v>4.8070000000000004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195</v>
      </c>
      <c r="AU159" s="262" t="s">
        <v>83</v>
      </c>
      <c r="AV159" s="14" t="s">
        <v>83</v>
      </c>
      <c r="AW159" s="14" t="s">
        <v>30</v>
      </c>
      <c r="AX159" s="14" t="s">
        <v>73</v>
      </c>
      <c r="AY159" s="262" t="s">
        <v>183</v>
      </c>
    </row>
    <row r="160" s="13" customFormat="1">
      <c r="A160" s="13"/>
      <c r="B160" s="241"/>
      <c r="C160" s="242"/>
      <c r="D160" s="243" t="s">
        <v>195</v>
      </c>
      <c r="E160" s="244" t="s">
        <v>1</v>
      </c>
      <c r="F160" s="245" t="s">
        <v>228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195</v>
      </c>
      <c r="AU160" s="251" t="s">
        <v>83</v>
      </c>
      <c r="AV160" s="13" t="s">
        <v>81</v>
      </c>
      <c r="AW160" s="13" t="s">
        <v>30</v>
      </c>
      <c r="AX160" s="13" t="s">
        <v>73</v>
      </c>
      <c r="AY160" s="251" t="s">
        <v>183</v>
      </c>
    </row>
    <row r="161" s="14" customFormat="1">
      <c r="A161" s="14"/>
      <c r="B161" s="252"/>
      <c r="C161" s="253"/>
      <c r="D161" s="243" t="s">
        <v>195</v>
      </c>
      <c r="E161" s="254" t="s">
        <v>1</v>
      </c>
      <c r="F161" s="255" t="s">
        <v>229</v>
      </c>
      <c r="G161" s="253"/>
      <c r="H161" s="256">
        <v>4.3410000000000002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195</v>
      </c>
      <c r="AU161" s="262" t="s">
        <v>83</v>
      </c>
      <c r="AV161" s="14" t="s">
        <v>83</v>
      </c>
      <c r="AW161" s="14" t="s">
        <v>30</v>
      </c>
      <c r="AX161" s="14" t="s">
        <v>73</v>
      </c>
      <c r="AY161" s="262" t="s">
        <v>183</v>
      </c>
    </row>
    <row r="162" s="13" customFormat="1">
      <c r="A162" s="13"/>
      <c r="B162" s="241"/>
      <c r="C162" s="242"/>
      <c r="D162" s="243" t="s">
        <v>195</v>
      </c>
      <c r="E162" s="244" t="s">
        <v>1</v>
      </c>
      <c r="F162" s="245" t="s">
        <v>230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195</v>
      </c>
      <c r="AU162" s="251" t="s">
        <v>83</v>
      </c>
      <c r="AV162" s="13" t="s">
        <v>81</v>
      </c>
      <c r="AW162" s="13" t="s">
        <v>30</v>
      </c>
      <c r="AX162" s="13" t="s">
        <v>73</v>
      </c>
      <c r="AY162" s="251" t="s">
        <v>183</v>
      </c>
    </row>
    <row r="163" s="13" customFormat="1">
      <c r="A163" s="13"/>
      <c r="B163" s="241"/>
      <c r="C163" s="242"/>
      <c r="D163" s="243" t="s">
        <v>195</v>
      </c>
      <c r="E163" s="244" t="s">
        <v>1</v>
      </c>
      <c r="F163" s="245" t="s">
        <v>230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195</v>
      </c>
      <c r="AU163" s="251" t="s">
        <v>83</v>
      </c>
      <c r="AV163" s="13" t="s">
        <v>81</v>
      </c>
      <c r="AW163" s="13" t="s">
        <v>30</v>
      </c>
      <c r="AX163" s="13" t="s">
        <v>73</v>
      </c>
      <c r="AY163" s="251" t="s">
        <v>183</v>
      </c>
    </row>
    <row r="164" s="14" customFormat="1">
      <c r="A164" s="14"/>
      <c r="B164" s="252"/>
      <c r="C164" s="253"/>
      <c r="D164" s="243" t="s">
        <v>195</v>
      </c>
      <c r="E164" s="254" t="s">
        <v>1</v>
      </c>
      <c r="F164" s="255" t="s">
        <v>231</v>
      </c>
      <c r="G164" s="253"/>
      <c r="H164" s="256">
        <v>1.2589999999999999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195</v>
      </c>
      <c r="AU164" s="262" t="s">
        <v>83</v>
      </c>
      <c r="AV164" s="14" t="s">
        <v>83</v>
      </c>
      <c r="AW164" s="14" t="s">
        <v>30</v>
      </c>
      <c r="AX164" s="14" t="s">
        <v>73</v>
      </c>
      <c r="AY164" s="262" t="s">
        <v>183</v>
      </c>
    </row>
    <row r="165" s="13" customFormat="1">
      <c r="A165" s="13"/>
      <c r="B165" s="241"/>
      <c r="C165" s="242"/>
      <c r="D165" s="243" t="s">
        <v>195</v>
      </c>
      <c r="E165" s="244" t="s">
        <v>1</v>
      </c>
      <c r="F165" s="245" t="s">
        <v>232</v>
      </c>
      <c r="G165" s="242"/>
      <c r="H165" s="244" t="s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195</v>
      </c>
      <c r="AU165" s="251" t="s">
        <v>83</v>
      </c>
      <c r="AV165" s="13" t="s">
        <v>81</v>
      </c>
      <c r="AW165" s="13" t="s">
        <v>30</v>
      </c>
      <c r="AX165" s="13" t="s">
        <v>73</v>
      </c>
      <c r="AY165" s="251" t="s">
        <v>183</v>
      </c>
    </row>
    <row r="166" s="14" customFormat="1">
      <c r="A166" s="14"/>
      <c r="B166" s="252"/>
      <c r="C166" s="253"/>
      <c r="D166" s="243" t="s">
        <v>195</v>
      </c>
      <c r="E166" s="254" t="s">
        <v>1</v>
      </c>
      <c r="F166" s="255" t="s">
        <v>233</v>
      </c>
      <c r="G166" s="253"/>
      <c r="H166" s="256">
        <v>1.5429999999999999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195</v>
      </c>
      <c r="AU166" s="262" t="s">
        <v>83</v>
      </c>
      <c r="AV166" s="14" t="s">
        <v>83</v>
      </c>
      <c r="AW166" s="14" t="s">
        <v>30</v>
      </c>
      <c r="AX166" s="14" t="s">
        <v>73</v>
      </c>
      <c r="AY166" s="262" t="s">
        <v>183</v>
      </c>
    </row>
    <row r="167" s="13" customFormat="1">
      <c r="A167" s="13"/>
      <c r="B167" s="241"/>
      <c r="C167" s="242"/>
      <c r="D167" s="243" t="s">
        <v>195</v>
      </c>
      <c r="E167" s="244" t="s">
        <v>1</v>
      </c>
      <c r="F167" s="245" t="s">
        <v>204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195</v>
      </c>
      <c r="AU167" s="251" t="s">
        <v>83</v>
      </c>
      <c r="AV167" s="13" t="s">
        <v>81</v>
      </c>
      <c r="AW167" s="13" t="s">
        <v>30</v>
      </c>
      <c r="AX167" s="13" t="s">
        <v>73</v>
      </c>
      <c r="AY167" s="251" t="s">
        <v>183</v>
      </c>
    </row>
    <row r="168" s="14" customFormat="1">
      <c r="A168" s="14"/>
      <c r="B168" s="252"/>
      <c r="C168" s="253"/>
      <c r="D168" s="243" t="s">
        <v>195</v>
      </c>
      <c r="E168" s="254" t="s">
        <v>1</v>
      </c>
      <c r="F168" s="255" t="s">
        <v>234</v>
      </c>
      <c r="G168" s="253"/>
      <c r="H168" s="256">
        <v>4.7729999999999997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195</v>
      </c>
      <c r="AU168" s="262" t="s">
        <v>83</v>
      </c>
      <c r="AV168" s="14" t="s">
        <v>83</v>
      </c>
      <c r="AW168" s="14" t="s">
        <v>30</v>
      </c>
      <c r="AX168" s="14" t="s">
        <v>73</v>
      </c>
      <c r="AY168" s="262" t="s">
        <v>183</v>
      </c>
    </row>
    <row r="169" s="13" customFormat="1">
      <c r="A169" s="13"/>
      <c r="B169" s="241"/>
      <c r="C169" s="242"/>
      <c r="D169" s="243" t="s">
        <v>195</v>
      </c>
      <c r="E169" s="244" t="s">
        <v>1</v>
      </c>
      <c r="F169" s="245" t="s">
        <v>235</v>
      </c>
      <c r="G169" s="242"/>
      <c r="H169" s="244" t="s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195</v>
      </c>
      <c r="AU169" s="251" t="s">
        <v>83</v>
      </c>
      <c r="AV169" s="13" t="s">
        <v>81</v>
      </c>
      <c r="AW169" s="13" t="s">
        <v>30</v>
      </c>
      <c r="AX169" s="13" t="s">
        <v>73</v>
      </c>
      <c r="AY169" s="251" t="s">
        <v>183</v>
      </c>
    </row>
    <row r="170" s="13" customFormat="1">
      <c r="A170" s="13"/>
      <c r="B170" s="241"/>
      <c r="C170" s="242"/>
      <c r="D170" s="243" t="s">
        <v>195</v>
      </c>
      <c r="E170" s="244" t="s">
        <v>1</v>
      </c>
      <c r="F170" s="245" t="s">
        <v>236</v>
      </c>
      <c r="G170" s="242"/>
      <c r="H170" s="244" t="s">
        <v>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195</v>
      </c>
      <c r="AU170" s="251" t="s">
        <v>83</v>
      </c>
      <c r="AV170" s="13" t="s">
        <v>81</v>
      </c>
      <c r="AW170" s="13" t="s">
        <v>30</v>
      </c>
      <c r="AX170" s="13" t="s">
        <v>73</v>
      </c>
      <c r="AY170" s="251" t="s">
        <v>183</v>
      </c>
    </row>
    <row r="171" s="14" customFormat="1">
      <c r="A171" s="14"/>
      <c r="B171" s="252"/>
      <c r="C171" s="253"/>
      <c r="D171" s="243" t="s">
        <v>195</v>
      </c>
      <c r="E171" s="254" t="s">
        <v>1</v>
      </c>
      <c r="F171" s="255" t="s">
        <v>237</v>
      </c>
      <c r="G171" s="253"/>
      <c r="H171" s="256">
        <v>19.715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195</v>
      </c>
      <c r="AU171" s="262" t="s">
        <v>83</v>
      </c>
      <c r="AV171" s="14" t="s">
        <v>83</v>
      </c>
      <c r="AW171" s="14" t="s">
        <v>30</v>
      </c>
      <c r="AX171" s="14" t="s">
        <v>73</v>
      </c>
      <c r="AY171" s="262" t="s">
        <v>183</v>
      </c>
    </row>
    <row r="172" s="13" customFormat="1">
      <c r="A172" s="13"/>
      <c r="B172" s="241"/>
      <c r="C172" s="242"/>
      <c r="D172" s="243" t="s">
        <v>195</v>
      </c>
      <c r="E172" s="244" t="s">
        <v>1</v>
      </c>
      <c r="F172" s="245" t="s">
        <v>238</v>
      </c>
      <c r="G172" s="242"/>
      <c r="H172" s="244" t="s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195</v>
      </c>
      <c r="AU172" s="251" t="s">
        <v>83</v>
      </c>
      <c r="AV172" s="13" t="s">
        <v>81</v>
      </c>
      <c r="AW172" s="13" t="s">
        <v>30</v>
      </c>
      <c r="AX172" s="13" t="s">
        <v>73</v>
      </c>
      <c r="AY172" s="251" t="s">
        <v>183</v>
      </c>
    </row>
    <row r="173" s="14" customFormat="1">
      <c r="A173" s="14"/>
      <c r="B173" s="252"/>
      <c r="C173" s="253"/>
      <c r="D173" s="243" t="s">
        <v>195</v>
      </c>
      <c r="E173" s="254" t="s">
        <v>1</v>
      </c>
      <c r="F173" s="255" t="s">
        <v>239</v>
      </c>
      <c r="G173" s="253"/>
      <c r="H173" s="256">
        <v>9.1140000000000008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195</v>
      </c>
      <c r="AU173" s="262" t="s">
        <v>83</v>
      </c>
      <c r="AV173" s="14" t="s">
        <v>83</v>
      </c>
      <c r="AW173" s="14" t="s">
        <v>30</v>
      </c>
      <c r="AX173" s="14" t="s">
        <v>73</v>
      </c>
      <c r="AY173" s="262" t="s">
        <v>183</v>
      </c>
    </row>
    <row r="174" s="13" customFormat="1">
      <c r="A174" s="13"/>
      <c r="B174" s="241"/>
      <c r="C174" s="242"/>
      <c r="D174" s="243" t="s">
        <v>195</v>
      </c>
      <c r="E174" s="244" t="s">
        <v>1</v>
      </c>
      <c r="F174" s="245" t="s">
        <v>240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195</v>
      </c>
      <c r="AU174" s="251" t="s">
        <v>83</v>
      </c>
      <c r="AV174" s="13" t="s">
        <v>81</v>
      </c>
      <c r="AW174" s="13" t="s">
        <v>30</v>
      </c>
      <c r="AX174" s="13" t="s">
        <v>73</v>
      </c>
      <c r="AY174" s="251" t="s">
        <v>183</v>
      </c>
    </row>
    <row r="175" s="14" customFormat="1">
      <c r="A175" s="14"/>
      <c r="B175" s="252"/>
      <c r="C175" s="253"/>
      <c r="D175" s="243" t="s">
        <v>195</v>
      </c>
      <c r="E175" s="254" t="s">
        <v>1</v>
      </c>
      <c r="F175" s="255" t="s">
        <v>241</v>
      </c>
      <c r="G175" s="253"/>
      <c r="H175" s="256">
        <v>6.1920000000000002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195</v>
      </c>
      <c r="AU175" s="262" t="s">
        <v>83</v>
      </c>
      <c r="AV175" s="14" t="s">
        <v>83</v>
      </c>
      <c r="AW175" s="14" t="s">
        <v>30</v>
      </c>
      <c r="AX175" s="14" t="s">
        <v>73</v>
      </c>
      <c r="AY175" s="262" t="s">
        <v>183</v>
      </c>
    </row>
    <row r="176" s="13" customFormat="1">
      <c r="A176" s="13"/>
      <c r="B176" s="241"/>
      <c r="C176" s="242"/>
      <c r="D176" s="243" t="s">
        <v>195</v>
      </c>
      <c r="E176" s="244" t="s">
        <v>1</v>
      </c>
      <c r="F176" s="245" t="s">
        <v>242</v>
      </c>
      <c r="G176" s="242"/>
      <c r="H176" s="244" t="s">
        <v>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195</v>
      </c>
      <c r="AU176" s="251" t="s">
        <v>83</v>
      </c>
      <c r="AV176" s="13" t="s">
        <v>81</v>
      </c>
      <c r="AW176" s="13" t="s">
        <v>30</v>
      </c>
      <c r="AX176" s="13" t="s">
        <v>73</v>
      </c>
      <c r="AY176" s="251" t="s">
        <v>183</v>
      </c>
    </row>
    <row r="177" s="14" customFormat="1">
      <c r="A177" s="14"/>
      <c r="B177" s="252"/>
      <c r="C177" s="253"/>
      <c r="D177" s="243" t="s">
        <v>195</v>
      </c>
      <c r="E177" s="254" t="s">
        <v>1</v>
      </c>
      <c r="F177" s="255" t="s">
        <v>243</v>
      </c>
      <c r="G177" s="253"/>
      <c r="H177" s="256">
        <v>10.542999999999999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195</v>
      </c>
      <c r="AU177" s="262" t="s">
        <v>83</v>
      </c>
      <c r="AV177" s="14" t="s">
        <v>83</v>
      </c>
      <c r="AW177" s="14" t="s">
        <v>30</v>
      </c>
      <c r="AX177" s="14" t="s">
        <v>73</v>
      </c>
      <c r="AY177" s="262" t="s">
        <v>183</v>
      </c>
    </row>
    <row r="178" s="15" customFormat="1">
      <c r="A178" s="15"/>
      <c r="B178" s="263"/>
      <c r="C178" s="264"/>
      <c r="D178" s="243" t="s">
        <v>195</v>
      </c>
      <c r="E178" s="265" t="s">
        <v>1</v>
      </c>
      <c r="F178" s="266" t="s">
        <v>219</v>
      </c>
      <c r="G178" s="264"/>
      <c r="H178" s="267">
        <v>75.754999999999995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3" t="s">
        <v>195</v>
      </c>
      <c r="AU178" s="273" t="s">
        <v>83</v>
      </c>
      <c r="AV178" s="15" t="s">
        <v>188</v>
      </c>
      <c r="AW178" s="15" t="s">
        <v>30</v>
      </c>
      <c r="AX178" s="15" t="s">
        <v>81</v>
      </c>
      <c r="AY178" s="273" t="s">
        <v>183</v>
      </c>
    </row>
    <row r="179" s="2" customFormat="1" ht="24.15" customHeight="1">
      <c r="A179" s="38"/>
      <c r="B179" s="39"/>
      <c r="C179" s="227" t="s">
        <v>244</v>
      </c>
      <c r="D179" s="227" t="s">
        <v>185</v>
      </c>
      <c r="E179" s="228" t="s">
        <v>245</v>
      </c>
      <c r="F179" s="229" t="s">
        <v>246</v>
      </c>
      <c r="G179" s="230" t="s">
        <v>187</v>
      </c>
      <c r="H179" s="231">
        <v>3.4340000000000002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1.8</v>
      </c>
      <c r="T179" s="238">
        <f>S179*H179</f>
        <v>6.1812000000000005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188</v>
      </c>
      <c r="AT179" s="239" t="s">
        <v>185</v>
      </c>
      <c r="AU179" s="239" t="s">
        <v>83</v>
      </c>
      <c r="AY179" s="17" t="s">
        <v>183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81</v>
      </c>
      <c r="BK179" s="240">
        <f>ROUND(I179*H179,2)</f>
        <v>0</v>
      </c>
      <c r="BL179" s="17" t="s">
        <v>188</v>
      </c>
      <c r="BM179" s="239" t="s">
        <v>247</v>
      </c>
    </row>
    <row r="180" s="13" customFormat="1">
      <c r="A180" s="13"/>
      <c r="B180" s="241"/>
      <c r="C180" s="242"/>
      <c r="D180" s="243" t="s">
        <v>195</v>
      </c>
      <c r="E180" s="244" t="s">
        <v>1</v>
      </c>
      <c r="F180" s="245" t="s">
        <v>196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195</v>
      </c>
      <c r="AU180" s="251" t="s">
        <v>83</v>
      </c>
      <c r="AV180" s="13" t="s">
        <v>81</v>
      </c>
      <c r="AW180" s="13" t="s">
        <v>30</v>
      </c>
      <c r="AX180" s="13" t="s">
        <v>73</v>
      </c>
      <c r="AY180" s="251" t="s">
        <v>183</v>
      </c>
    </row>
    <row r="181" s="13" customFormat="1">
      <c r="A181" s="13"/>
      <c r="B181" s="241"/>
      <c r="C181" s="242"/>
      <c r="D181" s="243" t="s">
        <v>195</v>
      </c>
      <c r="E181" s="244" t="s">
        <v>1</v>
      </c>
      <c r="F181" s="245" t="s">
        <v>232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195</v>
      </c>
      <c r="AU181" s="251" t="s">
        <v>83</v>
      </c>
      <c r="AV181" s="13" t="s">
        <v>81</v>
      </c>
      <c r="AW181" s="13" t="s">
        <v>30</v>
      </c>
      <c r="AX181" s="13" t="s">
        <v>73</v>
      </c>
      <c r="AY181" s="251" t="s">
        <v>183</v>
      </c>
    </row>
    <row r="182" s="14" customFormat="1">
      <c r="A182" s="14"/>
      <c r="B182" s="252"/>
      <c r="C182" s="253"/>
      <c r="D182" s="243" t="s">
        <v>195</v>
      </c>
      <c r="E182" s="254" t="s">
        <v>1</v>
      </c>
      <c r="F182" s="255" t="s">
        <v>248</v>
      </c>
      <c r="G182" s="253"/>
      <c r="H182" s="256">
        <v>0.67100000000000004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195</v>
      </c>
      <c r="AU182" s="262" t="s">
        <v>83</v>
      </c>
      <c r="AV182" s="14" t="s">
        <v>83</v>
      </c>
      <c r="AW182" s="14" t="s">
        <v>30</v>
      </c>
      <c r="AX182" s="14" t="s">
        <v>73</v>
      </c>
      <c r="AY182" s="262" t="s">
        <v>183</v>
      </c>
    </row>
    <row r="183" s="13" customFormat="1">
      <c r="A183" s="13"/>
      <c r="B183" s="241"/>
      <c r="C183" s="242"/>
      <c r="D183" s="243" t="s">
        <v>195</v>
      </c>
      <c r="E183" s="244" t="s">
        <v>1</v>
      </c>
      <c r="F183" s="245" t="s">
        <v>249</v>
      </c>
      <c r="G183" s="242"/>
      <c r="H183" s="244" t="s">
        <v>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195</v>
      </c>
      <c r="AU183" s="251" t="s">
        <v>83</v>
      </c>
      <c r="AV183" s="13" t="s">
        <v>81</v>
      </c>
      <c r="AW183" s="13" t="s">
        <v>30</v>
      </c>
      <c r="AX183" s="13" t="s">
        <v>73</v>
      </c>
      <c r="AY183" s="251" t="s">
        <v>183</v>
      </c>
    </row>
    <row r="184" s="14" customFormat="1">
      <c r="A184" s="14"/>
      <c r="B184" s="252"/>
      <c r="C184" s="253"/>
      <c r="D184" s="243" t="s">
        <v>195</v>
      </c>
      <c r="E184" s="254" t="s">
        <v>1</v>
      </c>
      <c r="F184" s="255" t="s">
        <v>250</v>
      </c>
      <c r="G184" s="253"/>
      <c r="H184" s="256">
        <v>0.67000000000000004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195</v>
      </c>
      <c r="AU184" s="262" t="s">
        <v>83</v>
      </c>
      <c r="AV184" s="14" t="s">
        <v>83</v>
      </c>
      <c r="AW184" s="14" t="s">
        <v>30</v>
      </c>
      <c r="AX184" s="14" t="s">
        <v>73</v>
      </c>
      <c r="AY184" s="262" t="s">
        <v>183</v>
      </c>
    </row>
    <row r="185" s="13" customFormat="1">
      <c r="A185" s="13"/>
      <c r="B185" s="241"/>
      <c r="C185" s="242"/>
      <c r="D185" s="243" t="s">
        <v>195</v>
      </c>
      <c r="E185" s="244" t="s">
        <v>1</v>
      </c>
      <c r="F185" s="245" t="s">
        <v>251</v>
      </c>
      <c r="G185" s="242"/>
      <c r="H185" s="244" t="s">
        <v>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195</v>
      </c>
      <c r="AU185" s="251" t="s">
        <v>83</v>
      </c>
      <c r="AV185" s="13" t="s">
        <v>81</v>
      </c>
      <c r="AW185" s="13" t="s">
        <v>30</v>
      </c>
      <c r="AX185" s="13" t="s">
        <v>73</v>
      </c>
      <c r="AY185" s="251" t="s">
        <v>183</v>
      </c>
    </row>
    <row r="186" s="14" customFormat="1">
      <c r="A186" s="14"/>
      <c r="B186" s="252"/>
      <c r="C186" s="253"/>
      <c r="D186" s="243" t="s">
        <v>195</v>
      </c>
      <c r="E186" s="254" t="s">
        <v>1</v>
      </c>
      <c r="F186" s="255" t="s">
        <v>250</v>
      </c>
      <c r="G186" s="253"/>
      <c r="H186" s="256">
        <v>0.67000000000000004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195</v>
      </c>
      <c r="AU186" s="262" t="s">
        <v>83</v>
      </c>
      <c r="AV186" s="14" t="s">
        <v>83</v>
      </c>
      <c r="AW186" s="14" t="s">
        <v>30</v>
      </c>
      <c r="AX186" s="14" t="s">
        <v>73</v>
      </c>
      <c r="AY186" s="262" t="s">
        <v>183</v>
      </c>
    </row>
    <row r="187" s="13" customFormat="1">
      <c r="A187" s="13"/>
      <c r="B187" s="241"/>
      <c r="C187" s="242"/>
      <c r="D187" s="243" t="s">
        <v>195</v>
      </c>
      <c r="E187" s="244" t="s">
        <v>1</v>
      </c>
      <c r="F187" s="245" t="s">
        <v>252</v>
      </c>
      <c r="G187" s="242"/>
      <c r="H187" s="244" t="s">
        <v>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195</v>
      </c>
      <c r="AU187" s="251" t="s">
        <v>83</v>
      </c>
      <c r="AV187" s="13" t="s">
        <v>81</v>
      </c>
      <c r="AW187" s="13" t="s">
        <v>30</v>
      </c>
      <c r="AX187" s="13" t="s">
        <v>73</v>
      </c>
      <c r="AY187" s="251" t="s">
        <v>183</v>
      </c>
    </row>
    <row r="188" s="14" customFormat="1">
      <c r="A188" s="14"/>
      <c r="B188" s="252"/>
      <c r="C188" s="253"/>
      <c r="D188" s="243" t="s">
        <v>195</v>
      </c>
      <c r="E188" s="254" t="s">
        <v>1</v>
      </c>
      <c r="F188" s="255" t="s">
        <v>253</v>
      </c>
      <c r="G188" s="253"/>
      <c r="H188" s="256">
        <v>0.432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195</v>
      </c>
      <c r="AU188" s="262" t="s">
        <v>83</v>
      </c>
      <c r="AV188" s="14" t="s">
        <v>83</v>
      </c>
      <c r="AW188" s="14" t="s">
        <v>30</v>
      </c>
      <c r="AX188" s="14" t="s">
        <v>73</v>
      </c>
      <c r="AY188" s="262" t="s">
        <v>183</v>
      </c>
    </row>
    <row r="189" s="13" customFormat="1">
      <c r="A189" s="13"/>
      <c r="B189" s="241"/>
      <c r="C189" s="242"/>
      <c r="D189" s="243" t="s">
        <v>195</v>
      </c>
      <c r="E189" s="244" t="s">
        <v>1</v>
      </c>
      <c r="F189" s="245" t="s">
        <v>254</v>
      </c>
      <c r="G189" s="242"/>
      <c r="H189" s="244" t="s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195</v>
      </c>
      <c r="AU189" s="251" t="s">
        <v>83</v>
      </c>
      <c r="AV189" s="13" t="s">
        <v>81</v>
      </c>
      <c r="AW189" s="13" t="s">
        <v>30</v>
      </c>
      <c r="AX189" s="13" t="s">
        <v>73</v>
      </c>
      <c r="AY189" s="251" t="s">
        <v>183</v>
      </c>
    </row>
    <row r="190" s="13" customFormat="1">
      <c r="A190" s="13"/>
      <c r="B190" s="241"/>
      <c r="C190" s="242"/>
      <c r="D190" s="243" t="s">
        <v>195</v>
      </c>
      <c r="E190" s="244" t="s">
        <v>1</v>
      </c>
      <c r="F190" s="245" t="s">
        <v>255</v>
      </c>
      <c r="G190" s="242"/>
      <c r="H190" s="244" t="s">
        <v>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195</v>
      </c>
      <c r="AU190" s="251" t="s">
        <v>83</v>
      </c>
      <c r="AV190" s="13" t="s">
        <v>81</v>
      </c>
      <c r="AW190" s="13" t="s">
        <v>30</v>
      </c>
      <c r="AX190" s="13" t="s">
        <v>73</v>
      </c>
      <c r="AY190" s="251" t="s">
        <v>183</v>
      </c>
    </row>
    <row r="191" s="14" customFormat="1">
      <c r="A191" s="14"/>
      <c r="B191" s="252"/>
      <c r="C191" s="253"/>
      <c r="D191" s="243" t="s">
        <v>195</v>
      </c>
      <c r="E191" s="254" t="s">
        <v>1</v>
      </c>
      <c r="F191" s="255" t="s">
        <v>256</v>
      </c>
      <c r="G191" s="253"/>
      <c r="H191" s="256">
        <v>0.99099999999999999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195</v>
      </c>
      <c r="AU191" s="262" t="s">
        <v>83</v>
      </c>
      <c r="AV191" s="14" t="s">
        <v>83</v>
      </c>
      <c r="AW191" s="14" t="s">
        <v>30</v>
      </c>
      <c r="AX191" s="14" t="s">
        <v>73</v>
      </c>
      <c r="AY191" s="262" t="s">
        <v>183</v>
      </c>
    </row>
    <row r="192" s="15" customFormat="1">
      <c r="A192" s="15"/>
      <c r="B192" s="263"/>
      <c r="C192" s="264"/>
      <c r="D192" s="243" t="s">
        <v>195</v>
      </c>
      <c r="E192" s="265" t="s">
        <v>1</v>
      </c>
      <c r="F192" s="266" t="s">
        <v>219</v>
      </c>
      <c r="G192" s="264"/>
      <c r="H192" s="267">
        <v>3.4340000000000002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3" t="s">
        <v>195</v>
      </c>
      <c r="AU192" s="273" t="s">
        <v>83</v>
      </c>
      <c r="AV192" s="15" t="s">
        <v>188</v>
      </c>
      <c r="AW192" s="15" t="s">
        <v>30</v>
      </c>
      <c r="AX192" s="15" t="s">
        <v>81</v>
      </c>
      <c r="AY192" s="273" t="s">
        <v>183</v>
      </c>
    </row>
    <row r="193" s="2" customFormat="1" ht="24.15" customHeight="1">
      <c r="A193" s="38"/>
      <c r="B193" s="39"/>
      <c r="C193" s="227" t="s">
        <v>257</v>
      </c>
      <c r="D193" s="227" t="s">
        <v>185</v>
      </c>
      <c r="E193" s="228" t="s">
        <v>258</v>
      </c>
      <c r="F193" s="229" t="s">
        <v>259</v>
      </c>
      <c r="G193" s="230" t="s">
        <v>187</v>
      </c>
      <c r="H193" s="231">
        <v>60.840000000000003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38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1.8</v>
      </c>
      <c r="T193" s="238">
        <f>S193*H193</f>
        <v>109.51200000000002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188</v>
      </c>
      <c r="AT193" s="239" t="s">
        <v>185</v>
      </c>
      <c r="AU193" s="239" t="s">
        <v>83</v>
      </c>
      <c r="AY193" s="17" t="s">
        <v>183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81</v>
      </c>
      <c r="BK193" s="240">
        <f>ROUND(I193*H193,2)</f>
        <v>0</v>
      </c>
      <c r="BL193" s="17" t="s">
        <v>188</v>
      </c>
      <c r="BM193" s="239" t="s">
        <v>260</v>
      </c>
    </row>
    <row r="194" s="13" customFormat="1">
      <c r="A194" s="13"/>
      <c r="B194" s="241"/>
      <c r="C194" s="242"/>
      <c r="D194" s="243" t="s">
        <v>195</v>
      </c>
      <c r="E194" s="244" t="s">
        <v>1</v>
      </c>
      <c r="F194" s="245" t="s">
        <v>196</v>
      </c>
      <c r="G194" s="242"/>
      <c r="H194" s="244" t="s">
        <v>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195</v>
      </c>
      <c r="AU194" s="251" t="s">
        <v>83</v>
      </c>
      <c r="AV194" s="13" t="s">
        <v>81</v>
      </c>
      <c r="AW194" s="13" t="s">
        <v>30</v>
      </c>
      <c r="AX194" s="13" t="s">
        <v>73</v>
      </c>
      <c r="AY194" s="251" t="s">
        <v>183</v>
      </c>
    </row>
    <row r="195" s="13" customFormat="1">
      <c r="A195" s="13"/>
      <c r="B195" s="241"/>
      <c r="C195" s="242"/>
      <c r="D195" s="243" t="s">
        <v>195</v>
      </c>
      <c r="E195" s="244" t="s">
        <v>1</v>
      </c>
      <c r="F195" s="245" t="s">
        <v>261</v>
      </c>
      <c r="G195" s="242"/>
      <c r="H195" s="244" t="s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195</v>
      </c>
      <c r="AU195" s="251" t="s">
        <v>83</v>
      </c>
      <c r="AV195" s="13" t="s">
        <v>81</v>
      </c>
      <c r="AW195" s="13" t="s">
        <v>30</v>
      </c>
      <c r="AX195" s="13" t="s">
        <v>73</v>
      </c>
      <c r="AY195" s="251" t="s">
        <v>183</v>
      </c>
    </row>
    <row r="196" s="14" customFormat="1">
      <c r="A196" s="14"/>
      <c r="B196" s="252"/>
      <c r="C196" s="253"/>
      <c r="D196" s="243" t="s">
        <v>195</v>
      </c>
      <c r="E196" s="254" t="s">
        <v>1</v>
      </c>
      <c r="F196" s="255" t="s">
        <v>262</v>
      </c>
      <c r="G196" s="253"/>
      <c r="H196" s="256">
        <v>2.9159999999999999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195</v>
      </c>
      <c r="AU196" s="262" t="s">
        <v>83</v>
      </c>
      <c r="AV196" s="14" t="s">
        <v>83</v>
      </c>
      <c r="AW196" s="14" t="s">
        <v>30</v>
      </c>
      <c r="AX196" s="14" t="s">
        <v>73</v>
      </c>
      <c r="AY196" s="262" t="s">
        <v>183</v>
      </c>
    </row>
    <row r="197" s="13" customFormat="1">
      <c r="A197" s="13"/>
      <c r="B197" s="241"/>
      <c r="C197" s="242"/>
      <c r="D197" s="243" t="s">
        <v>195</v>
      </c>
      <c r="E197" s="244" t="s">
        <v>1</v>
      </c>
      <c r="F197" s="245" t="s">
        <v>208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195</v>
      </c>
      <c r="AU197" s="251" t="s">
        <v>83</v>
      </c>
      <c r="AV197" s="13" t="s">
        <v>81</v>
      </c>
      <c r="AW197" s="13" t="s">
        <v>30</v>
      </c>
      <c r="AX197" s="13" t="s">
        <v>73</v>
      </c>
      <c r="AY197" s="251" t="s">
        <v>183</v>
      </c>
    </row>
    <row r="198" s="13" customFormat="1">
      <c r="A198" s="13"/>
      <c r="B198" s="241"/>
      <c r="C198" s="242"/>
      <c r="D198" s="243" t="s">
        <v>195</v>
      </c>
      <c r="E198" s="244" t="s">
        <v>1</v>
      </c>
      <c r="F198" s="245" t="s">
        <v>263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195</v>
      </c>
      <c r="AU198" s="251" t="s">
        <v>83</v>
      </c>
      <c r="AV198" s="13" t="s">
        <v>81</v>
      </c>
      <c r="AW198" s="13" t="s">
        <v>30</v>
      </c>
      <c r="AX198" s="13" t="s">
        <v>73</v>
      </c>
      <c r="AY198" s="251" t="s">
        <v>183</v>
      </c>
    </row>
    <row r="199" s="14" customFormat="1">
      <c r="A199" s="14"/>
      <c r="B199" s="252"/>
      <c r="C199" s="253"/>
      <c r="D199" s="243" t="s">
        <v>195</v>
      </c>
      <c r="E199" s="254" t="s">
        <v>1</v>
      </c>
      <c r="F199" s="255" t="s">
        <v>264</v>
      </c>
      <c r="G199" s="253"/>
      <c r="H199" s="256">
        <v>39.726999999999997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195</v>
      </c>
      <c r="AU199" s="262" t="s">
        <v>83</v>
      </c>
      <c r="AV199" s="14" t="s">
        <v>83</v>
      </c>
      <c r="AW199" s="14" t="s">
        <v>30</v>
      </c>
      <c r="AX199" s="14" t="s">
        <v>73</v>
      </c>
      <c r="AY199" s="262" t="s">
        <v>183</v>
      </c>
    </row>
    <row r="200" s="13" customFormat="1">
      <c r="A200" s="13"/>
      <c r="B200" s="241"/>
      <c r="C200" s="242"/>
      <c r="D200" s="243" t="s">
        <v>195</v>
      </c>
      <c r="E200" s="244" t="s">
        <v>1</v>
      </c>
      <c r="F200" s="245" t="s">
        <v>265</v>
      </c>
      <c r="G200" s="242"/>
      <c r="H200" s="244" t="s">
        <v>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195</v>
      </c>
      <c r="AU200" s="251" t="s">
        <v>83</v>
      </c>
      <c r="AV200" s="13" t="s">
        <v>81</v>
      </c>
      <c r="AW200" s="13" t="s">
        <v>30</v>
      </c>
      <c r="AX200" s="13" t="s">
        <v>73</v>
      </c>
      <c r="AY200" s="251" t="s">
        <v>183</v>
      </c>
    </row>
    <row r="201" s="14" customFormat="1">
      <c r="A201" s="14"/>
      <c r="B201" s="252"/>
      <c r="C201" s="253"/>
      <c r="D201" s="243" t="s">
        <v>195</v>
      </c>
      <c r="E201" s="254" t="s">
        <v>1</v>
      </c>
      <c r="F201" s="255" t="s">
        <v>266</v>
      </c>
      <c r="G201" s="253"/>
      <c r="H201" s="256">
        <v>3.198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195</v>
      </c>
      <c r="AU201" s="262" t="s">
        <v>83</v>
      </c>
      <c r="AV201" s="14" t="s">
        <v>83</v>
      </c>
      <c r="AW201" s="14" t="s">
        <v>30</v>
      </c>
      <c r="AX201" s="14" t="s">
        <v>73</v>
      </c>
      <c r="AY201" s="262" t="s">
        <v>183</v>
      </c>
    </row>
    <row r="202" s="13" customFormat="1">
      <c r="A202" s="13"/>
      <c r="B202" s="241"/>
      <c r="C202" s="242"/>
      <c r="D202" s="243" t="s">
        <v>195</v>
      </c>
      <c r="E202" s="244" t="s">
        <v>1</v>
      </c>
      <c r="F202" s="245" t="s">
        <v>267</v>
      </c>
      <c r="G202" s="242"/>
      <c r="H202" s="244" t="s">
        <v>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195</v>
      </c>
      <c r="AU202" s="251" t="s">
        <v>83</v>
      </c>
      <c r="AV202" s="13" t="s">
        <v>81</v>
      </c>
      <c r="AW202" s="13" t="s">
        <v>30</v>
      </c>
      <c r="AX202" s="13" t="s">
        <v>73</v>
      </c>
      <c r="AY202" s="251" t="s">
        <v>183</v>
      </c>
    </row>
    <row r="203" s="14" customFormat="1">
      <c r="A203" s="14"/>
      <c r="B203" s="252"/>
      <c r="C203" s="253"/>
      <c r="D203" s="243" t="s">
        <v>195</v>
      </c>
      <c r="E203" s="254" t="s">
        <v>1</v>
      </c>
      <c r="F203" s="255" t="s">
        <v>268</v>
      </c>
      <c r="G203" s="253"/>
      <c r="H203" s="256">
        <v>4.0510000000000002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195</v>
      </c>
      <c r="AU203" s="262" t="s">
        <v>83</v>
      </c>
      <c r="AV203" s="14" t="s">
        <v>83</v>
      </c>
      <c r="AW203" s="14" t="s">
        <v>30</v>
      </c>
      <c r="AX203" s="14" t="s">
        <v>73</v>
      </c>
      <c r="AY203" s="262" t="s">
        <v>183</v>
      </c>
    </row>
    <row r="204" s="13" customFormat="1">
      <c r="A204" s="13"/>
      <c r="B204" s="241"/>
      <c r="C204" s="242"/>
      <c r="D204" s="243" t="s">
        <v>195</v>
      </c>
      <c r="E204" s="244" t="s">
        <v>1</v>
      </c>
      <c r="F204" s="245" t="s">
        <v>269</v>
      </c>
      <c r="G204" s="242"/>
      <c r="H204" s="244" t="s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195</v>
      </c>
      <c r="AU204" s="251" t="s">
        <v>83</v>
      </c>
      <c r="AV204" s="13" t="s">
        <v>81</v>
      </c>
      <c r="AW204" s="13" t="s">
        <v>30</v>
      </c>
      <c r="AX204" s="13" t="s">
        <v>73</v>
      </c>
      <c r="AY204" s="251" t="s">
        <v>183</v>
      </c>
    </row>
    <row r="205" s="14" customFormat="1">
      <c r="A205" s="14"/>
      <c r="B205" s="252"/>
      <c r="C205" s="253"/>
      <c r="D205" s="243" t="s">
        <v>195</v>
      </c>
      <c r="E205" s="254" t="s">
        <v>1</v>
      </c>
      <c r="F205" s="255" t="s">
        <v>270</v>
      </c>
      <c r="G205" s="253"/>
      <c r="H205" s="256">
        <v>1.161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195</v>
      </c>
      <c r="AU205" s="262" t="s">
        <v>83</v>
      </c>
      <c r="AV205" s="14" t="s">
        <v>83</v>
      </c>
      <c r="AW205" s="14" t="s">
        <v>30</v>
      </c>
      <c r="AX205" s="14" t="s">
        <v>73</v>
      </c>
      <c r="AY205" s="262" t="s">
        <v>183</v>
      </c>
    </row>
    <row r="206" s="13" customFormat="1">
      <c r="A206" s="13"/>
      <c r="B206" s="241"/>
      <c r="C206" s="242"/>
      <c r="D206" s="243" t="s">
        <v>195</v>
      </c>
      <c r="E206" s="244" t="s">
        <v>1</v>
      </c>
      <c r="F206" s="245" t="s">
        <v>254</v>
      </c>
      <c r="G206" s="242"/>
      <c r="H206" s="244" t="s">
        <v>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195</v>
      </c>
      <c r="AU206" s="251" t="s">
        <v>83</v>
      </c>
      <c r="AV206" s="13" t="s">
        <v>81</v>
      </c>
      <c r="AW206" s="13" t="s">
        <v>30</v>
      </c>
      <c r="AX206" s="13" t="s">
        <v>73</v>
      </c>
      <c r="AY206" s="251" t="s">
        <v>183</v>
      </c>
    </row>
    <row r="207" s="13" customFormat="1">
      <c r="A207" s="13"/>
      <c r="B207" s="241"/>
      <c r="C207" s="242"/>
      <c r="D207" s="243" t="s">
        <v>195</v>
      </c>
      <c r="E207" s="244" t="s">
        <v>1</v>
      </c>
      <c r="F207" s="245" t="s">
        <v>271</v>
      </c>
      <c r="G207" s="242"/>
      <c r="H207" s="244" t="s">
        <v>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195</v>
      </c>
      <c r="AU207" s="251" t="s">
        <v>83</v>
      </c>
      <c r="AV207" s="13" t="s">
        <v>81</v>
      </c>
      <c r="AW207" s="13" t="s">
        <v>30</v>
      </c>
      <c r="AX207" s="13" t="s">
        <v>73</v>
      </c>
      <c r="AY207" s="251" t="s">
        <v>183</v>
      </c>
    </row>
    <row r="208" s="14" customFormat="1">
      <c r="A208" s="14"/>
      <c r="B208" s="252"/>
      <c r="C208" s="253"/>
      <c r="D208" s="243" t="s">
        <v>195</v>
      </c>
      <c r="E208" s="254" t="s">
        <v>1</v>
      </c>
      <c r="F208" s="255" t="s">
        <v>272</v>
      </c>
      <c r="G208" s="253"/>
      <c r="H208" s="256">
        <v>5.6459999999999999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195</v>
      </c>
      <c r="AU208" s="262" t="s">
        <v>83</v>
      </c>
      <c r="AV208" s="14" t="s">
        <v>83</v>
      </c>
      <c r="AW208" s="14" t="s">
        <v>30</v>
      </c>
      <c r="AX208" s="14" t="s">
        <v>73</v>
      </c>
      <c r="AY208" s="262" t="s">
        <v>183</v>
      </c>
    </row>
    <row r="209" s="13" customFormat="1">
      <c r="A209" s="13"/>
      <c r="B209" s="241"/>
      <c r="C209" s="242"/>
      <c r="D209" s="243" t="s">
        <v>195</v>
      </c>
      <c r="E209" s="244" t="s">
        <v>1</v>
      </c>
      <c r="F209" s="245" t="s">
        <v>273</v>
      </c>
      <c r="G209" s="242"/>
      <c r="H209" s="244" t="s">
        <v>1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195</v>
      </c>
      <c r="AU209" s="251" t="s">
        <v>83</v>
      </c>
      <c r="AV209" s="13" t="s">
        <v>81</v>
      </c>
      <c r="AW209" s="13" t="s">
        <v>30</v>
      </c>
      <c r="AX209" s="13" t="s">
        <v>73</v>
      </c>
      <c r="AY209" s="251" t="s">
        <v>183</v>
      </c>
    </row>
    <row r="210" s="14" customFormat="1">
      <c r="A210" s="14"/>
      <c r="B210" s="252"/>
      <c r="C210" s="253"/>
      <c r="D210" s="243" t="s">
        <v>195</v>
      </c>
      <c r="E210" s="254" t="s">
        <v>1</v>
      </c>
      <c r="F210" s="255" t="s">
        <v>274</v>
      </c>
      <c r="G210" s="253"/>
      <c r="H210" s="256">
        <v>1.216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195</v>
      </c>
      <c r="AU210" s="262" t="s">
        <v>83</v>
      </c>
      <c r="AV210" s="14" t="s">
        <v>83</v>
      </c>
      <c r="AW210" s="14" t="s">
        <v>30</v>
      </c>
      <c r="AX210" s="14" t="s">
        <v>73</v>
      </c>
      <c r="AY210" s="262" t="s">
        <v>183</v>
      </c>
    </row>
    <row r="211" s="13" customFormat="1">
      <c r="A211" s="13"/>
      <c r="B211" s="241"/>
      <c r="C211" s="242"/>
      <c r="D211" s="243" t="s">
        <v>195</v>
      </c>
      <c r="E211" s="244" t="s">
        <v>1</v>
      </c>
      <c r="F211" s="245" t="s">
        <v>275</v>
      </c>
      <c r="G211" s="242"/>
      <c r="H211" s="244" t="s">
        <v>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195</v>
      </c>
      <c r="AU211" s="251" t="s">
        <v>83</v>
      </c>
      <c r="AV211" s="13" t="s">
        <v>81</v>
      </c>
      <c r="AW211" s="13" t="s">
        <v>30</v>
      </c>
      <c r="AX211" s="13" t="s">
        <v>73</v>
      </c>
      <c r="AY211" s="251" t="s">
        <v>183</v>
      </c>
    </row>
    <row r="212" s="14" customFormat="1">
      <c r="A212" s="14"/>
      <c r="B212" s="252"/>
      <c r="C212" s="253"/>
      <c r="D212" s="243" t="s">
        <v>195</v>
      </c>
      <c r="E212" s="254" t="s">
        <v>1</v>
      </c>
      <c r="F212" s="255" t="s">
        <v>276</v>
      </c>
      <c r="G212" s="253"/>
      <c r="H212" s="256">
        <v>2.9249999999999998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195</v>
      </c>
      <c r="AU212" s="262" t="s">
        <v>83</v>
      </c>
      <c r="AV212" s="14" t="s">
        <v>83</v>
      </c>
      <c r="AW212" s="14" t="s">
        <v>30</v>
      </c>
      <c r="AX212" s="14" t="s">
        <v>73</v>
      </c>
      <c r="AY212" s="262" t="s">
        <v>183</v>
      </c>
    </row>
    <row r="213" s="15" customFormat="1">
      <c r="A213" s="15"/>
      <c r="B213" s="263"/>
      <c r="C213" s="264"/>
      <c r="D213" s="243" t="s">
        <v>195</v>
      </c>
      <c r="E213" s="265" t="s">
        <v>1</v>
      </c>
      <c r="F213" s="266" t="s">
        <v>219</v>
      </c>
      <c r="G213" s="264"/>
      <c r="H213" s="267">
        <v>60.840000000000003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3" t="s">
        <v>195</v>
      </c>
      <c r="AU213" s="273" t="s">
        <v>83</v>
      </c>
      <c r="AV213" s="15" t="s">
        <v>188</v>
      </c>
      <c r="AW213" s="15" t="s">
        <v>30</v>
      </c>
      <c r="AX213" s="15" t="s">
        <v>81</v>
      </c>
      <c r="AY213" s="273" t="s">
        <v>183</v>
      </c>
    </row>
    <row r="214" s="2" customFormat="1" ht="33" customHeight="1">
      <c r="A214" s="38"/>
      <c r="B214" s="39"/>
      <c r="C214" s="227" t="s">
        <v>277</v>
      </c>
      <c r="D214" s="227" t="s">
        <v>185</v>
      </c>
      <c r="E214" s="228" t="s">
        <v>278</v>
      </c>
      <c r="F214" s="229" t="s">
        <v>279</v>
      </c>
      <c r="G214" s="230" t="s">
        <v>187</v>
      </c>
      <c r="H214" s="231">
        <v>9.3759999999999994</v>
      </c>
      <c r="I214" s="232"/>
      <c r="J214" s="233">
        <f>ROUND(I214*H214,2)</f>
        <v>0</v>
      </c>
      <c r="K214" s="234"/>
      <c r="L214" s="44"/>
      <c r="M214" s="235" t="s">
        <v>1</v>
      </c>
      <c r="N214" s="236" t="s">
        <v>38</v>
      </c>
      <c r="O214" s="91"/>
      <c r="P214" s="237">
        <f>O214*H214</f>
        <v>0</v>
      </c>
      <c r="Q214" s="237">
        <v>0</v>
      </c>
      <c r="R214" s="237">
        <f>Q214*H214</f>
        <v>0</v>
      </c>
      <c r="S214" s="237">
        <v>1.5940000000000001</v>
      </c>
      <c r="T214" s="238">
        <f>S214*H214</f>
        <v>14.945344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188</v>
      </c>
      <c r="AT214" s="239" t="s">
        <v>185</v>
      </c>
      <c r="AU214" s="239" t="s">
        <v>83</v>
      </c>
      <c r="AY214" s="17" t="s">
        <v>183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81</v>
      </c>
      <c r="BK214" s="240">
        <f>ROUND(I214*H214,2)</f>
        <v>0</v>
      </c>
      <c r="BL214" s="17" t="s">
        <v>188</v>
      </c>
      <c r="BM214" s="239" t="s">
        <v>280</v>
      </c>
    </row>
    <row r="215" s="13" customFormat="1">
      <c r="A215" s="13"/>
      <c r="B215" s="241"/>
      <c r="C215" s="242"/>
      <c r="D215" s="243" t="s">
        <v>195</v>
      </c>
      <c r="E215" s="244" t="s">
        <v>1</v>
      </c>
      <c r="F215" s="245" t="s">
        <v>208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195</v>
      </c>
      <c r="AU215" s="251" t="s">
        <v>83</v>
      </c>
      <c r="AV215" s="13" t="s">
        <v>81</v>
      </c>
      <c r="AW215" s="13" t="s">
        <v>30</v>
      </c>
      <c r="AX215" s="13" t="s">
        <v>73</v>
      </c>
      <c r="AY215" s="251" t="s">
        <v>183</v>
      </c>
    </row>
    <row r="216" s="13" customFormat="1">
      <c r="A216" s="13"/>
      <c r="B216" s="241"/>
      <c r="C216" s="242"/>
      <c r="D216" s="243" t="s">
        <v>195</v>
      </c>
      <c r="E216" s="244" t="s">
        <v>1</v>
      </c>
      <c r="F216" s="245" t="s">
        <v>281</v>
      </c>
      <c r="G216" s="242"/>
      <c r="H216" s="244" t="s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195</v>
      </c>
      <c r="AU216" s="251" t="s">
        <v>83</v>
      </c>
      <c r="AV216" s="13" t="s">
        <v>81</v>
      </c>
      <c r="AW216" s="13" t="s">
        <v>30</v>
      </c>
      <c r="AX216" s="13" t="s">
        <v>73</v>
      </c>
      <c r="AY216" s="251" t="s">
        <v>183</v>
      </c>
    </row>
    <row r="217" s="14" customFormat="1">
      <c r="A217" s="14"/>
      <c r="B217" s="252"/>
      <c r="C217" s="253"/>
      <c r="D217" s="243" t="s">
        <v>195</v>
      </c>
      <c r="E217" s="254" t="s">
        <v>1</v>
      </c>
      <c r="F217" s="255" t="s">
        <v>282</v>
      </c>
      <c r="G217" s="253"/>
      <c r="H217" s="256">
        <v>9.3759999999999994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195</v>
      </c>
      <c r="AU217" s="262" t="s">
        <v>83</v>
      </c>
      <c r="AV217" s="14" t="s">
        <v>83</v>
      </c>
      <c r="AW217" s="14" t="s">
        <v>30</v>
      </c>
      <c r="AX217" s="14" t="s">
        <v>73</v>
      </c>
      <c r="AY217" s="262" t="s">
        <v>183</v>
      </c>
    </row>
    <row r="218" s="15" customFormat="1">
      <c r="A218" s="15"/>
      <c r="B218" s="263"/>
      <c r="C218" s="264"/>
      <c r="D218" s="243" t="s">
        <v>195</v>
      </c>
      <c r="E218" s="265" t="s">
        <v>1</v>
      </c>
      <c r="F218" s="266" t="s">
        <v>219</v>
      </c>
      <c r="G218" s="264"/>
      <c r="H218" s="267">
        <v>9.3759999999999994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3" t="s">
        <v>195</v>
      </c>
      <c r="AU218" s="273" t="s">
        <v>83</v>
      </c>
      <c r="AV218" s="15" t="s">
        <v>188</v>
      </c>
      <c r="AW218" s="15" t="s">
        <v>30</v>
      </c>
      <c r="AX218" s="15" t="s">
        <v>81</v>
      </c>
      <c r="AY218" s="273" t="s">
        <v>183</v>
      </c>
    </row>
    <row r="219" s="2" customFormat="1" ht="16.5" customHeight="1">
      <c r="A219" s="38"/>
      <c r="B219" s="39"/>
      <c r="C219" s="227" t="s">
        <v>283</v>
      </c>
      <c r="D219" s="227" t="s">
        <v>185</v>
      </c>
      <c r="E219" s="228" t="s">
        <v>284</v>
      </c>
      <c r="F219" s="229" t="s">
        <v>285</v>
      </c>
      <c r="G219" s="230" t="s">
        <v>187</v>
      </c>
      <c r="H219" s="231">
        <v>23.161999999999999</v>
      </c>
      <c r="I219" s="232"/>
      <c r="J219" s="233">
        <f>ROUND(I219*H219,2)</f>
        <v>0</v>
      </c>
      <c r="K219" s="234"/>
      <c r="L219" s="44"/>
      <c r="M219" s="235" t="s">
        <v>1</v>
      </c>
      <c r="N219" s="236" t="s">
        <v>38</v>
      </c>
      <c r="O219" s="91"/>
      <c r="P219" s="237">
        <f>O219*H219</f>
        <v>0</v>
      </c>
      <c r="Q219" s="237">
        <v>0</v>
      </c>
      <c r="R219" s="237">
        <f>Q219*H219</f>
        <v>0</v>
      </c>
      <c r="S219" s="237">
        <v>2.3999999999999999</v>
      </c>
      <c r="T219" s="238">
        <f>S219*H219</f>
        <v>55.588799999999999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9" t="s">
        <v>188</v>
      </c>
      <c r="AT219" s="239" t="s">
        <v>185</v>
      </c>
      <c r="AU219" s="239" t="s">
        <v>83</v>
      </c>
      <c r="AY219" s="17" t="s">
        <v>183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7" t="s">
        <v>81</v>
      </c>
      <c r="BK219" s="240">
        <f>ROUND(I219*H219,2)</f>
        <v>0</v>
      </c>
      <c r="BL219" s="17" t="s">
        <v>188</v>
      </c>
      <c r="BM219" s="239" t="s">
        <v>286</v>
      </c>
    </row>
    <row r="220" s="13" customFormat="1">
      <c r="A220" s="13"/>
      <c r="B220" s="241"/>
      <c r="C220" s="242"/>
      <c r="D220" s="243" t="s">
        <v>195</v>
      </c>
      <c r="E220" s="244" t="s">
        <v>1</v>
      </c>
      <c r="F220" s="245" t="s">
        <v>287</v>
      </c>
      <c r="G220" s="242"/>
      <c r="H220" s="244" t="s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195</v>
      </c>
      <c r="AU220" s="251" t="s">
        <v>83</v>
      </c>
      <c r="AV220" s="13" t="s">
        <v>81</v>
      </c>
      <c r="AW220" s="13" t="s">
        <v>30</v>
      </c>
      <c r="AX220" s="13" t="s">
        <v>73</v>
      </c>
      <c r="AY220" s="251" t="s">
        <v>183</v>
      </c>
    </row>
    <row r="221" s="14" customFormat="1">
      <c r="A221" s="14"/>
      <c r="B221" s="252"/>
      <c r="C221" s="253"/>
      <c r="D221" s="243" t="s">
        <v>195</v>
      </c>
      <c r="E221" s="254" t="s">
        <v>1</v>
      </c>
      <c r="F221" s="255" t="s">
        <v>288</v>
      </c>
      <c r="G221" s="253"/>
      <c r="H221" s="256">
        <v>21.181999999999999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195</v>
      </c>
      <c r="AU221" s="262" t="s">
        <v>83</v>
      </c>
      <c r="AV221" s="14" t="s">
        <v>83</v>
      </c>
      <c r="AW221" s="14" t="s">
        <v>30</v>
      </c>
      <c r="AX221" s="14" t="s">
        <v>73</v>
      </c>
      <c r="AY221" s="262" t="s">
        <v>183</v>
      </c>
    </row>
    <row r="222" s="13" customFormat="1">
      <c r="A222" s="13"/>
      <c r="B222" s="241"/>
      <c r="C222" s="242"/>
      <c r="D222" s="243" t="s">
        <v>195</v>
      </c>
      <c r="E222" s="244" t="s">
        <v>1</v>
      </c>
      <c r="F222" s="245" t="s">
        <v>289</v>
      </c>
      <c r="G222" s="242"/>
      <c r="H222" s="244" t="s">
        <v>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195</v>
      </c>
      <c r="AU222" s="251" t="s">
        <v>83</v>
      </c>
      <c r="AV222" s="13" t="s">
        <v>81</v>
      </c>
      <c r="AW222" s="13" t="s">
        <v>30</v>
      </c>
      <c r="AX222" s="13" t="s">
        <v>73</v>
      </c>
      <c r="AY222" s="251" t="s">
        <v>183</v>
      </c>
    </row>
    <row r="223" s="14" customFormat="1">
      <c r="A223" s="14"/>
      <c r="B223" s="252"/>
      <c r="C223" s="253"/>
      <c r="D223" s="243" t="s">
        <v>195</v>
      </c>
      <c r="E223" s="254" t="s">
        <v>1</v>
      </c>
      <c r="F223" s="255" t="s">
        <v>290</v>
      </c>
      <c r="G223" s="253"/>
      <c r="H223" s="256">
        <v>1.98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195</v>
      </c>
      <c r="AU223" s="262" t="s">
        <v>83</v>
      </c>
      <c r="AV223" s="14" t="s">
        <v>83</v>
      </c>
      <c r="AW223" s="14" t="s">
        <v>30</v>
      </c>
      <c r="AX223" s="14" t="s">
        <v>73</v>
      </c>
      <c r="AY223" s="262" t="s">
        <v>183</v>
      </c>
    </row>
    <row r="224" s="15" customFormat="1">
      <c r="A224" s="15"/>
      <c r="B224" s="263"/>
      <c r="C224" s="264"/>
      <c r="D224" s="243" t="s">
        <v>195</v>
      </c>
      <c r="E224" s="265" t="s">
        <v>1</v>
      </c>
      <c r="F224" s="266" t="s">
        <v>219</v>
      </c>
      <c r="G224" s="264"/>
      <c r="H224" s="267">
        <v>23.161999999999999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3" t="s">
        <v>195</v>
      </c>
      <c r="AU224" s="273" t="s">
        <v>83</v>
      </c>
      <c r="AV224" s="15" t="s">
        <v>188</v>
      </c>
      <c r="AW224" s="15" t="s">
        <v>30</v>
      </c>
      <c r="AX224" s="15" t="s">
        <v>81</v>
      </c>
      <c r="AY224" s="273" t="s">
        <v>183</v>
      </c>
    </row>
    <row r="225" s="2" customFormat="1" ht="24.15" customHeight="1">
      <c r="A225" s="38"/>
      <c r="B225" s="39"/>
      <c r="C225" s="227" t="s">
        <v>190</v>
      </c>
      <c r="D225" s="227" t="s">
        <v>185</v>
      </c>
      <c r="E225" s="228" t="s">
        <v>291</v>
      </c>
      <c r="F225" s="229" t="s">
        <v>292</v>
      </c>
      <c r="G225" s="230" t="s">
        <v>293</v>
      </c>
      <c r="H225" s="231">
        <v>0.29999999999999999</v>
      </c>
      <c r="I225" s="232"/>
      <c r="J225" s="233">
        <f>ROUND(I225*H225,2)</f>
        <v>0</v>
      </c>
      <c r="K225" s="234"/>
      <c r="L225" s="44"/>
      <c r="M225" s="235" t="s">
        <v>1</v>
      </c>
      <c r="N225" s="236" t="s">
        <v>38</v>
      </c>
      <c r="O225" s="91"/>
      <c r="P225" s="237">
        <f>O225*H225</f>
        <v>0</v>
      </c>
      <c r="Q225" s="237">
        <v>0</v>
      </c>
      <c r="R225" s="237">
        <f>Q225*H225</f>
        <v>0</v>
      </c>
      <c r="S225" s="237">
        <v>1</v>
      </c>
      <c r="T225" s="238">
        <f>S225*H225</f>
        <v>0.29999999999999999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9" t="s">
        <v>188</v>
      </c>
      <c r="AT225" s="239" t="s">
        <v>185</v>
      </c>
      <c r="AU225" s="239" t="s">
        <v>83</v>
      </c>
      <c r="AY225" s="17" t="s">
        <v>183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7" t="s">
        <v>81</v>
      </c>
      <c r="BK225" s="240">
        <f>ROUND(I225*H225,2)</f>
        <v>0</v>
      </c>
      <c r="BL225" s="17" t="s">
        <v>188</v>
      </c>
      <c r="BM225" s="239" t="s">
        <v>294</v>
      </c>
    </row>
    <row r="226" s="13" customFormat="1">
      <c r="A226" s="13"/>
      <c r="B226" s="241"/>
      <c r="C226" s="242"/>
      <c r="D226" s="243" t="s">
        <v>195</v>
      </c>
      <c r="E226" s="244" t="s">
        <v>1</v>
      </c>
      <c r="F226" s="245" t="s">
        <v>254</v>
      </c>
      <c r="G226" s="242"/>
      <c r="H226" s="244" t="s">
        <v>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195</v>
      </c>
      <c r="AU226" s="251" t="s">
        <v>83</v>
      </c>
      <c r="AV226" s="13" t="s">
        <v>81</v>
      </c>
      <c r="AW226" s="13" t="s">
        <v>30</v>
      </c>
      <c r="AX226" s="13" t="s">
        <v>73</v>
      </c>
      <c r="AY226" s="251" t="s">
        <v>183</v>
      </c>
    </row>
    <row r="227" s="13" customFormat="1">
      <c r="A227" s="13"/>
      <c r="B227" s="241"/>
      <c r="C227" s="242"/>
      <c r="D227" s="243" t="s">
        <v>195</v>
      </c>
      <c r="E227" s="244" t="s">
        <v>1</v>
      </c>
      <c r="F227" s="245" t="s">
        <v>295</v>
      </c>
      <c r="G227" s="242"/>
      <c r="H227" s="244" t="s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195</v>
      </c>
      <c r="AU227" s="251" t="s">
        <v>83</v>
      </c>
      <c r="AV227" s="13" t="s">
        <v>81</v>
      </c>
      <c r="AW227" s="13" t="s">
        <v>30</v>
      </c>
      <c r="AX227" s="13" t="s">
        <v>73</v>
      </c>
      <c r="AY227" s="251" t="s">
        <v>183</v>
      </c>
    </row>
    <row r="228" s="14" customFormat="1">
      <c r="A228" s="14"/>
      <c r="B228" s="252"/>
      <c r="C228" s="253"/>
      <c r="D228" s="243" t="s">
        <v>195</v>
      </c>
      <c r="E228" s="254" t="s">
        <v>1</v>
      </c>
      <c r="F228" s="255" t="s">
        <v>296</v>
      </c>
      <c r="G228" s="253"/>
      <c r="H228" s="256">
        <v>0.29999999999999999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195</v>
      </c>
      <c r="AU228" s="262" t="s">
        <v>83</v>
      </c>
      <c r="AV228" s="14" t="s">
        <v>83</v>
      </c>
      <c r="AW228" s="14" t="s">
        <v>30</v>
      </c>
      <c r="AX228" s="14" t="s">
        <v>81</v>
      </c>
      <c r="AY228" s="262" t="s">
        <v>183</v>
      </c>
    </row>
    <row r="229" s="2" customFormat="1" ht="24.15" customHeight="1">
      <c r="A229" s="38"/>
      <c r="B229" s="39"/>
      <c r="C229" s="227" t="s">
        <v>137</v>
      </c>
      <c r="D229" s="227" t="s">
        <v>185</v>
      </c>
      <c r="E229" s="228" t="s">
        <v>297</v>
      </c>
      <c r="F229" s="229" t="s">
        <v>298</v>
      </c>
      <c r="G229" s="230" t="s">
        <v>202</v>
      </c>
      <c r="H229" s="231">
        <v>176.08799999999999</v>
      </c>
      <c r="I229" s="232"/>
      <c r="J229" s="233">
        <f>ROUND(I229*H229,2)</f>
        <v>0</v>
      </c>
      <c r="K229" s="234"/>
      <c r="L229" s="44"/>
      <c r="M229" s="235" t="s">
        <v>1</v>
      </c>
      <c r="N229" s="236" t="s">
        <v>38</v>
      </c>
      <c r="O229" s="91"/>
      <c r="P229" s="237">
        <f>O229*H229</f>
        <v>0</v>
      </c>
      <c r="Q229" s="237">
        <v>0</v>
      </c>
      <c r="R229" s="237">
        <f>Q229*H229</f>
        <v>0</v>
      </c>
      <c r="S229" s="237">
        <v>0.128</v>
      </c>
      <c r="T229" s="238">
        <f>S229*H229</f>
        <v>22.539263999999999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9" t="s">
        <v>188</v>
      </c>
      <c r="AT229" s="239" t="s">
        <v>185</v>
      </c>
      <c r="AU229" s="239" t="s">
        <v>83</v>
      </c>
      <c r="AY229" s="17" t="s">
        <v>183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7" t="s">
        <v>81</v>
      </c>
      <c r="BK229" s="240">
        <f>ROUND(I229*H229,2)</f>
        <v>0</v>
      </c>
      <c r="BL229" s="17" t="s">
        <v>188</v>
      </c>
      <c r="BM229" s="239" t="s">
        <v>299</v>
      </c>
    </row>
    <row r="230" s="13" customFormat="1">
      <c r="A230" s="13"/>
      <c r="B230" s="241"/>
      <c r="C230" s="242"/>
      <c r="D230" s="243" t="s">
        <v>195</v>
      </c>
      <c r="E230" s="244" t="s">
        <v>1</v>
      </c>
      <c r="F230" s="245" t="s">
        <v>196</v>
      </c>
      <c r="G230" s="242"/>
      <c r="H230" s="244" t="s">
        <v>1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195</v>
      </c>
      <c r="AU230" s="251" t="s">
        <v>83</v>
      </c>
      <c r="AV230" s="13" t="s">
        <v>81</v>
      </c>
      <c r="AW230" s="13" t="s">
        <v>30</v>
      </c>
      <c r="AX230" s="13" t="s">
        <v>73</v>
      </c>
      <c r="AY230" s="251" t="s">
        <v>183</v>
      </c>
    </row>
    <row r="231" s="13" customFormat="1">
      <c r="A231" s="13"/>
      <c r="B231" s="241"/>
      <c r="C231" s="242"/>
      <c r="D231" s="243" t="s">
        <v>195</v>
      </c>
      <c r="E231" s="244" t="s">
        <v>1</v>
      </c>
      <c r="F231" s="245" t="s">
        <v>300</v>
      </c>
      <c r="G231" s="242"/>
      <c r="H231" s="244" t="s">
        <v>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195</v>
      </c>
      <c r="AU231" s="251" t="s">
        <v>83</v>
      </c>
      <c r="AV231" s="13" t="s">
        <v>81</v>
      </c>
      <c r="AW231" s="13" t="s">
        <v>30</v>
      </c>
      <c r="AX231" s="13" t="s">
        <v>73</v>
      </c>
      <c r="AY231" s="251" t="s">
        <v>183</v>
      </c>
    </row>
    <row r="232" s="14" customFormat="1">
      <c r="A232" s="14"/>
      <c r="B232" s="252"/>
      <c r="C232" s="253"/>
      <c r="D232" s="243" t="s">
        <v>195</v>
      </c>
      <c r="E232" s="254" t="s">
        <v>1</v>
      </c>
      <c r="F232" s="255" t="s">
        <v>301</v>
      </c>
      <c r="G232" s="253"/>
      <c r="H232" s="256">
        <v>58.299999999999997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195</v>
      </c>
      <c r="AU232" s="262" t="s">
        <v>83</v>
      </c>
      <c r="AV232" s="14" t="s">
        <v>83</v>
      </c>
      <c r="AW232" s="14" t="s">
        <v>30</v>
      </c>
      <c r="AX232" s="14" t="s">
        <v>73</v>
      </c>
      <c r="AY232" s="262" t="s">
        <v>183</v>
      </c>
    </row>
    <row r="233" s="14" customFormat="1">
      <c r="A233" s="14"/>
      <c r="B233" s="252"/>
      <c r="C233" s="253"/>
      <c r="D233" s="243" t="s">
        <v>195</v>
      </c>
      <c r="E233" s="254" t="s">
        <v>1</v>
      </c>
      <c r="F233" s="255" t="s">
        <v>302</v>
      </c>
      <c r="G233" s="253"/>
      <c r="H233" s="256">
        <v>75.988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195</v>
      </c>
      <c r="AU233" s="262" t="s">
        <v>83</v>
      </c>
      <c r="AV233" s="14" t="s">
        <v>83</v>
      </c>
      <c r="AW233" s="14" t="s">
        <v>30</v>
      </c>
      <c r="AX233" s="14" t="s">
        <v>73</v>
      </c>
      <c r="AY233" s="262" t="s">
        <v>183</v>
      </c>
    </row>
    <row r="234" s="14" customFormat="1">
      <c r="A234" s="14"/>
      <c r="B234" s="252"/>
      <c r="C234" s="253"/>
      <c r="D234" s="243" t="s">
        <v>195</v>
      </c>
      <c r="E234" s="254" t="s">
        <v>1</v>
      </c>
      <c r="F234" s="255" t="s">
        <v>303</v>
      </c>
      <c r="G234" s="253"/>
      <c r="H234" s="256">
        <v>41.799999999999997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195</v>
      </c>
      <c r="AU234" s="262" t="s">
        <v>83</v>
      </c>
      <c r="AV234" s="14" t="s">
        <v>83</v>
      </c>
      <c r="AW234" s="14" t="s">
        <v>30</v>
      </c>
      <c r="AX234" s="14" t="s">
        <v>73</v>
      </c>
      <c r="AY234" s="262" t="s">
        <v>183</v>
      </c>
    </row>
    <row r="235" s="15" customFormat="1">
      <c r="A235" s="15"/>
      <c r="B235" s="263"/>
      <c r="C235" s="264"/>
      <c r="D235" s="243" t="s">
        <v>195</v>
      </c>
      <c r="E235" s="265" t="s">
        <v>1</v>
      </c>
      <c r="F235" s="266" t="s">
        <v>219</v>
      </c>
      <c r="G235" s="264"/>
      <c r="H235" s="267">
        <v>176.08800000000002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3" t="s">
        <v>195</v>
      </c>
      <c r="AU235" s="273" t="s">
        <v>83</v>
      </c>
      <c r="AV235" s="15" t="s">
        <v>188</v>
      </c>
      <c r="AW235" s="15" t="s">
        <v>30</v>
      </c>
      <c r="AX235" s="15" t="s">
        <v>81</v>
      </c>
      <c r="AY235" s="273" t="s">
        <v>183</v>
      </c>
    </row>
    <row r="236" s="2" customFormat="1" ht="16.5" customHeight="1">
      <c r="A236" s="38"/>
      <c r="B236" s="39"/>
      <c r="C236" s="227" t="s">
        <v>140</v>
      </c>
      <c r="D236" s="227" t="s">
        <v>185</v>
      </c>
      <c r="E236" s="228" t="s">
        <v>304</v>
      </c>
      <c r="F236" s="229" t="s">
        <v>305</v>
      </c>
      <c r="G236" s="230" t="s">
        <v>187</v>
      </c>
      <c r="H236" s="231">
        <v>1.736</v>
      </c>
      <c r="I236" s="232"/>
      <c r="J236" s="233">
        <f>ROUND(I236*H236,2)</f>
        <v>0</v>
      </c>
      <c r="K236" s="234"/>
      <c r="L236" s="44"/>
      <c r="M236" s="235" t="s">
        <v>1</v>
      </c>
      <c r="N236" s="236" t="s">
        <v>38</v>
      </c>
      <c r="O236" s="91"/>
      <c r="P236" s="237">
        <f>O236*H236</f>
        <v>0</v>
      </c>
      <c r="Q236" s="237">
        <v>0</v>
      </c>
      <c r="R236" s="237">
        <f>Q236*H236</f>
        <v>0</v>
      </c>
      <c r="S236" s="237">
        <v>2.3999999999999999</v>
      </c>
      <c r="T236" s="238">
        <f>S236*H236</f>
        <v>4.1663999999999994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188</v>
      </c>
      <c r="AT236" s="239" t="s">
        <v>185</v>
      </c>
      <c r="AU236" s="239" t="s">
        <v>83</v>
      </c>
      <c r="AY236" s="17" t="s">
        <v>183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7" t="s">
        <v>81</v>
      </c>
      <c r="BK236" s="240">
        <f>ROUND(I236*H236,2)</f>
        <v>0</v>
      </c>
      <c r="BL236" s="17" t="s">
        <v>188</v>
      </c>
      <c r="BM236" s="239" t="s">
        <v>306</v>
      </c>
    </row>
    <row r="237" s="13" customFormat="1">
      <c r="A237" s="13"/>
      <c r="B237" s="241"/>
      <c r="C237" s="242"/>
      <c r="D237" s="243" t="s">
        <v>195</v>
      </c>
      <c r="E237" s="244" t="s">
        <v>1</v>
      </c>
      <c r="F237" s="245" t="s">
        <v>307</v>
      </c>
      <c r="G237" s="242"/>
      <c r="H237" s="244" t="s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195</v>
      </c>
      <c r="AU237" s="251" t="s">
        <v>83</v>
      </c>
      <c r="AV237" s="13" t="s">
        <v>81</v>
      </c>
      <c r="AW237" s="13" t="s">
        <v>30</v>
      </c>
      <c r="AX237" s="13" t="s">
        <v>73</v>
      </c>
      <c r="AY237" s="251" t="s">
        <v>183</v>
      </c>
    </row>
    <row r="238" s="14" customFormat="1">
      <c r="A238" s="14"/>
      <c r="B238" s="252"/>
      <c r="C238" s="253"/>
      <c r="D238" s="243" t="s">
        <v>195</v>
      </c>
      <c r="E238" s="254" t="s">
        <v>1</v>
      </c>
      <c r="F238" s="255" t="s">
        <v>308</v>
      </c>
      <c r="G238" s="253"/>
      <c r="H238" s="256">
        <v>1.736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195</v>
      </c>
      <c r="AU238" s="262" t="s">
        <v>83</v>
      </c>
      <c r="AV238" s="14" t="s">
        <v>83</v>
      </c>
      <c r="AW238" s="14" t="s">
        <v>30</v>
      </c>
      <c r="AX238" s="14" t="s">
        <v>73</v>
      </c>
      <c r="AY238" s="262" t="s">
        <v>183</v>
      </c>
    </row>
    <row r="239" s="15" customFormat="1">
      <c r="A239" s="15"/>
      <c r="B239" s="263"/>
      <c r="C239" s="264"/>
      <c r="D239" s="243" t="s">
        <v>195</v>
      </c>
      <c r="E239" s="265" t="s">
        <v>1</v>
      </c>
      <c r="F239" s="266" t="s">
        <v>219</v>
      </c>
      <c r="G239" s="264"/>
      <c r="H239" s="267">
        <v>1.736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3" t="s">
        <v>195</v>
      </c>
      <c r="AU239" s="273" t="s">
        <v>83</v>
      </c>
      <c r="AV239" s="15" t="s">
        <v>188</v>
      </c>
      <c r="AW239" s="15" t="s">
        <v>30</v>
      </c>
      <c r="AX239" s="15" t="s">
        <v>81</v>
      </c>
      <c r="AY239" s="273" t="s">
        <v>183</v>
      </c>
    </row>
    <row r="240" s="2" customFormat="1" ht="37.8" customHeight="1">
      <c r="A240" s="38"/>
      <c r="B240" s="39"/>
      <c r="C240" s="227" t="s">
        <v>8</v>
      </c>
      <c r="D240" s="227" t="s">
        <v>185</v>
      </c>
      <c r="E240" s="228" t="s">
        <v>309</v>
      </c>
      <c r="F240" s="229" t="s">
        <v>310</v>
      </c>
      <c r="G240" s="230" t="s">
        <v>187</v>
      </c>
      <c r="H240" s="231">
        <v>1.125</v>
      </c>
      <c r="I240" s="232"/>
      <c r="J240" s="233">
        <f>ROUND(I240*H240,2)</f>
        <v>0</v>
      </c>
      <c r="K240" s="234"/>
      <c r="L240" s="44"/>
      <c r="M240" s="235" t="s">
        <v>1</v>
      </c>
      <c r="N240" s="236" t="s">
        <v>38</v>
      </c>
      <c r="O240" s="91"/>
      <c r="P240" s="237">
        <f>O240*H240</f>
        <v>0</v>
      </c>
      <c r="Q240" s="237">
        <v>0</v>
      </c>
      <c r="R240" s="237">
        <f>Q240*H240</f>
        <v>0</v>
      </c>
      <c r="S240" s="237">
        <v>2.2000000000000002</v>
      </c>
      <c r="T240" s="238">
        <f>S240*H240</f>
        <v>2.4750000000000001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9" t="s">
        <v>188</v>
      </c>
      <c r="AT240" s="239" t="s">
        <v>185</v>
      </c>
      <c r="AU240" s="239" t="s">
        <v>83</v>
      </c>
      <c r="AY240" s="17" t="s">
        <v>183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7" t="s">
        <v>81</v>
      </c>
      <c r="BK240" s="240">
        <f>ROUND(I240*H240,2)</f>
        <v>0</v>
      </c>
      <c r="BL240" s="17" t="s">
        <v>188</v>
      </c>
      <c r="BM240" s="239" t="s">
        <v>311</v>
      </c>
    </row>
    <row r="241" s="13" customFormat="1">
      <c r="A241" s="13"/>
      <c r="B241" s="241"/>
      <c r="C241" s="242"/>
      <c r="D241" s="243" t="s">
        <v>195</v>
      </c>
      <c r="E241" s="244" t="s">
        <v>1</v>
      </c>
      <c r="F241" s="245" t="s">
        <v>312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195</v>
      </c>
      <c r="AU241" s="251" t="s">
        <v>83</v>
      </c>
      <c r="AV241" s="13" t="s">
        <v>81</v>
      </c>
      <c r="AW241" s="13" t="s">
        <v>30</v>
      </c>
      <c r="AX241" s="13" t="s">
        <v>73</v>
      </c>
      <c r="AY241" s="251" t="s">
        <v>183</v>
      </c>
    </row>
    <row r="242" s="14" customFormat="1">
      <c r="A242" s="14"/>
      <c r="B242" s="252"/>
      <c r="C242" s="253"/>
      <c r="D242" s="243" t="s">
        <v>195</v>
      </c>
      <c r="E242" s="254" t="s">
        <v>1</v>
      </c>
      <c r="F242" s="255" t="s">
        <v>313</v>
      </c>
      <c r="G242" s="253"/>
      <c r="H242" s="256">
        <v>1.125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195</v>
      </c>
      <c r="AU242" s="262" t="s">
        <v>83</v>
      </c>
      <c r="AV242" s="14" t="s">
        <v>83</v>
      </c>
      <c r="AW242" s="14" t="s">
        <v>30</v>
      </c>
      <c r="AX242" s="14" t="s">
        <v>81</v>
      </c>
      <c r="AY242" s="262" t="s">
        <v>183</v>
      </c>
    </row>
    <row r="243" s="2" customFormat="1" ht="33" customHeight="1">
      <c r="A243" s="38"/>
      <c r="B243" s="39"/>
      <c r="C243" s="227" t="s">
        <v>143</v>
      </c>
      <c r="D243" s="227" t="s">
        <v>185</v>
      </c>
      <c r="E243" s="228" t="s">
        <v>314</v>
      </c>
      <c r="F243" s="229" t="s">
        <v>315</v>
      </c>
      <c r="G243" s="230" t="s">
        <v>187</v>
      </c>
      <c r="H243" s="231">
        <v>1.125</v>
      </c>
      <c r="I243" s="232"/>
      <c r="J243" s="233">
        <f>ROUND(I243*H243,2)</f>
        <v>0</v>
      </c>
      <c r="K243" s="234"/>
      <c r="L243" s="44"/>
      <c r="M243" s="235" t="s">
        <v>1</v>
      </c>
      <c r="N243" s="236" t="s">
        <v>38</v>
      </c>
      <c r="O243" s="91"/>
      <c r="P243" s="237">
        <f>O243*H243</f>
        <v>0</v>
      </c>
      <c r="Q243" s="237">
        <v>0</v>
      </c>
      <c r="R243" s="237">
        <f>Q243*H243</f>
        <v>0</v>
      </c>
      <c r="S243" s="237">
        <v>0.029000000000000001</v>
      </c>
      <c r="T243" s="238">
        <f>S243*H243</f>
        <v>0.032625000000000001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9" t="s">
        <v>188</v>
      </c>
      <c r="AT243" s="239" t="s">
        <v>185</v>
      </c>
      <c r="AU243" s="239" t="s">
        <v>83</v>
      </c>
      <c r="AY243" s="17" t="s">
        <v>183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7" t="s">
        <v>81</v>
      </c>
      <c r="BK243" s="240">
        <f>ROUND(I243*H243,2)</f>
        <v>0</v>
      </c>
      <c r="BL243" s="17" t="s">
        <v>188</v>
      </c>
      <c r="BM243" s="239" t="s">
        <v>316</v>
      </c>
    </row>
    <row r="244" s="13" customFormat="1">
      <c r="A244" s="13"/>
      <c r="B244" s="241"/>
      <c r="C244" s="242"/>
      <c r="D244" s="243" t="s">
        <v>195</v>
      </c>
      <c r="E244" s="244" t="s">
        <v>1</v>
      </c>
      <c r="F244" s="245" t="s">
        <v>312</v>
      </c>
      <c r="G244" s="242"/>
      <c r="H244" s="244" t="s">
        <v>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195</v>
      </c>
      <c r="AU244" s="251" t="s">
        <v>83</v>
      </c>
      <c r="AV244" s="13" t="s">
        <v>81</v>
      </c>
      <c r="AW244" s="13" t="s">
        <v>30</v>
      </c>
      <c r="AX244" s="13" t="s">
        <v>73</v>
      </c>
      <c r="AY244" s="251" t="s">
        <v>183</v>
      </c>
    </row>
    <row r="245" s="14" customFormat="1">
      <c r="A245" s="14"/>
      <c r="B245" s="252"/>
      <c r="C245" s="253"/>
      <c r="D245" s="243" t="s">
        <v>195</v>
      </c>
      <c r="E245" s="254" t="s">
        <v>1</v>
      </c>
      <c r="F245" s="255" t="s">
        <v>313</v>
      </c>
      <c r="G245" s="253"/>
      <c r="H245" s="256">
        <v>1.125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195</v>
      </c>
      <c r="AU245" s="262" t="s">
        <v>83</v>
      </c>
      <c r="AV245" s="14" t="s">
        <v>83</v>
      </c>
      <c r="AW245" s="14" t="s">
        <v>30</v>
      </c>
      <c r="AX245" s="14" t="s">
        <v>81</v>
      </c>
      <c r="AY245" s="262" t="s">
        <v>183</v>
      </c>
    </row>
    <row r="246" s="2" customFormat="1" ht="24.15" customHeight="1">
      <c r="A246" s="38"/>
      <c r="B246" s="39"/>
      <c r="C246" s="227" t="s">
        <v>146</v>
      </c>
      <c r="D246" s="227" t="s">
        <v>185</v>
      </c>
      <c r="E246" s="228" t="s">
        <v>317</v>
      </c>
      <c r="F246" s="229" t="s">
        <v>318</v>
      </c>
      <c r="G246" s="230" t="s">
        <v>319</v>
      </c>
      <c r="H246" s="231">
        <v>15</v>
      </c>
      <c r="I246" s="232"/>
      <c r="J246" s="233">
        <f>ROUND(I246*H246,2)</f>
        <v>0</v>
      </c>
      <c r="K246" s="234"/>
      <c r="L246" s="44"/>
      <c r="M246" s="235" t="s">
        <v>1</v>
      </c>
      <c r="N246" s="236" t="s">
        <v>38</v>
      </c>
      <c r="O246" s="91"/>
      <c r="P246" s="237">
        <f>O246*H246</f>
        <v>0</v>
      </c>
      <c r="Q246" s="237">
        <v>0</v>
      </c>
      <c r="R246" s="237">
        <f>Q246*H246</f>
        <v>0</v>
      </c>
      <c r="S246" s="237">
        <v>0.25</v>
      </c>
      <c r="T246" s="238">
        <f>S246*H246</f>
        <v>3.75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188</v>
      </c>
      <c r="AT246" s="239" t="s">
        <v>185</v>
      </c>
      <c r="AU246" s="239" t="s">
        <v>83</v>
      </c>
      <c r="AY246" s="17" t="s">
        <v>183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7" t="s">
        <v>81</v>
      </c>
      <c r="BK246" s="240">
        <f>ROUND(I246*H246,2)</f>
        <v>0</v>
      </c>
      <c r="BL246" s="17" t="s">
        <v>188</v>
      </c>
      <c r="BM246" s="239" t="s">
        <v>320</v>
      </c>
    </row>
    <row r="247" s="13" customFormat="1">
      <c r="A247" s="13"/>
      <c r="B247" s="241"/>
      <c r="C247" s="242"/>
      <c r="D247" s="243" t="s">
        <v>195</v>
      </c>
      <c r="E247" s="244" t="s">
        <v>1</v>
      </c>
      <c r="F247" s="245" t="s">
        <v>321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195</v>
      </c>
      <c r="AU247" s="251" t="s">
        <v>83</v>
      </c>
      <c r="AV247" s="13" t="s">
        <v>81</v>
      </c>
      <c r="AW247" s="13" t="s">
        <v>30</v>
      </c>
      <c r="AX247" s="13" t="s">
        <v>73</v>
      </c>
      <c r="AY247" s="251" t="s">
        <v>183</v>
      </c>
    </row>
    <row r="248" s="14" customFormat="1">
      <c r="A248" s="14"/>
      <c r="B248" s="252"/>
      <c r="C248" s="253"/>
      <c r="D248" s="243" t="s">
        <v>195</v>
      </c>
      <c r="E248" s="254" t="s">
        <v>1</v>
      </c>
      <c r="F248" s="255" t="s">
        <v>322</v>
      </c>
      <c r="G248" s="253"/>
      <c r="H248" s="256">
        <v>15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195</v>
      </c>
      <c r="AU248" s="262" t="s">
        <v>83</v>
      </c>
      <c r="AV248" s="14" t="s">
        <v>83</v>
      </c>
      <c r="AW248" s="14" t="s">
        <v>30</v>
      </c>
      <c r="AX248" s="14" t="s">
        <v>81</v>
      </c>
      <c r="AY248" s="262" t="s">
        <v>183</v>
      </c>
    </row>
    <row r="249" s="2" customFormat="1" ht="24.15" customHeight="1">
      <c r="A249" s="38"/>
      <c r="B249" s="39"/>
      <c r="C249" s="227" t="s">
        <v>322</v>
      </c>
      <c r="D249" s="227" t="s">
        <v>185</v>
      </c>
      <c r="E249" s="228" t="s">
        <v>323</v>
      </c>
      <c r="F249" s="229" t="s">
        <v>324</v>
      </c>
      <c r="G249" s="230" t="s">
        <v>325</v>
      </c>
      <c r="H249" s="231">
        <v>14</v>
      </c>
      <c r="I249" s="232"/>
      <c r="J249" s="233">
        <f>ROUND(I249*H249,2)</f>
        <v>0</v>
      </c>
      <c r="K249" s="234"/>
      <c r="L249" s="44"/>
      <c r="M249" s="235" t="s">
        <v>1</v>
      </c>
      <c r="N249" s="236" t="s">
        <v>38</v>
      </c>
      <c r="O249" s="91"/>
      <c r="P249" s="237">
        <f>O249*H249</f>
        <v>0</v>
      </c>
      <c r="Q249" s="237">
        <v>0</v>
      </c>
      <c r="R249" s="237">
        <f>Q249*H249</f>
        <v>0</v>
      </c>
      <c r="S249" s="237">
        <v>0.16500000000000001</v>
      </c>
      <c r="T249" s="238">
        <f>S249*H249</f>
        <v>2.3100000000000001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188</v>
      </c>
      <c r="AT249" s="239" t="s">
        <v>185</v>
      </c>
      <c r="AU249" s="239" t="s">
        <v>83</v>
      </c>
      <c r="AY249" s="17" t="s">
        <v>183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81</v>
      </c>
      <c r="BK249" s="240">
        <f>ROUND(I249*H249,2)</f>
        <v>0</v>
      </c>
      <c r="BL249" s="17" t="s">
        <v>188</v>
      </c>
      <c r="BM249" s="239" t="s">
        <v>326</v>
      </c>
    </row>
    <row r="250" s="2" customFormat="1" ht="24.15" customHeight="1">
      <c r="A250" s="38"/>
      <c r="B250" s="39"/>
      <c r="C250" s="227" t="s">
        <v>327</v>
      </c>
      <c r="D250" s="227" t="s">
        <v>185</v>
      </c>
      <c r="E250" s="228" t="s">
        <v>328</v>
      </c>
      <c r="F250" s="229" t="s">
        <v>329</v>
      </c>
      <c r="G250" s="230" t="s">
        <v>319</v>
      </c>
      <c r="H250" s="231">
        <v>23</v>
      </c>
      <c r="I250" s="232"/>
      <c r="J250" s="233">
        <f>ROUND(I250*H250,2)</f>
        <v>0</v>
      </c>
      <c r="K250" s="234"/>
      <c r="L250" s="44"/>
      <c r="M250" s="235" t="s">
        <v>1</v>
      </c>
      <c r="N250" s="236" t="s">
        <v>38</v>
      </c>
      <c r="O250" s="91"/>
      <c r="P250" s="237">
        <f>O250*H250</f>
        <v>0</v>
      </c>
      <c r="Q250" s="237">
        <v>0</v>
      </c>
      <c r="R250" s="237">
        <f>Q250*H250</f>
        <v>0</v>
      </c>
      <c r="S250" s="237">
        <v>0.00198</v>
      </c>
      <c r="T250" s="238">
        <f>S250*H250</f>
        <v>0.045539999999999997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9" t="s">
        <v>188</v>
      </c>
      <c r="AT250" s="239" t="s">
        <v>185</v>
      </c>
      <c r="AU250" s="239" t="s">
        <v>83</v>
      </c>
      <c r="AY250" s="17" t="s">
        <v>183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7" t="s">
        <v>81</v>
      </c>
      <c r="BK250" s="240">
        <f>ROUND(I250*H250,2)</f>
        <v>0</v>
      </c>
      <c r="BL250" s="17" t="s">
        <v>188</v>
      </c>
      <c r="BM250" s="239" t="s">
        <v>330</v>
      </c>
    </row>
    <row r="251" s="2" customFormat="1" ht="21.75" customHeight="1">
      <c r="A251" s="38"/>
      <c r="B251" s="39"/>
      <c r="C251" s="227" t="s">
        <v>331</v>
      </c>
      <c r="D251" s="227" t="s">
        <v>185</v>
      </c>
      <c r="E251" s="228" t="s">
        <v>332</v>
      </c>
      <c r="F251" s="229" t="s">
        <v>333</v>
      </c>
      <c r="G251" s="230" t="s">
        <v>325</v>
      </c>
      <c r="H251" s="231">
        <v>1</v>
      </c>
      <c r="I251" s="232"/>
      <c r="J251" s="233">
        <f>ROUND(I251*H251,2)</f>
        <v>0</v>
      </c>
      <c r="K251" s="234"/>
      <c r="L251" s="44"/>
      <c r="M251" s="235" t="s">
        <v>1</v>
      </c>
      <c r="N251" s="236" t="s">
        <v>38</v>
      </c>
      <c r="O251" s="91"/>
      <c r="P251" s="237">
        <f>O251*H251</f>
        <v>0</v>
      </c>
      <c r="Q251" s="237">
        <v>0</v>
      </c>
      <c r="R251" s="237">
        <f>Q251*H251</f>
        <v>0</v>
      </c>
      <c r="S251" s="237">
        <v>0.20999999999999999</v>
      </c>
      <c r="T251" s="238">
        <f>S251*H251</f>
        <v>0.20999999999999999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188</v>
      </c>
      <c r="AT251" s="239" t="s">
        <v>185</v>
      </c>
      <c r="AU251" s="239" t="s">
        <v>83</v>
      </c>
      <c r="AY251" s="17" t="s">
        <v>183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7" t="s">
        <v>81</v>
      </c>
      <c r="BK251" s="240">
        <f>ROUND(I251*H251,2)</f>
        <v>0</v>
      </c>
      <c r="BL251" s="17" t="s">
        <v>188</v>
      </c>
      <c r="BM251" s="239" t="s">
        <v>334</v>
      </c>
    </row>
    <row r="252" s="2" customFormat="1" ht="24.15" customHeight="1">
      <c r="A252" s="38"/>
      <c r="B252" s="39"/>
      <c r="C252" s="227" t="s">
        <v>335</v>
      </c>
      <c r="D252" s="227" t="s">
        <v>185</v>
      </c>
      <c r="E252" s="228" t="s">
        <v>336</v>
      </c>
      <c r="F252" s="229" t="s">
        <v>337</v>
      </c>
      <c r="G252" s="230" t="s">
        <v>202</v>
      </c>
      <c r="H252" s="231">
        <v>158.93899999999999</v>
      </c>
      <c r="I252" s="232"/>
      <c r="J252" s="233">
        <f>ROUND(I252*H252,2)</f>
        <v>0</v>
      </c>
      <c r="K252" s="234"/>
      <c r="L252" s="44"/>
      <c r="M252" s="235" t="s">
        <v>1</v>
      </c>
      <c r="N252" s="236" t="s">
        <v>38</v>
      </c>
      <c r="O252" s="91"/>
      <c r="P252" s="237">
        <f>O252*H252</f>
        <v>0</v>
      </c>
      <c r="Q252" s="237">
        <v>0</v>
      </c>
      <c r="R252" s="237">
        <f>Q252*H252</f>
        <v>0</v>
      </c>
      <c r="S252" s="237">
        <v>0.017999999999999999</v>
      </c>
      <c r="T252" s="238">
        <f>S252*H252</f>
        <v>2.8609019999999998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188</v>
      </c>
      <c r="AT252" s="239" t="s">
        <v>185</v>
      </c>
      <c r="AU252" s="239" t="s">
        <v>83</v>
      </c>
      <c r="AY252" s="17" t="s">
        <v>183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81</v>
      </c>
      <c r="BK252" s="240">
        <f>ROUND(I252*H252,2)</f>
        <v>0</v>
      </c>
      <c r="BL252" s="17" t="s">
        <v>188</v>
      </c>
      <c r="BM252" s="239" t="s">
        <v>338</v>
      </c>
    </row>
    <row r="253" s="13" customFormat="1">
      <c r="A253" s="13"/>
      <c r="B253" s="241"/>
      <c r="C253" s="242"/>
      <c r="D253" s="243" t="s">
        <v>195</v>
      </c>
      <c r="E253" s="244" t="s">
        <v>1</v>
      </c>
      <c r="F253" s="245" t="s">
        <v>196</v>
      </c>
      <c r="G253" s="242"/>
      <c r="H253" s="244" t="s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195</v>
      </c>
      <c r="AU253" s="251" t="s">
        <v>83</v>
      </c>
      <c r="AV253" s="13" t="s">
        <v>81</v>
      </c>
      <c r="AW253" s="13" t="s">
        <v>30</v>
      </c>
      <c r="AX253" s="13" t="s">
        <v>73</v>
      </c>
      <c r="AY253" s="251" t="s">
        <v>183</v>
      </c>
    </row>
    <row r="254" s="13" customFormat="1">
      <c r="A254" s="13"/>
      <c r="B254" s="241"/>
      <c r="C254" s="242"/>
      <c r="D254" s="243" t="s">
        <v>195</v>
      </c>
      <c r="E254" s="244" t="s">
        <v>1</v>
      </c>
      <c r="F254" s="245" t="s">
        <v>339</v>
      </c>
      <c r="G254" s="242"/>
      <c r="H254" s="244" t="s">
        <v>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195</v>
      </c>
      <c r="AU254" s="251" t="s">
        <v>83</v>
      </c>
      <c r="AV254" s="13" t="s">
        <v>81</v>
      </c>
      <c r="AW254" s="13" t="s">
        <v>30</v>
      </c>
      <c r="AX254" s="13" t="s">
        <v>73</v>
      </c>
      <c r="AY254" s="251" t="s">
        <v>183</v>
      </c>
    </row>
    <row r="255" s="14" customFormat="1">
      <c r="A255" s="14"/>
      <c r="B255" s="252"/>
      <c r="C255" s="253"/>
      <c r="D255" s="243" t="s">
        <v>195</v>
      </c>
      <c r="E255" s="254" t="s">
        <v>1</v>
      </c>
      <c r="F255" s="255" t="s">
        <v>340</v>
      </c>
      <c r="G255" s="253"/>
      <c r="H255" s="256">
        <v>131.56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195</v>
      </c>
      <c r="AU255" s="262" t="s">
        <v>83</v>
      </c>
      <c r="AV255" s="14" t="s">
        <v>83</v>
      </c>
      <c r="AW255" s="14" t="s">
        <v>30</v>
      </c>
      <c r="AX255" s="14" t="s">
        <v>73</v>
      </c>
      <c r="AY255" s="262" t="s">
        <v>183</v>
      </c>
    </row>
    <row r="256" s="13" customFormat="1">
      <c r="A256" s="13"/>
      <c r="B256" s="241"/>
      <c r="C256" s="242"/>
      <c r="D256" s="243" t="s">
        <v>195</v>
      </c>
      <c r="E256" s="244" t="s">
        <v>1</v>
      </c>
      <c r="F256" s="245" t="s">
        <v>208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195</v>
      </c>
      <c r="AU256" s="251" t="s">
        <v>83</v>
      </c>
      <c r="AV256" s="13" t="s">
        <v>81</v>
      </c>
      <c r="AW256" s="13" t="s">
        <v>30</v>
      </c>
      <c r="AX256" s="13" t="s">
        <v>73</v>
      </c>
      <c r="AY256" s="251" t="s">
        <v>183</v>
      </c>
    </row>
    <row r="257" s="13" customFormat="1">
      <c r="A257" s="13"/>
      <c r="B257" s="241"/>
      <c r="C257" s="242"/>
      <c r="D257" s="243" t="s">
        <v>195</v>
      </c>
      <c r="E257" s="244" t="s">
        <v>1</v>
      </c>
      <c r="F257" s="245" t="s">
        <v>341</v>
      </c>
      <c r="G257" s="242"/>
      <c r="H257" s="244" t="s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195</v>
      </c>
      <c r="AU257" s="251" t="s">
        <v>83</v>
      </c>
      <c r="AV257" s="13" t="s">
        <v>81</v>
      </c>
      <c r="AW257" s="13" t="s">
        <v>30</v>
      </c>
      <c r="AX257" s="13" t="s">
        <v>73</v>
      </c>
      <c r="AY257" s="251" t="s">
        <v>183</v>
      </c>
    </row>
    <row r="258" s="14" customFormat="1">
      <c r="A258" s="14"/>
      <c r="B258" s="252"/>
      <c r="C258" s="253"/>
      <c r="D258" s="243" t="s">
        <v>195</v>
      </c>
      <c r="E258" s="254" t="s">
        <v>1</v>
      </c>
      <c r="F258" s="255" t="s">
        <v>342</v>
      </c>
      <c r="G258" s="253"/>
      <c r="H258" s="256">
        <v>27.379000000000001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195</v>
      </c>
      <c r="AU258" s="262" t="s">
        <v>83</v>
      </c>
      <c r="AV258" s="14" t="s">
        <v>83</v>
      </c>
      <c r="AW258" s="14" t="s">
        <v>30</v>
      </c>
      <c r="AX258" s="14" t="s">
        <v>73</v>
      </c>
      <c r="AY258" s="262" t="s">
        <v>183</v>
      </c>
    </row>
    <row r="259" s="15" customFormat="1">
      <c r="A259" s="15"/>
      <c r="B259" s="263"/>
      <c r="C259" s="264"/>
      <c r="D259" s="243" t="s">
        <v>195</v>
      </c>
      <c r="E259" s="265" t="s">
        <v>1</v>
      </c>
      <c r="F259" s="266" t="s">
        <v>219</v>
      </c>
      <c r="G259" s="264"/>
      <c r="H259" s="267">
        <v>158.93899999999999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3" t="s">
        <v>195</v>
      </c>
      <c r="AU259" s="273" t="s">
        <v>83</v>
      </c>
      <c r="AV259" s="15" t="s">
        <v>188</v>
      </c>
      <c r="AW259" s="15" t="s">
        <v>30</v>
      </c>
      <c r="AX259" s="15" t="s">
        <v>81</v>
      </c>
      <c r="AY259" s="273" t="s">
        <v>183</v>
      </c>
    </row>
    <row r="260" s="2" customFormat="1" ht="24.15" customHeight="1">
      <c r="A260" s="38"/>
      <c r="B260" s="39"/>
      <c r="C260" s="227" t="s">
        <v>343</v>
      </c>
      <c r="D260" s="227" t="s">
        <v>185</v>
      </c>
      <c r="E260" s="228" t="s">
        <v>344</v>
      </c>
      <c r="F260" s="229" t="s">
        <v>345</v>
      </c>
      <c r="G260" s="230" t="s">
        <v>202</v>
      </c>
      <c r="H260" s="231">
        <v>119.59999999999999</v>
      </c>
      <c r="I260" s="232"/>
      <c r="J260" s="233">
        <f>ROUND(I260*H260,2)</f>
        <v>0</v>
      </c>
      <c r="K260" s="234"/>
      <c r="L260" s="44"/>
      <c r="M260" s="235" t="s">
        <v>1</v>
      </c>
      <c r="N260" s="236" t="s">
        <v>38</v>
      </c>
      <c r="O260" s="91"/>
      <c r="P260" s="237">
        <f>O260*H260</f>
        <v>0</v>
      </c>
      <c r="Q260" s="237">
        <v>0</v>
      </c>
      <c r="R260" s="237">
        <f>Q260*H260</f>
        <v>0</v>
      </c>
      <c r="S260" s="237">
        <v>0.028000000000000001</v>
      </c>
      <c r="T260" s="238">
        <f>S260*H260</f>
        <v>3.3487999999999998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9" t="s">
        <v>188</v>
      </c>
      <c r="AT260" s="239" t="s">
        <v>185</v>
      </c>
      <c r="AU260" s="239" t="s">
        <v>83</v>
      </c>
      <c r="AY260" s="17" t="s">
        <v>183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7" t="s">
        <v>81</v>
      </c>
      <c r="BK260" s="240">
        <f>ROUND(I260*H260,2)</f>
        <v>0</v>
      </c>
      <c r="BL260" s="17" t="s">
        <v>188</v>
      </c>
      <c r="BM260" s="239" t="s">
        <v>346</v>
      </c>
    </row>
    <row r="261" s="13" customFormat="1">
      <c r="A261" s="13"/>
      <c r="B261" s="241"/>
      <c r="C261" s="242"/>
      <c r="D261" s="243" t="s">
        <v>195</v>
      </c>
      <c r="E261" s="244" t="s">
        <v>1</v>
      </c>
      <c r="F261" s="245" t="s">
        <v>347</v>
      </c>
      <c r="G261" s="242"/>
      <c r="H261" s="244" t="s">
        <v>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195</v>
      </c>
      <c r="AU261" s="251" t="s">
        <v>83</v>
      </c>
      <c r="AV261" s="13" t="s">
        <v>81</v>
      </c>
      <c r="AW261" s="13" t="s">
        <v>30</v>
      </c>
      <c r="AX261" s="13" t="s">
        <v>73</v>
      </c>
      <c r="AY261" s="251" t="s">
        <v>183</v>
      </c>
    </row>
    <row r="262" s="14" customFormat="1">
      <c r="A262" s="14"/>
      <c r="B262" s="252"/>
      <c r="C262" s="253"/>
      <c r="D262" s="243" t="s">
        <v>195</v>
      </c>
      <c r="E262" s="254" t="s">
        <v>1</v>
      </c>
      <c r="F262" s="255" t="s">
        <v>348</v>
      </c>
      <c r="G262" s="253"/>
      <c r="H262" s="256">
        <v>119.59999999999999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195</v>
      </c>
      <c r="AU262" s="262" t="s">
        <v>83</v>
      </c>
      <c r="AV262" s="14" t="s">
        <v>83</v>
      </c>
      <c r="AW262" s="14" t="s">
        <v>30</v>
      </c>
      <c r="AX262" s="14" t="s">
        <v>73</v>
      </c>
      <c r="AY262" s="262" t="s">
        <v>183</v>
      </c>
    </row>
    <row r="263" s="15" customFormat="1">
      <c r="A263" s="15"/>
      <c r="B263" s="263"/>
      <c r="C263" s="264"/>
      <c r="D263" s="243" t="s">
        <v>195</v>
      </c>
      <c r="E263" s="265" t="s">
        <v>1</v>
      </c>
      <c r="F263" s="266" t="s">
        <v>219</v>
      </c>
      <c r="G263" s="264"/>
      <c r="H263" s="267">
        <v>119.59999999999999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3" t="s">
        <v>195</v>
      </c>
      <c r="AU263" s="273" t="s">
        <v>83</v>
      </c>
      <c r="AV263" s="15" t="s">
        <v>188</v>
      </c>
      <c r="AW263" s="15" t="s">
        <v>30</v>
      </c>
      <c r="AX263" s="15" t="s">
        <v>81</v>
      </c>
      <c r="AY263" s="273" t="s">
        <v>183</v>
      </c>
    </row>
    <row r="264" s="2" customFormat="1" ht="24.15" customHeight="1">
      <c r="A264" s="38"/>
      <c r="B264" s="39"/>
      <c r="C264" s="227" t="s">
        <v>349</v>
      </c>
      <c r="D264" s="227" t="s">
        <v>185</v>
      </c>
      <c r="E264" s="228" t="s">
        <v>350</v>
      </c>
      <c r="F264" s="229" t="s">
        <v>351</v>
      </c>
      <c r="G264" s="230" t="s">
        <v>202</v>
      </c>
      <c r="H264" s="231">
        <v>20.998000000000001</v>
      </c>
      <c r="I264" s="232"/>
      <c r="J264" s="233">
        <f>ROUND(I264*H264,2)</f>
        <v>0</v>
      </c>
      <c r="K264" s="234"/>
      <c r="L264" s="44"/>
      <c r="M264" s="235" t="s">
        <v>1</v>
      </c>
      <c r="N264" s="236" t="s">
        <v>38</v>
      </c>
      <c r="O264" s="91"/>
      <c r="P264" s="237">
        <f>O264*H264</f>
        <v>0</v>
      </c>
      <c r="Q264" s="237">
        <v>0</v>
      </c>
      <c r="R264" s="237">
        <f>Q264*H264</f>
        <v>0</v>
      </c>
      <c r="S264" s="237">
        <v>0.055</v>
      </c>
      <c r="T264" s="238">
        <f>S264*H264</f>
        <v>1.15489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9" t="s">
        <v>188</v>
      </c>
      <c r="AT264" s="239" t="s">
        <v>185</v>
      </c>
      <c r="AU264" s="239" t="s">
        <v>83</v>
      </c>
      <c r="AY264" s="17" t="s">
        <v>183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7" t="s">
        <v>81</v>
      </c>
      <c r="BK264" s="240">
        <f>ROUND(I264*H264,2)</f>
        <v>0</v>
      </c>
      <c r="BL264" s="17" t="s">
        <v>188</v>
      </c>
      <c r="BM264" s="239" t="s">
        <v>352</v>
      </c>
    </row>
    <row r="265" s="13" customFormat="1">
      <c r="A265" s="13"/>
      <c r="B265" s="241"/>
      <c r="C265" s="242"/>
      <c r="D265" s="243" t="s">
        <v>195</v>
      </c>
      <c r="E265" s="244" t="s">
        <v>1</v>
      </c>
      <c r="F265" s="245" t="s">
        <v>196</v>
      </c>
      <c r="G265" s="242"/>
      <c r="H265" s="244" t="s">
        <v>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195</v>
      </c>
      <c r="AU265" s="251" t="s">
        <v>83</v>
      </c>
      <c r="AV265" s="13" t="s">
        <v>81</v>
      </c>
      <c r="AW265" s="13" t="s">
        <v>30</v>
      </c>
      <c r="AX265" s="13" t="s">
        <v>73</v>
      </c>
      <c r="AY265" s="251" t="s">
        <v>183</v>
      </c>
    </row>
    <row r="266" s="13" customFormat="1">
      <c r="A266" s="13"/>
      <c r="B266" s="241"/>
      <c r="C266" s="242"/>
      <c r="D266" s="243" t="s">
        <v>195</v>
      </c>
      <c r="E266" s="244" t="s">
        <v>1</v>
      </c>
      <c r="F266" s="245" t="s">
        <v>353</v>
      </c>
      <c r="G266" s="242"/>
      <c r="H266" s="244" t="s">
        <v>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195</v>
      </c>
      <c r="AU266" s="251" t="s">
        <v>83</v>
      </c>
      <c r="AV266" s="13" t="s">
        <v>81</v>
      </c>
      <c r="AW266" s="13" t="s">
        <v>30</v>
      </c>
      <c r="AX266" s="13" t="s">
        <v>73</v>
      </c>
      <c r="AY266" s="251" t="s">
        <v>183</v>
      </c>
    </row>
    <row r="267" s="14" customFormat="1">
      <c r="A267" s="14"/>
      <c r="B267" s="252"/>
      <c r="C267" s="253"/>
      <c r="D267" s="243" t="s">
        <v>195</v>
      </c>
      <c r="E267" s="254" t="s">
        <v>1</v>
      </c>
      <c r="F267" s="255" t="s">
        <v>354</v>
      </c>
      <c r="G267" s="253"/>
      <c r="H267" s="256">
        <v>5.5759999999999996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195</v>
      </c>
      <c r="AU267" s="262" t="s">
        <v>83</v>
      </c>
      <c r="AV267" s="14" t="s">
        <v>83</v>
      </c>
      <c r="AW267" s="14" t="s">
        <v>30</v>
      </c>
      <c r="AX267" s="14" t="s">
        <v>73</v>
      </c>
      <c r="AY267" s="262" t="s">
        <v>183</v>
      </c>
    </row>
    <row r="268" s="13" customFormat="1">
      <c r="A268" s="13"/>
      <c r="B268" s="241"/>
      <c r="C268" s="242"/>
      <c r="D268" s="243" t="s">
        <v>195</v>
      </c>
      <c r="E268" s="244" t="s">
        <v>1</v>
      </c>
      <c r="F268" s="245" t="s">
        <v>208</v>
      </c>
      <c r="G268" s="242"/>
      <c r="H268" s="244" t="s">
        <v>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195</v>
      </c>
      <c r="AU268" s="251" t="s">
        <v>83</v>
      </c>
      <c r="AV268" s="13" t="s">
        <v>81</v>
      </c>
      <c r="AW268" s="13" t="s">
        <v>30</v>
      </c>
      <c r="AX268" s="13" t="s">
        <v>73</v>
      </c>
      <c r="AY268" s="251" t="s">
        <v>183</v>
      </c>
    </row>
    <row r="269" s="13" customFormat="1">
      <c r="A269" s="13"/>
      <c r="B269" s="241"/>
      <c r="C269" s="242"/>
      <c r="D269" s="243" t="s">
        <v>195</v>
      </c>
      <c r="E269" s="244" t="s">
        <v>1</v>
      </c>
      <c r="F269" s="245" t="s">
        <v>265</v>
      </c>
      <c r="G269" s="242"/>
      <c r="H269" s="244" t="s">
        <v>1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195</v>
      </c>
      <c r="AU269" s="251" t="s">
        <v>83</v>
      </c>
      <c r="AV269" s="13" t="s">
        <v>81</v>
      </c>
      <c r="AW269" s="13" t="s">
        <v>30</v>
      </c>
      <c r="AX269" s="13" t="s">
        <v>73</v>
      </c>
      <c r="AY269" s="251" t="s">
        <v>183</v>
      </c>
    </row>
    <row r="270" s="14" customFormat="1">
      <c r="A270" s="14"/>
      <c r="B270" s="252"/>
      <c r="C270" s="253"/>
      <c r="D270" s="243" t="s">
        <v>195</v>
      </c>
      <c r="E270" s="254" t="s">
        <v>1</v>
      </c>
      <c r="F270" s="255" t="s">
        <v>355</v>
      </c>
      <c r="G270" s="253"/>
      <c r="H270" s="256">
        <v>6.8040000000000003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195</v>
      </c>
      <c r="AU270" s="262" t="s">
        <v>83</v>
      </c>
      <c r="AV270" s="14" t="s">
        <v>83</v>
      </c>
      <c r="AW270" s="14" t="s">
        <v>30</v>
      </c>
      <c r="AX270" s="14" t="s">
        <v>73</v>
      </c>
      <c r="AY270" s="262" t="s">
        <v>183</v>
      </c>
    </row>
    <row r="271" s="13" customFormat="1">
      <c r="A271" s="13"/>
      <c r="B271" s="241"/>
      <c r="C271" s="242"/>
      <c r="D271" s="243" t="s">
        <v>195</v>
      </c>
      <c r="E271" s="244" t="s">
        <v>1</v>
      </c>
      <c r="F271" s="245" t="s">
        <v>267</v>
      </c>
      <c r="G271" s="242"/>
      <c r="H271" s="244" t="s">
        <v>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195</v>
      </c>
      <c r="AU271" s="251" t="s">
        <v>83</v>
      </c>
      <c r="AV271" s="13" t="s">
        <v>81</v>
      </c>
      <c r="AW271" s="13" t="s">
        <v>30</v>
      </c>
      <c r="AX271" s="13" t="s">
        <v>73</v>
      </c>
      <c r="AY271" s="251" t="s">
        <v>183</v>
      </c>
    </row>
    <row r="272" s="14" customFormat="1">
      <c r="A272" s="14"/>
      <c r="B272" s="252"/>
      <c r="C272" s="253"/>
      <c r="D272" s="243" t="s">
        <v>195</v>
      </c>
      <c r="E272" s="254" t="s">
        <v>1</v>
      </c>
      <c r="F272" s="255" t="s">
        <v>356</v>
      </c>
      <c r="G272" s="253"/>
      <c r="H272" s="256">
        <v>8.6180000000000003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195</v>
      </c>
      <c r="AU272" s="262" t="s">
        <v>83</v>
      </c>
      <c r="AV272" s="14" t="s">
        <v>83</v>
      </c>
      <c r="AW272" s="14" t="s">
        <v>30</v>
      </c>
      <c r="AX272" s="14" t="s">
        <v>73</v>
      </c>
      <c r="AY272" s="262" t="s">
        <v>183</v>
      </c>
    </row>
    <row r="273" s="15" customFormat="1">
      <c r="A273" s="15"/>
      <c r="B273" s="263"/>
      <c r="C273" s="264"/>
      <c r="D273" s="243" t="s">
        <v>195</v>
      </c>
      <c r="E273" s="265" t="s">
        <v>1</v>
      </c>
      <c r="F273" s="266" t="s">
        <v>219</v>
      </c>
      <c r="G273" s="264"/>
      <c r="H273" s="267">
        <v>20.998000000000001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3" t="s">
        <v>195</v>
      </c>
      <c r="AU273" s="273" t="s">
        <v>83</v>
      </c>
      <c r="AV273" s="15" t="s">
        <v>188</v>
      </c>
      <c r="AW273" s="15" t="s">
        <v>30</v>
      </c>
      <c r="AX273" s="15" t="s">
        <v>81</v>
      </c>
      <c r="AY273" s="273" t="s">
        <v>183</v>
      </c>
    </row>
    <row r="274" s="2" customFormat="1" ht="24.15" customHeight="1">
      <c r="A274" s="38"/>
      <c r="B274" s="39"/>
      <c r="C274" s="227" t="s">
        <v>7</v>
      </c>
      <c r="D274" s="227" t="s">
        <v>185</v>
      </c>
      <c r="E274" s="228" t="s">
        <v>357</v>
      </c>
      <c r="F274" s="229" t="s">
        <v>358</v>
      </c>
      <c r="G274" s="230" t="s">
        <v>202</v>
      </c>
      <c r="H274" s="231">
        <v>7.5</v>
      </c>
      <c r="I274" s="232"/>
      <c r="J274" s="233">
        <f>ROUND(I274*H274,2)</f>
        <v>0</v>
      </c>
      <c r="K274" s="234"/>
      <c r="L274" s="44"/>
      <c r="M274" s="235" t="s">
        <v>1</v>
      </c>
      <c r="N274" s="236" t="s">
        <v>38</v>
      </c>
      <c r="O274" s="91"/>
      <c r="P274" s="237">
        <f>O274*H274</f>
        <v>0</v>
      </c>
      <c r="Q274" s="237">
        <v>0</v>
      </c>
      <c r="R274" s="237">
        <f>Q274*H274</f>
        <v>0</v>
      </c>
      <c r="S274" s="237">
        <v>0.183</v>
      </c>
      <c r="T274" s="238">
        <f>S274*H274</f>
        <v>1.3725000000000001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9" t="s">
        <v>188</v>
      </c>
      <c r="AT274" s="239" t="s">
        <v>185</v>
      </c>
      <c r="AU274" s="239" t="s">
        <v>83</v>
      </c>
      <c r="AY274" s="17" t="s">
        <v>183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7" t="s">
        <v>81</v>
      </c>
      <c r="BK274" s="240">
        <f>ROUND(I274*H274,2)</f>
        <v>0</v>
      </c>
      <c r="BL274" s="17" t="s">
        <v>188</v>
      </c>
      <c r="BM274" s="239" t="s">
        <v>359</v>
      </c>
    </row>
    <row r="275" s="13" customFormat="1">
      <c r="A275" s="13"/>
      <c r="B275" s="241"/>
      <c r="C275" s="242"/>
      <c r="D275" s="243" t="s">
        <v>195</v>
      </c>
      <c r="E275" s="244" t="s">
        <v>1</v>
      </c>
      <c r="F275" s="245" t="s">
        <v>254</v>
      </c>
      <c r="G275" s="242"/>
      <c r="H275" s="244" t="s">
        <v>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195</v>
      </c>
      <c r="AU275" s="251" t="s">
        <v>83</v>
      </c>
      <c r="AV275" s="13" t="s">
        <v>81</v>
      </c>
      <c r="AW275" s="13" t="s">
        <v>30</v>
      </c>
      <c r="AX275" s="13" t="s">
        <v>73</v>
      </c>
      <c r="AY275" s="251" t="s">
        <v>183</v>
      </c>
    </row>
    <row r="276" s="13" customFormat="1">
      <c r="A276" s="13"/>
      <c r="B276" s="241"/>
      <c r="C276" s="242"/>
      <c r="D276" s="243" t="s">
        <v>195</v>
      </c>
      <c r="E276" s="244" t="s">
        <v>1</v>
      </c>
      <c r="F276" s="245" t="s">
        <v>360</v>
      </c>
      <c r="G276" s="242"/>
      <c r="H276" s="244" t="s">
        <v>1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1" t="s">
        <v>195</v>
      </c>
      <c r="AU276" s="251" t="s">
        <v>83</v>
      </c>
      <c r="AV276" s="13" t="s">
        <v>81</v>
      </c>
      <c r="AW276" s="13" t="s">
        <v>30</v>
      </c>
      <c r="AX276" s="13" t="s">
        <v>73</v>
      </c>
      <c r="AY276" s="251" t="s">
        <v>183</v>
      </c>
    </row>
    <row r="277" s="14" customFormat="1">
      <c r="A277" s="14"/>
      <c r="B277" s="252"/>
      <c r="C277" s="253"/>
      <c r="D277" s="243" t="s">
        <v>195</v>
      </c>
      <c r="E277" s="254" t="s">
        <v>1</v>
      </c>
      <c r="F277" s="255" t="s">
        <v>361</v>
      </c>
      <c r="G277" s="253"/>
      <c r="H277" s="256">
        <v>7.5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195</v>
      </c>
      <c r="AU277" s="262" t="s">
        <v>83</v>
      </c>
      <c r="AV277" s="14" t="s">
        <v>83</v>
      </c>
      <c r="AW277" s="14" t="s">
        <v>30</v>
      </c>
      <c r="AX277" s="14" t="s">
        <v>81</v>
      </c>
      <c r="AY277" s="262" t="s">
        <v>183</v>
      </c>
    </row>
    <row r="278" s="2" customFormat="1" ht="24.15" customHeight="1">
      <c r="A278" s="38"/>
      <c r="B278" s="39"/>
      <c r="C278" s="227" t="s">
        <v>362</v>
      </c>
      <c r="D278" s="227" t="s">
        <v>185</v>
      </c>
      <c r="E278" s="228" t="s">
        <v>363</v>
      </c>
      <c r="F278" s="229" t="s">
        <v>364</v>
      </c>
      <c r="G278" s="230" t="s">
        <v>202</v>
      </c>
      <c r="H278" s="231">
        <v>6.6909999999999998</v>
      </c>
      <c r="I278" s="232"/>
      <c r="J278" s="233">
        <f>ROUND(I278*H278,2)</f>
        <v>0</v>
      </c>
      <c r="K278" s="234"/>
      <c r="L278" s="44"/>
      <c r="M278" s="235" t="s">
        <v>1</v>
      </c>
      <c r="N278" s="236" t="s">
        <v>38</v>
      </c>
      <c r="O278" s="91"/>
      <c r="P278" s="237">
        <f>O278*H278</f>
        <v>0</v>
      </c>
      <c r="Q278" s="237">
        <v>0</v>
      </c>
      <c r="R278" s="237">
        <f>Q278*H278</f>
        <v>0</v>
      </c>
      <c r="S278" s="237">
        <v>0.034000000000000002</v>
      </c>
      <c r="T278" s="238">
        <f>S278*H278</f>
        <v>0.227494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9" t="s">
        <v>188</v>
      </c>
      <c r="AT278" s="239" t="s">
        <v>185</v>
      </c>
      <c r="AU278" s="239" t="s">
        <v>83</v>
      </c>
      <c r="AY278" s="17" t="s">
        <v>183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7" t="s">
        <v>81</v>
      </c>
      <c r="BK278" s="240">
        <f>ROUND(I278*H278,2)</f>
        <v>0</v>
      </c>
      <c r="BL278" s="17" t="s">
        <v>188</v>
      </c>
      <c r="BM278" s="239" t="s">
        <v>365</v>
      </c>
    </row>
    <row r="279" s="13" customFormat="1">
      <c r="A279" s="13"/>
      <c r="B279" s="241"/>
      <c r="C279" s="242"/>
      <c r="D279" s="243" t="s">
        <v>195</v>
      </c>
      <c r="E279" s="244" t="s">
        <v>1</v>
      </c>
      <c r="F279" s="245" t="s">
        <v>366</v>
      </c>
      <c r="G279" s="242"/>
      <c r="H279" s="244" t="s">
        <v>1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195</v>
      </c>
      <c r="AU279" s="251" t="s">
        <v>83</v>
      </c>
      <c r="AV279" s="13" t="s">
        <v>81</v>
      </c>
      <c r="AW279" s="13" t="s">
        <v>30</v>
      </c>
      <c r="AX279" s="13" t="s">
        <v>73</v>
      </c>
      <c r="AY279" s="251" t="s">
        <v>183</v>
      </c>
    </row>
    <row r="280" s="14" customFormat="1">
      <c r="A280" s="14"/>
      <c r="B280" s="252"/>
      <c r="C280" s="253"/>
      <c r="D280" s="243" t="s">
        <v>195</v>
      </c>
      <c r="E280" s="254" t="s">
        <v>1</v>
      </c>
      <c r="F280" s="255" t="s">
        <v>367</v>
      </c>
      <c r="G280" s="253"/>
      <c r="H280" s="256">
        <v>2.1909999999999998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195</v>
      </c>
      <c r="AU280" s="262" t="s">
        <v>83</v>
      </c>
      <c r="AV280" s="14" t="s">
        <v>83</v>
      </c>
      <c r="AW280" s="14" t="s">
        <v>30</v>
      </c>
      <c r="AX280" s="14" t="s">
        <v>73</v>
      </c>
      <c r="AY280" s="262" t="s">
        <v>183</v>
      </c>
    </row>
    <row r="281" s="13" customFormat="1">
      <c r="A281" s="13"/>
      <c r="B281" s="241"/>
      <c r="C281" s="242"/>
      <c r="D281" s="243" t="s">
        <v>195</v>
      </c>
      <c r="E281" s="244" t="s">
        <v>1</v>
      </c>
      <c r="F281" s="245" t="s">
        <v>368</v>
      </c>
      <c r="G281" s="242"/>
      <c r="H281" s="244" t="s">
        <v>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195</v>
      </c>
      <c r="AU281" s="251" t="s">
        <v>83</v>
      </c>
      <c r="AV281" s="13" t="s">
        <v>81</v>
      </c>
      <c r="AW281" s="13" t="s">
        <v>30</v>
      </c>
      <c r="AX281" s="13" t="s">
        <v>73</v>
      </c>
      <c r="AY281" s="251" t="s">
        <v>183</v>
      </c>
    </row>
    <row r="282" s="14" customFormat="1">
      <c r="A282" s="14"/>
      <c r="B282" s="252"/>
      <c r="C282" s="253"/>
      <c r="D282" s="243" t="s">
        <v>195</v>
      </c>
      <c r="E282" s="254" t="s">
        <v>1</v>
      </c>
      <c r="F282" s="255" t="s">
        <v>369</v>
      </c>
      <c r="G282" s="253"/>
      <c r="H282" s="256">
        <v>4.5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195</v>
      </c>
      <c r="AU282" s="262" t="s">
        <v>83</v>
      </c>
      <c r="AV282" s="14" t="s">
        <v>83</v>
      </c>
      <c r="AW282" s="14" t="s">
        <v>30</v>
      </c>
      <c r="AX282" s="14" t="s">
        <v>73</v>
      </c>
      <c r="AY282" s="262" t="s">
        <v>183</v>
      </c>
    </row>
    <row r="283" s="15" customFormat="1">
      <c r="A283" s="15"/>
      <c r="B283" s="263"/>
      <c r="C283" s="264"/>
      <c r="D283" s="243" t="s">
        <v>195</v>
      </c>
      <c r="E283" s="265" t="s">
        <v>1</v>
      </c>
      <c r="F283" s="266" t="s">
        <v>219</v>
      </c>
      <c r="G283" s="264"/>
      <c r="H283" s="267">
        <v>6.6909999999999998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3" t="s">
        <v>195</v>
      </c>
      <c r="AU283" s="273" t="s">
        <v>83</v>
      </c>
      <c r="AV283" s="15" t="s">
        <v>188</v>
      </c>
      <c r="AW283" s="15" t="s">
        <v>30</v>
      </c>
      <c r="AX283" s="15" t="s">
        <v>81</v>
      </c>
      <c r="AY283" s="273" t="s">
        <v>183</v>
      </c>
    </row>
    <row r="284" s="2" customFormat="1" ht="24.15" customHeight="1">
      <c r="A284" s="38"/>
      <c r="B284" s="39"/>
      <c r="C284" s="227" t="s">
        <v>370</v>
      </c>
      <c r="D284" s="227" t="s">
        <v>185</v>
      </c>
      <c r="E284" s="228" t="s">
        <v>371</v>
      </c>
      <c r="F284" s="229" t="s">
        <v>372</v>
      </c>
      <c r="G284" s="230" t="s">
        <v>202</v>
      </c>
      <c r="H284" s="231">
        <v>6.0449999999999999</v>
      </c>
      <c r="I284" s="232"/>
      <c r="J284" s="233">
        <f>ROUND(I284*H284,2)</f>
        <v>0</v>
      </c>
      <c r="K284" s="234"/>
      <c r="L284" s="44"/>
      <c r="M284" s="235" t="s">
        <v>1</v>
      </c>
      <c r="N284" s="236" t="s">
        <v>38</v>
      </c>
      <c r="O284" s="91"/>
      <c r="P284" s="237">
        <f>O284*H284</f>
        <v>0</v>
      </c>
      <c r="Q284" s="237">
        <v>0</v>
      </c>
      <c r="R284" s="237">
        <f>Q284*H284</f>
        <v>0</v>
      </c>
      <c r="S284" s="237">
        <v>0.032000000000000001</v>
      </c>
      <c r="T284" s="238">
        <f>S284*H284</f>
        <v>0.19344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9" t="s">
        <v>188</v>
      </c>
      <c r="AT284" s="239" t="s">
        <v>185</v>
      </c>
      <c r="AU284" s="239" t="s">
        <v>83</v>
      </c>
      <c r="AY284" s="17" t="s">
        <v>183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7" t="s">
        <v>81</v>
      </c>
      <c r="BK284" s="240">
        <f>ROUND(I284*H284,2)</f>
        <v>0</v>
      </c>
      <c r="BL284" s="17" t="s">
        <v>188</v>
      </c>
      <c r="BM284" s="239" t="s">
        <v>373</v>
      </c>
    </row>
    <row r="285" s="13" customFormat="1">
      <c r="A285" s="13"/>
      <c r="B285" s="241"/>
      <c r="C285" s="242"/>
      <c r="D285" s="243" t="s">
        <v>195</v>
      </c>
      <c r="E285" s="244" t="s">
        <v>1</v>
      </c>
      <c r="F285" s="245" t="s">
        <v>208</v>
      </c>
      <c r="G285" s="242"/>
      <c r="H285" s="244" t="s">
        <v>1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195</v>
      </c>
      <c r="AU285" s="251" t="s">
        <v>83</v>
      </c>
      <c r="AV285" s="13" t="s">
        <v>81</v>
      </c>
      <c r="AW285" s="13" t="s">
        <v>30</v>
      </c>
      <c r="AX285" s="13" t="s">
        <v>73</v>
      </c>
      <c r="AY285" s="251" t="s">
        <v>183</v>
      </c>
    </row>
    <row r="286" s="13" customFormat="1">
      <c r="A286" s="13"/>
      <c r="B286" s="241"/>
      <c r="C286" s="242"/>
      <c r="D286" s="243" t="s">
        <v>195</v>
      </c>
      <c r="E286" s="244" t="s">
        <v>1</v>
      </c>
      <c r="F286" s="245" t="s">
        <v>374</v>
      </c>
      <c r="G286" s="242"/>
      <c r="H286" s="244" t="s">
        <v>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195</v>
      </c>
      <c r="AU286" s="251" t="s">
        <v>83</v>
      </c>
      <c r="AV286" s="13" t="s">
        <v>81</v>
      </c>
      <c r="AW286" s="13" t="s">
        <v>30</v>
      </c>
      <c r="AX286" s="13" t="s">
        <v>73</v>
      </c>
      <c r="AY286" s="251" t="s">
        <v>183</v>
      </c>
    </row>
    <row r="287" s="14" customFormat="1">
      <c r="A287" s="14"/>
      <c r="B287" s="252"/>
      <c r="C287" s="253"/>
      <c r="D287" s="243" t="s">
        <v>195</v>
      </c>
      <c r="E287" s="254" t="s">
        <v>1</v>
      </c>
      <c r="F287" s="255" t="s">
        <v>375</v>
      </c>
      <c r="G287" s="253"/>
      <c r="H287" s="256">
        <v>6.0449999999999999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195</v>
      </c>
      <c r="AU287" s="262" t="s">
        <v>83</v>
      </c>
      <c r="AV287" s="14" t="s">
        <v>83</v>
      </c>
      <c r="AW287" s="14" t="s">
        <v>30</v>
      </c>
      <c r="AX287" s="14" t="s">
        <v>81</v>
      </c>
      <c r="AY287" s="262" t="s">
        <v>183</v>
      </c>
    </row>
    <row r="288" s="2" customFormat="1" ht="21.75" customHeight="1">
      <c r="A288" s="38"/>
      <c r="B288" s="39"/>
      <c r="C288" s="227" t="s">
        <v>376</v>
      </c>
      <c r="D288" s="227" t="s">
        <v>185</v>
      </c>
      <c r="E288" s="228" t="s">
        <v>377</v>
      </c>
      <c r="F288" s="229" t="s">
        <v>378</v>
      </c>
      <c r="G288" s="230" t="s">
        <v>202</v>
      </c>
      <c r="H288" s="231">
        <v>44.209000000000003</v>
      </c>
      <c r="I288" s="232"/>
      <c r="J288" s="233">
        <f>ROUND(I288*H288,2)</f>
        <v>0</v>
      </c>
      <c r="K288" s="234"/>
      <c r="L288" s="44"/>
      <c r="M288" s="235" t="s">
        <v>1</v>
      </c>
      <c r="N288" s="236" t="s">
        <v>38</v>
      </c>
      <c r="O288" s="91"/>
      <c r="P288" s="237">
        <f>O288*H288</f>
        <v>0</v>
      </c>
      <c r="Q288" s="237">
        <v>0</v>
      </c>
      <c r="R288" s="237">
        <f>Q288*H288</f>
        <v>0</v>
      </c>
      <c r="S288" s="237">
        <v>0.075999999999999998</v>
      </c>
      <c r="T288" s="238">
        <f>S288*H288</f>
        <v>3.3598840000000001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9" t="s">
        <v>188</v>
      </c>
      <c r="AT288" s="239" t="s">
        <v>185</v>
      </c>
      <c r="AU288" s="239" t="s">
        <v>83</v>
      </c>
      <c r="AY288" s="17" t="s">
        <v>183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7" t="s">
        <v>81</v>
      </c>
      <c r="BK288" s="240">
        <f>ROUND(I288*H288,2)</f>
        <v>0</v>
      </c>
      <c r="BL288" s="17" t="s">
        <v>188</v>
      </c>
      <c r="BM288" s="239" t="s">
        <v>379</v>
      </c>
    </row>
    <row r="289" s="13" customFormat="1">
      <c r="A289" s="13"/>
      <c r="B289" s="241"/>
      <c r="C289" s="242"/>
      <c r="D289" s="243" t="s">
        <v>195</v>
      </c>
      <c r="E289" s="244" t="s">
        <v>1</v>
      </c>
      <c r="F289" s="245" t="s">
        <v>196</v>
      </c>
      <c r="G289" s="242"/>
      <c r="H289" s="244" t="s">
        <v>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195</v>
      </c>
      <c r="AU289" s="251" t="s">
        <v>83</v>
      </c>
      <c r="AV289" s="13" t="s">
        <v>81</v>
      </c>
      <c r="AW289" s="13" t="s">
        <v>30</v>
      </c>
      <c r="AX289" s="13" t="s">
        <v>73</v>
      </c>
      <c r="AY289" s="251" t="s">
        <v>183</v>
      </c>
    </row>
    <row r="290" s="14" customFormat="1">
      <c r="A290" s="14"/>
      <c r="B290" s="252"/>
      <c r="C290" s="253"/>
      <c r="D290" s="243" t="s">
        <v>195</v>
      </c>
      <c r="E290" s="254" t="s">
        <v>1</v>
      </c>
      <c r="F290" s="255" t="s">
        <v>380</v>
      </c>
      <c r="G290" s="253"/>
      <c r="H290" s="256">
        <v>11.032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2" t="s">
        <v>195</v>
      </c>
      <c r="AU290" s="262" t="s">
        <v>83</v>
      </c>
      <c r="AV290" s="14" t="s">
        <v>83</v>
      </c>
      <c r="AW290" s="14" t="s">
        <v>30</v>
      </c>
      <c r="AX290" s="14" t="s">
        <v>73</v>
      </c>
      <c r="AY290" s="262" t="s">
        <v>183</v>
      </c>
    </row>
    <row r="291" s="14" customFormat="1">
      <c r="A291" s="14"/>
      <c r="B291" s="252"/>
      <c r="C291" s="253"/>
      <c r="D291" s="243" t="s">
        <v>195</v>
      </c>
      <c r="E291" s="254" t="s">
        <v>1</v>
      </c>
      <c r="F291" s="255" t="s">
        <v>381</v>
      </c>
      <c r="G291" s="253"/>
      <c r="H291" s="256">
        <v>3.5459999999999998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2" t="s">
        <v>195</v>
      </c>
      <c r="AU291" s="262" t="s">
        <v>83</v>
      </c>
      <c r="AV291" s="14" t="s">
        <v>83</v>
      </c>
      <c r="AW291" s="14" t="s">
        <v>30</v>
      </c>
      <c r="AX291" s="14" t="s">
        <v>73</v>
      </c>
      <c r="AY291" s="262" t="s">
        <v>183</v>
      </c>
    </row>
    <row r="292" s="13" customFormat="1">
      <c r="A292" s="13"/>
      <c r="B292" s="241"/>
      <c r="C292" s="242"/>
      <c r="D292" s="243" t="s">
        <v>195</v>
      </c>
      <c r="E292" s="244" t="s">
        <v>1</v>
      </c>
      <c r="F292" s="245" t="s">
        <v>208</v>
      </c>
      <c r="G292" s="242"/>
      <c r="H292" s="244" t="s">
        <v>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195</v>
      </c>
      <c r="AU292" s="251" t="s">
        <v>83</v>
      </c>
      <c r="AV292" s="13" t="s">
        <v>81</v>
      </c>
      <c r="AW292" s="13" t="s">
        <v>30</v>
      </c>
      <c r="AX292" s="13" t="s">
        <v>73</v>
      </c>
      <c r="AY292" s="251" t="s">
        <v>183</v>
      </c>
    </row>
    <row r="293" s="14" customFormat="1">
      <c r="A293" s="14"/>
      <c r="B293" s="252"/>
      <c r="C293" s="253"/>
      <c r="D293" s="243" t="s">
        <v>195</v>
      </c>
      <c r="E293" s="254" t="s">
        <v>1</v>
      </c>
      <c r="F293" s="255" t="s">
        <v>382</v>
      </c>
      <c r="G293" s="253"/>
      <c r="H293" s="256">
        <v>1.7729999999999999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2" t="s">
        <v>195</v>
      </c>
      <c r="AU293" s="262" t="s">
        <v>83</v>
      </c>
      <c r="AV293" s="14" t="s">
        <v>83</v>
      </c>
      <c r="AW293" s="14" t="s">
        <v>30</v>
      </c>
      <c r="AX293" s="14" t="s">
        <v>73</v>
      </c>
      <c r="AY293" s="262" t="s">
        <v>183</v>
      </c>
    </row>
    <row r="294" s="14" customFormat="1">
      <c r="A294" s="14"/>
      <c r="B294" s="252"/>
      <c r="C294" s="253"/>
      <c r="D294" s="243" t="s">
        <v>195</v>
      </c>
      <c r="E294" s="254" t="s">
        <v>1</v>
      </c>
      <c r="F294" s="255" t="s">
        <v>383</v>
      </c>
      <c r="G294" s="253"/>
      <c r="H294" s="256">
        <v>9.4559999999999995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195</v>
      </c>
      <c r="AU294" s="262" t="s">
        <v>83</v>
      </c>
      <c r="AV294" s="14" t="s">
        <v>83</v>
      </c>
      <c r="AW294" s="14" t="s">
        <v>30</v>
      </c>
      <c r="AX294" s="14" t="s">
        <v>73</v>
      </c>
      <c r="AY294" s="262" t="s">
        <v>183</v>
      </c>
    </row>
    <row r="295" s="14" customFormat="1">
      <c r="A295" s="14"/>
      <c r="B295" s="252"/>
      <c r="C295" s="253"/>
      <c r="D295" s="243" t="s">
        <v>195</v>
      </c>
      <c r="E295" s="254" t="s">
        <v>1</v>
      </c>
      <c r="F295" s="255" t="s">
        <v>384</v>
      </c>
      <c r="G295" s="253"/>
      <c r="H295" s="256">
        <v>2.758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195</v>
      </c>
      <c r="AU295" s="262" t="s">
        <v>83</v>
      </c>
      <c r="AV295" s="14" t="s">
        <v>83</v>
      </c>
      <c r="AW295" s="14" t="s">
        <v>30</v>
      </c>
      <c r="AX295" s="14" t="s">
        <v>73</v>
      </c>
      <c r="AY295" s="262" t="s">
        <v>183</v>
      </c>
    </row>
    <row r="296" s="14" customFormat="1">
      <c r="A296" s="14"/>
      <c r="B296" s="252"/>
      <c r="C296" s="253"/>
      <c r="D296" s="243" t="s">
        <v>195</v>
      </c>
      <c r="E296" s="254" t="s">
        <v>1</v>
      </c>
      <c r="F296" s="255" t="s">
        <v>385</v>
      </c>
      <c r="G296" s="253"/>
      <c r="H296" s="256">
        <v>7.0919999999999996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195</v>
      </c>
      <c r="AU296" s="262" t="s">
        <v>83</v>
      </c>
      <c r="AV296" s="14" t="s">
        <v>83</v>
      </c>
      <c r="AW296" s="14" t="s">
        <v>30</v>
      </c>
      <c r="AX296" s="14" t="s">
        <v>73</v>
      </c>
      <c r="AY296" s="262" t="s">
        <v>183</v>
      </c>
    </row>
    <row r="297" s="13" customFormat="1">
      <c r="A297" s="13"/>
      <c r="B297" s="241"/>
      <c r="C297" s="242"/>
      <c r="D297" s="243" t="s">
        <v>195</v>
      </c>
      <c r="E297" s="244" t="s">
        <v>1</v>
      </c>
      <c r="F297" s="245" t="s">
        <v>254</v>
      </c>
      <c r="G297" s="242"/>
      <c r="H297" s="244" t="s">
        <v>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195</v>
      </c>
      <c r="AU297" s="251" t="s">
        <v>83</v>
      </c>
      <c r="AV297" s="13" t="s">
        <v>81</v>
      </c>
      <c r="AW297" s="13" t="s">
        <v>30</v>
      </c>
      <c r="AX297" s="13" t="s">
        <v>73</v>
      </c>
      <c r="AY297" s="251" t="s">
        <v>183</v>
      </c>
    </row>
    <row r="298" s="13" customFormat="1">
      <c r="A298" s="13"/>
      <c r="B298" s="241"/>
      <c r="C298" s="242"/>
      <c r="D298" s="243" t="s">
        <v>195</v>
      </c>
      <c r="E298" s="244" t="s">
        <v>1</v>
      </c>
      <c r="F298" s="245" t="s">
        <v>386</v>
      </c>
      <c r="G298" s="242"/>
      <c r="H298" s="244" t="s">
        <v>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195</v>
      </c>
      <c r="AU298" s="251" t="s">
        <v>83</v>
      </c>
      <c r="AV298" s="13" t="s">
        <v>81</v>
      </c>
      <c r="AW298" s="13" t="s">
        <v>30</v>
      </c>
      <c r="AX298" s="13" t="s">
        <v>73</v>
      </c>
      <c r="AY298" s="251" t="s">
        <v>183</v>
      </c>
    </row>
    <row r="299" s="14" customFormat="1">
      <c r="A299" s="14"/>
      <c r="B299" s="252"/>
      <c r="C299" s="253"/>
      <c r="D299" s="243" t="s">
        <v>195</v>
      </c>
      <c r="E299" s="254" t="s">
        <v>1</v>
      </c>
      <c r="F299" s="255" t="s">
        <v>387</v>
      </c>
      <c r="G299" s="253"/>
      <c r="H299" s="256">
        <v>1.3680000000000001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2" t="s">
        <v>195</v>
      </c>
      <c r="AU299" s="262" t="s">
        <v>83</v>
      </c>
      <c r="AV299" s="14" t="s">
        <v>83</v>
      </c>
      <c r="AW299" s="14" t="s">
        <v>30</v>
      </c>
      <c r="AX299" s="14" t="s">
        <v>73</v>
      </c>
      <c r="AY299" s="262" t="s">
        <v>183</v>
      </c>
    </row>
    <row r="300" s="14" customFormat="1">
      <c r="A300" s="14"/>
      <c r="B300" s="252"/>
      <c r="C300" s="253"/>
      <c r="D300" s="243" t="s">
        <v>195</v>
      </c>
      <c r="E300" s="254" t="s">
        <v>1</v>
      </c>
      <c r="F300" s="255" t="s">
        <v>388</v>
      </c>
      <c r="G300" s="253"/>
      <c r="H300" s="256">
        <v>1.76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195</v>
      </c>
      <c r="AU300" s="262" t="s">
        <v>83</v>
      </c>
      <c r="AV300" s="14" t="s">
        <v>83</v>
      </c>
      <c r="AW300" s="14" t="s">
        <v>30</v>
      </c>
      <c r="AX300" s="14" t="s">
        <v>73</v>
      </c>
      <c r="AY300" s="262" t="s">
        <v>183</v>
      </c>
    </row>
    <row r="301" s="14" customFormat="1">
      <c r="A301" s="14"/>
      <c r="B301" s="252"/>
      <c r="C301" s="253"/>
      <c r="D301" s="243" t="s">
        <v>195</v>
      </c>
      <c r="E301" s="254" t="s">
        <v>1</v>
      </c>
      <c r="F301" s="255" t="s">
        <v>389</v>
      </c>
      <c r="G301" s="253"/>
      <c r="H301" s="256">
        <v>1.3200000000000001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2" t="s">
        <v>195</v>
      </c>
      <c r="AU301" s="262" t="s">
        <v>83</v>
      </c>
      <c r="AV301" s="14" t="s">
        <v>83</v>
      </c>
      <c r="AW301" s="14" t="s">
        <v>30</v>
      </c>
      <c r="AX301" s="14" t="s">
        <v>73</v>
      </c>
      <c r="AY301" s="262" t="s">
        <v>183</v>
      </c>
    </row>
    <row r="302" s="14" customFormat="1">
      <c r="A302" s="14"/>
      <c r="B302" s="252"/>
      <c r="C302" s="253"/>
      <c r="D302" s="243" t="s">
        <v>195</v>
      </c>
      <c r="E302" s="254" t="s">
        <v>1</v>
      </c>
      <c r="F302" s="255" t="s">
        <v>390</v>
      </c>
      <c r="G302" s="253"/>
      <c r="H302" s="256">
        <v>4.1040000000000001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195</v>
      </c>
      <c r="AU302" s="262" t="s">
        <v>83</v>
      </c>
      <c r="AV302" s="14" t="s">
        <v>83</v>
      </c>
      <c r="AW302" s="14" t="s">
        <v>30</v>
      </c>
      <c r="AX302" s="14" t="s">
        <v>73</v>
      </c>
      <c r="AY302" s="262" t="s">
        <v>183</v>
      </c>
    </row>
    <row r="303" s="15" customFormat="1">
      <c r="A303" s="15"/>
      <c r="B303" s="263"/>
      <c r="C303" s="264"/>
      <c r="D303" s="243" t="s">
        <v>195</v>
      </c>
      <c r="E303" s="265" t="s">
        <v>1</v>
      </c>
      <c r="F303" s="266" t="s">
        <v>219</v>
      </c>
      <c r="G303" s="264"/>
      <c r="H303" s="267">
        <v>44.209000000000003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3" t="s">
        <v>195</v>
      </c>
      <c r="AU303" s="273" t="s">
        <v>83</v>
      </c>
      <c r="AV303" s="15" t="s">
        <v>188</v>
      </c>
      <c r="AW303" s="15" t="s">
        <v>30</v>
      </c>
      <c r="AX303" s="15" t="s">
        <v>81</v>
      </c>
      <c r="AY303" s="273" t="s">
        <v>183</v>
      </c>
    </row>
    <row r="304" s="2" customFormat="1" ht="21.75" customHeight="1">
      <c r="A304" s="38"/>
      <c r="B304" s="39"/>
      <c r="C304" s="227" t="s">
        <v>391</v>
      </c>
      <c r="D304" s="227" t="s">
        <v>185</v>
      </c>
      <c r="E304" s="228" t="s">
        <v>392</v>
      </c>
      <c r="F304" s="229" t="s">
        <v>393</v>
      </c>
      <c r="G304" s="230" t="s">
        <v>202</v>
      </c>
      <c r="H304" s="231">
        <v>4.6600000000000001</v>
      </c>
      <c r="I304" s="232"/>
      <c r="J304" s="233">
        <f>ROUND(I304*H304,2)</f>
        <v>0</v>
      </c>
      <c r="K304" s="234"/>
      <c r="L304" s="44"/>
      <c r="M304" s="235" t="s">
        <v>1</v>
      </c>
      <c r="N304" s="236" t="s">
        <v>38</v>
      </c>
      <c r="O304" s="91"/>
      <c r="P304" s="237">
        <f>O304*H304</f>
        <v>0</v>
      </c>
      <c r="Q304" s="237">
        <v>0</v>
      </c>
      <c r="R304" s="237">
        <f>Q304*H304</f>
        <v>0</v>
      </c>
      <c r="S304" s="237">
        <v>0.063</v>
      </c>
      <c r="T304" s="238">
        <f>S304*H304</f>
        <v>0.29358000000000001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9" t="s">
        <v>188</v>
      </c>
      <c r="AT304" s="239" t="s">
        <v>185</v>
      </c>
      <c r="AU304" s="239" t="s">
        <v>83</v>
      </c>
      <c r="AY304" s="17" t="s">
        <v>183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7" t="s">
        <v>81</v>
      </c>
      <c r="BK304" s="240">
        <f>ROUND(I304*H304,2)</f>
        <v>0</v>
      </c>
      <c r="BL304" s="17" t="s">
        <v>188</v>
      </c>
      <c r="BM304" s="239" t="s">
        <v>394</v>
      </c>
    </row>
    <row r="305" s="13" customFormat="1">
      <c r="A305" s="13"/>
      <c r="B305" s="241"/>
      <c r="C305" s="242"/>
      <c r="D305" s="243" t="s">
        <v>195</v>
      </c>
      <c r="E305" s="244" t="s">
        <v>1</v>
      </c>
      <c r="F305" s="245" t="s">
        <v>208</v>
      </c>
      <c r="G305" s="242"/>
      <c r="H305" s="244" t="s">
        <v>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195</v>
      </c>
      <c r="AU305" s="251" t="s">
        <v>83</v>
      </c>
      <c r="AV305" s="13" t="s">
        <v>81</v>
      </c>
      <c r="AW305" s="13" t="s">
        <v>30</v>
      </c>
      <c r="AX305" s="13" t="s">
        <v>73</v>
      </c>
      <c r="AY305" s="251" t="s">
        <v>183</v>
      </c>
    </row>
    <row r="306" s="14" customFormat="1">
      <c r="A306" s="14"/>
      <c r="B306" s="252"/>
      <c r="C306" s="253"/>
      <c r="D306" s="243" t="s">
        <v>195</v>
      </c>
      <c r="E306" s="254" t="s">
        <v>1</v>
      </c>
      <c r="F306" s="255" t="s">
        <v>390</v>
      </c>
      <c r="G306" s="253"/>
      <c r="H306" s="256">
        <v>4.1040000000000001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195</v>
      </c>
      <c r="AU306" s="262" t="s">
        <v>83</v>
      </c>
      <c r="AV306" s="14" t="s">
        <v>83</v>
      </c>
      <c r="AW306" s="14" t="s">
        <v>30</v>
      </c>
      <c r="AX306" s="14" t="s">
        <v>73</v>
      </c>
      <c r="AY306" s="262" t="s">
        <v>183</v>
      </c>
    </row>
    <row r="307" s="14" customFormat="1">
      <c r="A307" s="14"/>
      <c r="B307" s="252"/>
      <c r="C307" s="253"/>
      <c r="D307" s="243" t="s">
        <v>195</v>
      </c>
      <c r="E307" s="254" t="s">
        <v>1</v>
      </c>
      <c r="F307" s="255" t="s">
        <v>395</v>
      </c>
      <c r="G307" s="253"/>
      <c r="H307" s="256">
        <v>4.0800000000000001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195</v>
      </c>
      <c r="AU307" s="262" t="s">
        <v>83</v>
      </c>
      <c r="AV307" s="14" t="s">
        <v>83</v>
      </c>
      <c r="AW307" s="14" t="s">
        <v>30</v>
      </c>
      <c r="AX307" s="14" t="s">
        <v>73</v>
      </c>
      <c r="AY307" s="262" t="s">
        <v>183</v>
      </c>
    </row>
    <row r="308" s="14" customFormat="1">
      <c r="A308" s="14"/>
      <c r="B308" s="252"/>
      <c r="C308" s="253"/>
      <c r="D308" s="243" t="s">
        <v>195</v>
      </c>
      <c r="E308" s="254" t="s">
        <v>1</v>
      </c>
      <c r="F308" s="255" t="s">
        <v>396</v>
      </c>
      <c r="G308" s="253"/>
      <c r="H308" s="256">
        <v>4.2999999999999998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195</v>
      </c>
      <c r="AU308" s="262" t="s">
        <v>83</v>
      </c>
      <c r="AV308" s="14" t="s">
        <v>83</v>
      </c>
      <c r="AW308" s="14" t="s">
        <v>30</v>
      </c>
      <c r="AX308" s="14" t="s">
        <v>73</v>
      </c>
      <c r="AY308" s="262" t="s">
        <v>183</v>
      </c>
    </row>
    <row r="309" s="14" customFormat="1">
      <c r="A309" s="14"/>
      <c r="B309" s="252"/>
      <c r="C309" s="253"/>
      <c r="D309" s="243" t="s">
        <v>195</v>
      </c>
      <c r="E309" s="254" t="s">
        <v>1</v>
      </c>
      <c r="F309" s="255" t="s">
        <v>397</v>
      </c>
      <c r="G309" s="253"/>
      <c r="H309" s="256">
        <v>4.6600000000000001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195</v>
      </c>
      <c r="AU309" s="262" t="s">
        <v>83</v>
      </c>
      <c r="AV309" s="14" t="s">
        <v>83</v>
      </c>
      <c r="AW309" s="14" t="s">
        <v>30</v>
      </c>
      <c r="AX309" s="14" t="s">
        <v>81</v>
      </c>
      <c r="AY309" s="262" t="s">
        <v>183</v>
      </c>
    </row>
    <row r="310" s="2" customFormat="1" ht="24.15" customHeight="1">
      <c r="A310" s="38"/>
      <c r="B310" s="39"/>
      <c r="C310" s="227" t="s">
        <v>398</v>
      </c>
      <c r="D310" s="227" t="s">
        <v>185</v>
      </c>
      <c r="E310" s="228" t="s">
        <v>399</v>
      </c>
      <c r="F310" s="229" t="s">
        <v>400</v>
      </c>
      <c r="G310" s="230" t="s">
        <v>187</v>
      </c>
      <c r="H310" s="231">
        <v>1.0129999999999999</v>
      </c>
      <c r="I310" s="232"/>
      <c r="J310" s="233">
        <f>ROUND(I310*H310,2)</f>
        <v>0</v>
      </c>
      <c r="K310" s="234"/>
      <c r="L310" s="44"/>
      <c r="M310" s="235" t="s">
        <v>1</v>
      </c>
      <c r="N310" s="236" t="s">
        <v>38</v>
      </c>
      <c r="O310" s="91"/>
      <c r="P310" s="237">
        <f>O310*H310</f>
        <v>0</v>
      </c>
      <c r="Q310" s="237">
        <v>0</v>
      </c>
      <c r="R310" s="237">
        <f>Q310*H310</f>
        <v>0</v>
      </c>
      <c r="S310" s="237">
        <v>1.8</v>
      </c>
      <c r="T310" s="238">
        <f>S310*H310</f>
        <v>1.8233999999999999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9" t="s">
        <v>188</v>
      </c>
      <c r="AT310" s="239" t="s">
        <v>185</v>
      </c>
      <c r="AU310" s="239" t="s">
        <v>83</v>
      </c>
      <c r="AY310" s="17" t="s">
        <v>183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7" t="s">
        <v>81</v>
      </c>
      <c r="BK310" s="240">
        <f>ROUND(I310*H310,2)</f>
        <v>0</v>
      </c>
      <c r="BL310" s="17" t="s">
        <v>188</v>
      </c>
      <c r="BM310" s="239" t="s">
        <v>401</v>
      </c>
    </row>
    <row r="311" s="13" customFormat="1">
      <c r="A311" s="13"/>
      <c r="B311" s="241"/>
      <c r="C311" s="242"/>
      <c r="D311" s="243" t="s">
        <v>195</v>
      </c>
      <c r="E311" s="244" t="s">
        <v>1</v>
      </c>
      <c r="F311" s="245" t="s">
        <v>353</v>
      </c>
      <c r="G311" s="242"/>
      <c r="H311" s="244" t="s">
        <v>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195</v>
      </c>
      <c r="AU311" s="251" t="s">
        <v>83</v>
      </c>
      <c r="AV311" s="13" t="s">
        <v>81</v>
      </c>
      <c r="AW311" s="13" t="s">
        <v>30</v>
      </c>
      <c r="AX311" s="13" t="s">
        <v>73</v>
      </c>
      <c r="AY311" s="251" t="s">
        <v>183</v>
      </c>
    </row>
    <row r="312" s="14" customFormat="1">
      <c r="A312" s="14"/>
      <c r="B312" s="252"/>
      <c r="C312" s="253"/>
      <c r="D312" s="243" t="s">
        <v>195</v>
      </c>
      <c r="E312" s="254" t="s">
        <v>1</v>
      </c>
      <c r="F312" s="255" t="s">
        <v>402</v>
      </c>
      <c r="G312" s="253"/>
      <c r="H312" s="256">
        <v>0.83599999999999997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195</v>
      </c>
      <c r="AU312" s="262" t="s">
        <v>83</v>
      </c>
      <c r="AV312" s="14" t="s">
        <v>83</v>
      </c>
      <c r="AW312" s="14" t="s">
        <v>30</v>
      </c>
      <c r="AX312" s="14" t="s">
        <v>73</v>
      </c>
      <c r="AY312" s="262" t="s">
        <v>183</v>
      </c>
    </row>
    <row r="313" s="13" customFormat="1">
      <c r="A313" s="13"/>
      <c r="B313" s="241"/>
      <c r="C313" s="242"/>
      <c r="D313" s="243" t="s">
        <v>195</v>
      </c>
      <c r="E313" s="244" t="s">
        <v>1</v>
      </c>
      <c r="F313" s="245" t="s">
        <v>232</v>
      </c>
      <c r="G313" s="242"/>
      <c r="H313" s="244" t="s">
        <v>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195</v>
      </c>
      <c r="AU313" s="251" t="s">
        <v>83</v>
      </c>
      <c r="AV313" s="13" t="s">
        <v>81</v>
      </c>
      <c r="AW313" s="13" t="s">
        <v>30</v>
      </c>
      <c r="AX313" s="13" t="s">
        <v>73</v>
      </c>
      <c r="AY313" s="251" t="s">
        <v>183</v>
      </c>
    </row>
    <row r="314" s="14" customFormat="1">
      <c r="A314" s="14"/>
      <c r="B314" s="252"/>
      <c r="C314" s="253"/>
      <c r="D314" s="243" t="s">
        <v>195</v>
      </c>
      <c r="E314" s="254" t="s">
        <v>1</v>
      </c>
      <c r="F314" s="255" t="s">
        <v>403</v>
      </c>
      <c r="G314" s="253"/>
      <c r="H314" s="256">
        <v>0.17699999999999999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195</v>
      </c>
      <c r="AU314" s="262" t="s">
        <v>83</v>
      </c>
      <c r="AV314" s="14" t="s">
        <v>83</v>
      </c>
      <c r="AW314" s="14" t="s">
        <v>30</v>
      </c>
      <c r="AX314" s="14" t="s">
        <v>73</v>
      </c>
      <c r="AY314" s="262" t="s">
        <v>183</v>
      </c>
    </row>
    <row r="315" s="15" customFormat="1">
      <c r="A315" s="15"/>
      <c r="B315" s="263"/>
      <c r="C315" s="264"/>
      <c r="D315" s="243" t="s">
        <v>195</v>
      </c>
      <c r="E315" s="265" t="s">
        <v>1</v>
      </c>
      <c r="F315" s="266" t="s">
        <v>219</v>
      </c>
      <c r="G315" s="264"/>
      <c r="H315" s="267">
        <v>1.0129999999999999</v>
      </c>
      <c r="I315" s="268"/>
      <c r="J315" s="264"/>
      <c r="K315" s="264"/>
      <c r="L315" s="269"/>
      <c r="M315" s="270"/>
      <c r="N315" s="271"/>
      <c r="O315" s="271"/>
      <c r="P315" s="271"/>
      <c r="Q315" s="271"/>
      <c r="R315" s="271"/>
      <c r="S315" s="271"/>
      <c r="T315" s="27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3" t="s">
        <v>195</v>
      </c>
      <c r="AU315" s="273" t="s">
        <v>83</v>
      </c>
      <c r="AV315" s="15" t="s">
        <v>188</v>
      </c>
      <c r="AW315" s="15" t="s">
        <v>30</v>
      </c>
      <c r="AX315" s="15" t="s">
        <v>81</v>
      </c>
      <c r="AY315" s="273" t="s">
        <v>183</v>
      </c>
    </row>
    <row r="316" s="2" customFormat="1" ht="24.15" customHeight="1">
      <c r="A316" s="38"/>
      <c r="B316" s="39"/>
      <c r="C316" s="227" t="s">
        <v>404</v>
      </c>
      <c r="D316" s="227" t="s">
        <v>185</v>
      </c>
      <c r="E316" s="228" t="s">
        <v>405</v>
      </c>
      <c r="F316" s="229" t="s">
        <v>406</v>
      </c>
      <c r="G316" s="230" t="s">
        <v>187</v>
      </c>
      <c r="H316" s="231">
        <v>16.302</v>
      </c>
      <c r="I316" s="232"/>
      <c r="J316" s="233">
        <f>ROUND(I316*H316,2)</f>
        <v>0</v>
      </c>
      <c r="K316" s="234"/>
      <c r="L316" s="44"/>
      <c r="M316" s="235" t="s">
        <v>1</v>
      </c>
      <c r="N316" s="236" t="s">
        <v>38</v>
      </c>
      <c r="O316" s="91"/>
      <c r="P316" s="237">
        <f>O316*H316</f>
        <v>0</v>
      </c>
      <c r="Q316" s="237">
        <v>0</v>
      </c>
      <c r="R316" s="237">
        <f>Q316*H316</f>
        <v>0</v>
      </c>
      <c r="S316" s="237">
        <v>2.3999999999999999</v>
      </c>
      <c r="T316" s="238">
        <f>S316*H316</f>
        <v>39.1248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9" t="s">
        <v>188</v>
      </c>
      <c r="AT316" s="239" t="s">
        <v>185</v>
      </c>
      <c r="AU316" s="239" t="s">
        <v>83</v>
      </c>
      <c r="AY316" s="17" t="s">
        <v>183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7" t="s">
        <v>81</v>
      </c>
      <c r="BK316" s="240">
        <f>ROUND(I316*H316,2)</f>
        <v>0</v>
      </c>
      <c r="BL316" s="17" t="s">
        <v>188</v>
      </c>
      <c r="BM316" s="239" t="s">
        <v>407</v>
      </c>
    </row>
    <row r="317" s="13" customFormat="1">
      <c r="A317" s="13"/>
      <c r="B317" s="241"/>
      <c r="C317" s="242"/>
      <c r="D317" s="243" t="s">
        <v>195</v>
      </c>
      <c r="E317" s="244" t="s">
        <v>1</v>
      </c>
      <c r="F317" s="245" t="s">
        <v>196</v>
      </c>
      <c r="G317" s="242"/>
      <c r="H317" s="244" t="s">
        <v>1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195</v>
      </c>
      <c r="AU317" s="251" t="s">
        <v>83</v>
      </c>
      <c r="AV317" s="13" t="s">
        <v>81</v>
      </c>
      <c r="AW317" s="13" t="s">
        <v>30</v>
      </c>
      <c r="AX317" s="13" t="s">
        <v>73</v>
      </c>
      <c r="AY317" s="251" t="s">
        <v>183</v>
      </c>
    </row>
    <row r="318" s="13" customFormat="1">
      <c r="A318" s="13"/>
      <c r="B318" s="241"/>
      <c r="C318" s="242"/>
      <c r="D318" s="243" t="s">
        <v>195</v>
      </c>
      <c r="E318" s="244" t="s">
        <v>1</v>
      </c>
      <c r="F318" s="245" t="s">
        <v>408</v>
      </c>
      <c r="G318" s="242"/>
      <c r="H318" s="244" t="s">
        <v>1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195</v>
      </c>
      <c r="AU318" s="251" t="s">
        <v>83</v>
      </c>
      <c r="AV318" s="13" t="s">
        <v>81</v>
      </c>
      <c r="AW318" s="13" t="s">
        <v>30</v>
      </c>
      <c r="AX318" s="13" t="s">
        <v>73</v>
      </c>
      <c r="AY318" s="251" t="s">
        <v>183</v>
      </c>
    </row>
    <row r="319" s="14" customFormat="1">
      <c r="A319" s="14"/>
      <c r="B319" s="252"/>
      <c r="C319" s="253"/>
      <c r="D319" s="243" t="s">
        <v>195</v>
      </c>
      <c r="E319" s="254" t="s">
        <v>1</v>
      </c>
      <c r="F319" s="255" t="s">
        <v>409</v>
      </c>
      <c r="G319" s="253"/>
      <c r="H319" s="256">
        <v>0.79700000000000004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2" t="s">
        <v>195</v>
      </c>
      <c r="AU319" s="262" t="s">
        <v>83</v>
      </c>
      <c r="AV319" s="14" t="s">
        <v>83</v>
      </c>
      <c r="AW319" s="14" t="s">
        <v>30</v>
      </c>
      <c r="AX319" s="14" t="s">
        <v>73</v>
      </c>
      <c r="AY319" s="262" t="s">
        <v>183</v>
      </c>
    </row>
    <row r="320" s="13" customFormat="1">
      <c r="A320" s="13"/>
      <c r="B320" s="241"/>
      <c r="C320" s="242"/>
      <c r="D320" s="243" t="s">
        <v>195</v>
      </c>
      <c r="E320" s="244" t="s">
        <v>1</v>
      </c>
      <c r="F320" s="245" t="s">
        <v>196</v>
      </c>
      <c r="G320" s="242"/>
      <c r="H320" s="244" t="s">
        <v>1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1" t="s">
        <v>195</v>
      </c>
      <c r="AU320" s="251" t="s">
        <v>83</v>
      </c>
      <c r="AV320" s="13" t="s">
        <v>81</v>
      </c>
      <c r="AW320" s="13" t="s">
        <v>30</v>
      </c>
      <c r="AX320" s="13" t="s">
        <v>73</v>
      </c>
      <c r="AY320" s="251" t="s">
        <v>183</v>
      </c>
    </row>
    <row r="321" s="13" customFormat="1">
      <c r="A321" s="13"/>
      <c r="B321" s="241"/>
      <c r="C321" s="242"/>
      <c r="D321" s="243" t="s">
        <v>195</v>
      </c>
      <c r="E321" s="244" t="s">
        <v>1</v>
      </c>
      <c r="F321" s="245" t="s">
        <v>197</v>
      </c>
      <c r="G321" s="242"/>
      <c r="H321" s="244" t="s">
        <v>1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1" t="s">
        <v>195</v>
      </c>
      <c r="AU321" s="251" t="s">
        <v>83</v>
      </c>
      <c r="AV321" s="13" t="s">
        <v>81</v>
      </c>
      <c r="AW321" s="13" t="s">
        <v>30</v>
      </c>
      <c r="AX321" s="13" t="s">
        <v>73</v>
      </c>
      <c r="AY321" s="251" t="s">
        <v>183</v>
      </c>
    </row>
    <row r="322" s="14" customFormat="1">
      <c r="A322" s="14"/>
      <c r="B322" s="252"/>
      <c r="C322" s="253"/>
      <c r="D322" s="243" t="s">
        <v>195</v>
      </c>
      <c r="E322" s="254" t="s">
        <v>1</v>
      </c>
      <c r="F322" s="255" t="s">
        <v>410</v>
      </c>
      <c r="G322" s="253"/>
      <c r="H322" s="256">
        <v>3.7549999999999999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195</v>
      </c>
      <c r="AU322" s="262" t="s">
        <v>83</v>
      </c>
      <c r="AV322" s="14" t="s">
        <v>83</v>
      </c>
      <c r="AW322" s="14" t="s">
        <v>30</v>
      </c>
      <c r="AX322" s="14" t="s">
        <v>73</v>
      </c>
      <c r="AY322" s="262" t="s">
        <v>183</v>
      </c>
    </row>
    <row r="323" s="13" customFormat="1">
      <c r="A323" s="13"/>
      <c r="B323" s="241"/>
      <c r="C323" s="242"/>
      <c r="D323" s="243" t="s">
        <v>195</v>
      </c>
      <c r="E323" s="244" t="s">
        <v>1</v>
      </c>
      <c r="F323" s="245" t="s">
        <v>408</v>
      </c>
      <c r="G323" s="242"/>
      <c r="H323" s="244" t="s">
        <v>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195</v>
      </c>
      <c r="AU323" s="251" t="s">
        <v>83</v>
      </c>
      <c r="AV323" s="13" t="s">
        <v>81</v>
      </c>
      <c r="AW323" s="13" t="s">
        <v>30</v>
      </c>
      <c r="AX323" s="13" t="s">
        <v>73</v>
      </c>
      <c r="AY323" s="251" t="s">
        <v>183</v>
      </c>
    </row>
    <row r="324" s="14" customFormat="1">
      <c r="A324" s="14"/>
      <c r="B324" s="252"/>
      <c r="C324" s="253"/>
      <c r="D324" s="243" t="s">
        <v>195</v>
      </c>
      <c r="E324" s="254" t="s">
        <v>1</v>
      </c>
      <c r="F324" s="255" t="s">
        <v>411</v>
      </c>
      <c r="G324" s="253"/>
      <c r="H324" s="256">
        <v>11.5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195</v>
      </c>
      <c r="AU324" s="262" t="s">
        <v>83</v>
      </c>
      <c r="AV324" s="14" t="s">
        <v>83</v>
      </c>
      <c r="AW324" s="14" t="s">
        <v>30</v>
      </c>
      <c r="AX324" s="14" t="s">
        <v>73</v>
      </c>
      <c r="AY324" s="262" t="s">
        <v>183</v>
      </c>
    </row>
    <row r="325" s="13" customFormat="1">
      <c r="A325" s="13"/>
      <c r="B325" s="241"/>
      <c r="C325" s="242"/>
      <c r="D325" s="243" t="s">
        <v>195</v>
      </c>
      <c r="E325" s="244" t="s">
        <v>1</v>
      </c>
      <c r="F325" s="245" t="s">
        <v>208</v>
      </c>
      <c r="G325" s="242"/>
      <c r="H325" s="244" t="s">
        <v>1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1" t="s">
        <v>195</v>
      </c>
      <c r="AU325" s="251" t="s">
        <v>83</v>
      </c>
      <c r="AV325" s="13" t="s">
        <v>81</v>
      </c>
      <c r="AW325" s="13" t="s">
        <v>30</v>
      </c>
      <c r="AX325" s="13" t="s">
        <v>73</v>
      </c>
      <c r="AY325" s="251" t="s">
        <v>183</v>
      </c>
    </row>
    <row r="326" s="13" customFormat="1">
      <c r="A326" s="13"/>
      <c r="B326" s="241"/>
      <c r="C326" s="242"/>
      <c r="D326" s="243" t="s">
        <v>195</v>
      </c>
      <c r="E326" s="244" t="s">
        <v>1</v>
      </c>
      <c r="F326" s="245" t="s">
        <v>412</v>
      </c>
      <c r="G326" s="242"/>
      <c r="H326" s="244" t="s">
        <v>1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195</v>
      </c>
      <c r="AU326" s="251" t="s">
        <v>83</v>
      </c>
      <c r="AV326" s="13" t="s">
        <v>81</v>
      </c>
      <c r="AW326" s="13" t="s">
        <v>30</v>
      </c>
      <c r="AX326" s="13" t="s">
        <v>73</v>
      </c>
      <c r="AY326" s="251" t="s">
        <v>183</v>
      </c>
    </row>
    <row r="327" s="14" customFormat="1">
      <c r="A327" s="14"/>
      <c r="B327" s="252"/>
      <c r="C327" s="253"/>
      <c r="D327" s="243" t="s">
        <v>195</v>
      </c>
      <c r="E327" s="254" t="s">
        <v>1</v>
      </c>
      <c r="F327" s="255" t="s">
        <v>413</v>
      </c>
      <c r="G327" s="253"/>
      <c r="H327" s="256">
        <v>0.25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195</v>
      </c>
      <c r="AU327" s="262" t="s">
        <v>83</v>
      </c>
      <c r="AV327" s="14" t="s">
        <v>83</v>
      </c>
      <c r="AW327" s="14" t="s">
        <v>30</v>
      </c>
      <c r="AX327" s="14" t="s">
        <v>73</v>
      </c>
      <c r="AY327" s="262" t="s">
        <v>183</v>
      </c>
    </row>
    <row r="328" s="15" customFormat="1">
      <c r="A328" s="15"/>
      <c r="B328" s="263"/>
      <c r="C328" s="264"/>
      <c r="D328" s="243" t="s">
        <v>195</v>
      </c>
      <c r="E328" s="265" t="s">
        <v>1</v>
      </c>
      <c r="F328" s="266" t="s">
        <v>219</v>
      </c>
      <c r="G328" s="264"/>
      <c r="H328" s="267">
        <v>16.302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3" t="s">
        <v>195</v>
      </c>
      <c r="AU328" s="273" t="s">
        <v>83</v>
      </c>
      <c r="AV328" s="15" t="s">
        <v>188</v>
      </c>
      <c r="AW328" s="15" t="s">
        <v>30</v>
      </c>
      <c r="AX328" s="15" t="s">
        <v>81</v>
      </c>
      <c r="AY328" s="273" t="s">
        <v>183</v>
      </c>
    </row>
    <row r="329" s="2" customFormat="1" ht="24.15" customHeight="1">
      <c r="A329" s="38"/>
      <c r="B329" s="39"/>
      <c r="C329" s="227" t="s">
        <v>414</v>
      </c>
      <c r="D329" s="227" t="s">
        <v>185</v>
      </c>
      <c r="E329" s="228" t="s">
        <v>415</v>
      </c>
      <c r="F329" s="229" t="s">
        <v>416</v>
      </c>
      <c r="G329" s="230" t="s">
        <v>325</v>
      </c>
      <c r="H329" s="231">
        <v>1</v>
      </c>
      <c r="I329" s="232"/>
      <c r="J329" s="233">
        <f>ROUND(I329*H329,2)</f>
        <v>0</v>
      </c>
      <c r="K329" s="234"/>
      <c r="L329" s="44"/>
      <c r="M329" s="235" t="s">
        <v>1</v>
      </c>
      <c r="N329" s="236" t="s">
        <v>38</v>
      </c>
      <c r="O329" s="91"/>
      <c r="P329" s="237">
        <f>O329*H329</f>
        <v>0</v>
      </c>
      <c r="Q329" s="237">
        <v>0</v>
      </c>
      <c r="R329" s="237">
        <f>Q329*H329</f>
        <v>0</v>
      </c>
      <c r="S329" s="237">
        <v>0.0040000000000000001</v>
      </c>
      <c r="T329" s="238">
        <f>S329*H329</f>
        <v>0.0040000000000000001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9" t="s">
        <v>188</v>
      </c>
      <c r="AT329" s="239" t="s">
        <v>185</v>
      </c>
      <c r="AU329" s="239" t="s">
        <v>83</v>
      </c>
      <c r="AY329" s="17" t="s">
        <v>183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7" t="s">
        <v>81</v>
      </c>
      <c r="BK329" s="240">
        <f>ROUND(I329*H329,2)</f>
        <v>0</v>
      </c>
      <c r="BL329" s="17" t="s">
        <v>188</v>
      </c>
      <c r="BM329" s="239" t="s">
        <v>417</v>
      </c>
    </row>
    <row r="330" s="13" customFormat="1">
      <c r="A330" s="13"/>
      <c r="B330" s="241"/>
      <c r="C330" s="242"/>
      <c r="D330" s="243" t="s">
        <v>195</v>
      </c>
      <c r="E330" s="244" t="s">
        <v>1</v>
      </c>
      <c r="F330" s="245" t="s">
        <v>418</v>
      </c>
      <c r="G330" s="242"/>
      <c r="H330" s="244" t="s">
        <v>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195</v>
      </c>
      <c r="AU330" s="251" t="s">
        <v>83</v>
      </c>
      <c r="AV330" s="13" t="s">
        <v>81</v>
      </c>
      <c r="AW330" s="13" t="s">
        <v>30</v>
      </c>
      <c r="AX330" s="13" t="s">
        <v>73</v>
      </c>
      <c r="AY330" s="251" t="s">
        <v>183</v>
      </c>
    </row>
    <row r="331" s="14" customFormat="1">
      <c r="A331" s="14"/>
      <c r="B331" s="252"/>
      <c r="C331" s="253"/>
      <c r="D331" s="243" t="s">
        <v>195</v>
      </c>
      <c r="E331" s="254" t="s">
        <v>1</v>
      </c>
      <c r="F331" s="255" t="s">
        <v>81</v>
      </c>
      <c r="G331" s="253"/>
      <c r="H331" s="256">
        <v>1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195</v>
      </c>
      <c r="AU331" s="262" t="s">
        <v>83</v>
      </c>
      <c r="AV331" s="14" t="s">
        <v>83</v>
      </c>
      <c r="AW331" s="14" t="s">
        <v>30</v>
      </c>
      <c r="AX331" s="14" t="s">
        <v>73</v>
      </c>
      <c r="AY331" s="262" t="s">
        <v>183</v>
      </c>
    </row>
    <row r="332" s="15" customFormat="1">
      <c r="A332" s="15"/>
      <c r="B332" s="263"/>
      <c r="C332" s="264"/>
      <c r="D332" s="243" t="s">
        <v>195</v>
      </c>
      <c r="E332" s="265" t="s">
        <v>1</v>
      </c>
      <c r="F332" s="266" t="s">
        <v>219</v>
      </c>
      <c r="G332" s="264"/>
      <c r="H332" s="267">
        <v>1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3" t="s">
        <v>195</v>
      </c>
      <c r="AU332" s="273" t="s">
        <v>83</v>
      </c>
      <c r="AV332" s="15" t="s">
        <v>188</v>
      </c>
      <c r="AW332" s="15" t="s">
        <v>30</v>
      </c>
      <c r="AX332" s="15" t="s">
        <v>81</v>
      </c>
      <c r="AY332" s="273" t="s">
        <v>183</v>
      </c>
    </row>
    <row r="333" s="2" customFormat="1" ht="24.15" customHeight="1">
      <c r="A333" s="38"/>
      <c r="B333" s="39"/>
      <c r="C333" s="227" t="s">
        <v>419</v>
      </c>
      <c r="D333" s="227" t="s">
        <v>185</v>
      </c>
      <c r="E333" s="228" t="s">
        <v>420</v>
      </c>
      <c r="F333" s="229" t="s">
        <v>421</v>
      </c>
      <c r="G333" s="230" t="s">
        <v>325</v>
      </c>
      <c r="H333" s="231">
        <v>6</v>
      </c>
      <c r="I333" s="232"/>
      <c r="J333" s="233">
        <f>ROUND(I333*H333,2)</f>
        <v>0</v>
      </c>
      <c r="K333" s="234"/>
      <c r="L333" s="44"/>
      <c r="M333" s="235" t="s">
        <v>1</v>
      </c>
      <c r="N333" s="236" t="s">
        <v>38</v>
      </c>
      <c r="O333" s="91"/>
      <c r="P333" s="237">
        <f>O333*H333</f>
        <v>0</v>
      </c>
      <c r="Q333" s="237">
        <v>0</v>
      </c>
      <c r="R333" s="237">
        <f>Q333*H333</f>
        <v>0</v>
      </c>
      <c r="S333" s="237">
        <v>0.001</v>
      </c>
      <c r="T333" s="238">
        <f>S333*H333</f>
        <v>0.0060000000000000001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9" t="s">
        <v>188</v>
      </c>
      <c r="AT333" s="239" t="s">
        <v>185</v>
      </c>
      <c r="AU333" s="239" t="s">
        <v>83</v>
      </c>
      <c r="AY333" s="17" t="s">
        <v>183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7" t="s">
        <v>81</v>
      </c>
      <c r="BK333" s="240">
        <f>ROUND(I333*H333,2)</f>
        <v>0</v>
      </c>
      <c r="BL333" s="17" t="s">
        <v>188</v>
      </c>
      <c r="BM333" s="239" t="s">
        <v>422</v>
      </c>
    </row>
    <row r="334" s="13" customFormat="1">
      <c r="A334" s="13"/>
      <c r="B334" s="241"/>
      <c r="C334" s="242"/>
      <c r="D334" s="243" t="s">
        <v>195</v>
      </c>
      <c r="E334" s="244" t="s">
        <v>1</v>
      </c>
      <c r="F334" s="245" t="s">
        <v>254</v>
      </c>
      <c r="G334" s="242"/>
      <c r="H334" s="244" t="s">
        <v>1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1" t="s">
        <v>195</v>
      </c>
      <c r="AU334" s="251" t="s">
        <v>83</v>
      </c>
      <c r="AV334" s="13" t="s">
        <v>81</v>
      </c>
      <c r="AW334" s="13" t="s">
        <v>30</v>
      </c>
      <c r="AX334" s="13" t="s">
        <v>73</v>
      </c>
      <c r="AY334" s="251" t="s">
        <v>183</v>
      </c>
    </row>
    <row r="335" s="13" customFormat="1">
      <c r="A335" s="13"/>
      <c r="B335" s="241"/>
      <c r="C335" s="242"/>
      <c r="D335" s="243" t="s">
        <v>195</v>
      </c>
      <c r="E335" s="244" t="s">
        <v>1</v>
      </c>
      <c r="F335" s="245" t="s">
        <v>423</v>
      </c>
      <c r="G335" s="242"/>
      <c r="H335" s="244" t="s">
        <v>1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195</v>
      </c>
      <c r="AU335" s="251" t="s">
        <v>83</v>
      </c>
      <c r="AV335" s="13" t="s">
        <v>81</v>
      </c>
      <c r="AW335" s="13" t="s">
        <v>30</v>
      </c>
      <c r="AX335" s="13" t="s">
        <v>73</v>
      </c>
      <c r="AY335" s="251" t="s">
        <v>183</v>
      </c>
    </row>
    <row r="336" s="14" customFormat="1">
      <c r="A336" s="14"/>
      <c r="B336" s="252"/>
      <c r="C336" s="253"/>
      <c r="D336" s="243" t="s">
        <v>195</v>
      </c>
      <c r="E336" s="254" t="s">
        <v>1</v>
      </c>
      <c r="F336" s="255" t="s">
        <v>257</v>
      </c>
      <c r="G336" s="253"/>
      <c r="H336" s="256">
        <v>6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195</v>
      </c>
      <c r="AU336" s="262" t="s">
        <v>83</v>
      </c>
      <c r="AV336" s="14" t="s">
        <v>83</v>
      </c>
      <c r="AW336" s="14" t="s">
        <v>30</v>
      </c>
      <c r="AX336" s="14" t="s">
        <v>73</v>
      </c>
      <c r="AY336" s="262" t="s">
        <v>183</v>
      </c>
    </row>
    <row r="337" s="15" customFormat="1">
      <c r="A337" s="15"/>
      <c r="B337" s="263"/>
      <c r="C337" s="264"/>
      <c r="D337" s="243" t="s">
        <v>195</v>
      </c>
      <c r="E337" s="265" t="s">
        <v>1</v>
      </c>
      <c r="F337" s="266" t="s">
        <v>219</v>
      </c>
      <c r="G337" s="264"/>
      <c r="H337" s="267">
        <v>6</v>
      </c>
      <c r="I337" s="268"/>
      <c r="J337" s="264"/>
      <c r="K337" s="264"/>
      <c r="L337" s="269"/>
      <c r="M337" s="270"/>
      <c r="N337" s="271"/>
      <c r="O337" s="271"/>
      <c r="P337" s="271"/>
      <c r="Q337" s="271"/>
      <c r="R337" s="271"/>
      <c r="S337" s="271"/>
      <c r="T337" s="27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3" t="s">
        <v>195</v>
      </c>
      <c r="AU337" s="273" t="s">
        <v>83</v>
      </c>
      <c r="AV337" s="15" t="s">
        <v>188</v>
      </c>
      <c r="AW337" s="15" t="s">
        <v>30</v>
      </c>
      <c r="AX337" s="15" t="s">
        <v>81</v>
      </c>
      <c r="AY337" s="273" t="s">
        <v>183</v>
      </c>
    </row>
    <row r="338" s="2" customFormat="1" ht="24.15" customHeight="1">
      <c r="A338" s="38"/>
      <c r="B338" s="39"/>
      <c r="C338" s="227" t="s">
        <v>424</v>
      </c>
      <c r="D338" s="227" t="s">
        <v>185</v>
      </c>
      <c r="E338" s="228" t="s">
        <v>425</v>
      </c>
      <c r="F338" s="229" t="s">
        <v>426</v>
      </c>
      <c r="G338" s="230" t="s">
        <v>325</v>
      </c>
      <c r="H338" s="231">
        <v>4</v>
      </c>
      <c r="I338" s="232"/>
      <c r="J338" s="233">
        <f>ROUND(I338*H338,2)</f>
        <v>0</v>
      </c>
      <c r="K338" s="234"/>
      <c r="L338" s="44"/>
      <c r="M338" s="235" t="s">
        <v>1</v>
      </c>
      <c r="N338" s="236" t="s">
        <v>38</v>
      </c>
      <c r="O338" s="91"/>
      <c r="P338" s="237">
        <f>O338*H338</f>
        <v>0</v>
      </c>
      <c r="Q338" s="237">
        <v>0</v>
      </c>
      <c r="R338" s="237">
        <f>Q338*H338</f>
        <v>0</v>
      </c>
      <c r="S338" s="237">
        <v>0.053999999999999999</v>
      </c>
      <c r="T338" s="238">
        <f>S338*H338</f>
        <v>0.216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9" t="s">
        <v>188</v>
      </c>
      <c r="AT338" s="239" t="s">
        <v>185</v>
      </c>
      <c r="AU338" s="239" t="s">
        <v>83</v>
      </c>
      <c r="AY338" s="17" t="s">
        <v>183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7" t="s">
        <v>81</v>
      </c>
      <c r="BK338" s="240">
        <f>ROUND(I338*H338,2)</f>
        <v>0</v>
      </c>
      <c r="BL338" s="17" t="s">
        <v>188</v>
      </c>
      <c r="BM338" s="239" t="s">
        <v>427</v>
      </c>
    </row>
    <row r="339" s="13" customFormat="1">
      <c r="A339" s="13"/>
      <c r="B339" s="241"/>
      <c r="C339" s="242"/>
      <c r="D339" s="243" t="s">
        <v>195</v>
      </c>
      <c r="E339" s="244" t="s">
        <v>1</v>
      </c>
      <c r="F339" s="245" t="s">
        <v>196</v>
      </c>
      <c r="G339" s="242"/>
      <c r="H339" s="244" t="s">
        <v>1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195</v>
      </c>
      <c r="AU339" s="251" t="s">
        <v>83</v>
      </c>
      <c r="AV339" s="13" t="s">
        <v>81</v>
      </c>
      <c r="AW339" s="13" t="s">
        <v>30</v>
      </c>
      <c r="AX339" s="13" t="s">
        <v>73</v>
      </c>
      <c r="AY339" s="251" t="s">
        <v>183</v>
      </c>
    </row>
    <row r="340" s="14" customFormat="1">
      <c r="A340" s="14"/>
      <c r="B340" s="252"/>
      <c r="C340" s="253"/>
      <c r="D340" s="243" t="s">
        <v>195</v>
      </c>
      <c r="E340" s="254" t="s">
        <v>1</v>
      </c>
      <c r="F340" s="255" t="s">
        <v>199</v>
      </c>
      <c r="G340" s="253"/>
      <c r="H340" s="256">
        <v>3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2" t="s">
        <v>195</v>
      </c>
      <c r="AU340" s="262" t="s">
        <v>83</v>
      </c>
      <c r="AV340" s="14" t="s">
        <v>83</v>
      </c>
      <c r="AW340" s="14" t="s">
        <v>30</v>
      </c>
      <c r="AX340" s="14" t="s">
        <v>73</v>
      </c>
      <c r="AY340" s="262" t="s">
        <v>183</v>
      </c>
    </row>
    <row r="341" s="13" customFormat="1">
      <c r="A341" s="13"/>
      <c r="B341" s="241"/>
      <c r="C341" s="242"/>
      <c r="D341" s="243" t="s">
        <v>195</v>
      </c>
      <c r="E341" s="244" t="s">
        <v>1</v>
      </c>
      <c r="F341" s="245" t="s">
        <v>208</v>
      </c>
      <c r="G341" s="242"/>
      <c r="H341" s="244" t="s">
        <v>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195</v>
      </c>
      <c r="AU341" s="251" t="s">
        <v>83</v>
      </c>
      <c r="AV341" s="13" t="s">
        <v>81</v>
      </c>
      <c r="AW341" s="13" t="s">
        <v>30</v>
      </c>
      <c r="AX341" s="13" t="s">
        <v>73</v>
      </c>
      <c r="AY341" s="251" t="s">
        <v>183</v>
      </c>
    </row>
    <row r="342" s="14" customFormat="1">
      <c r="A342" s="14"/>
      <c r="B342" s="252"/>
      <c r="C342" s="253"/>
      <c r="D342" s="243" t="s">
        <v>195</v>
      </c>
      <c r="E342" s="254" t="s">
        <v>1</v>
      </c>
      <c r="F342" s="255" t="s">
        <v>81</v>
      </c>
      <c r="G342" s="253"/>
      <c r="H342" s="256">
        <v>1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2" t="s">
        <v>195</v>
      </c>
      <c r="AU342" s="262" t="s">
        <v>83</v>
      </c>
      <c r="AV342" s="14" t="s">
        <v>83</v>
      </c>
      <c r="AW342" s="14" t="s">
        <v>30</v>
      </c>
      <c r="AX342" s="14" t="s">
        <v>73</v>
      </c>
      <c r="AY342" s="262" t="s">
        <v>183</v>
      </c>
    </row>
    <row r="343" s="15" customFormat="1">
      <c r="A343" s="15"/>
      <c r="B343" s="263"/>
      <c r="C343" s="264"/>
      <c r="D343" s="243" t="s">
        <v>195</v>
      </c>
      <c r="E343" s="265" t="s">
        <v>1</v>
      </c>
      <c r="F343" s="266" t="s">
        <v>219</v>
      </c>
      <c r="G343" s="264"/>
      <c r="H343" s="267">
        <v>4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3" t="s">
        <v>195</v>
      </c>
      <c r="AU343" s="273" t="s">
        <v>83</v>
      </c>
      <c r="AV343" s="15" t="s">
        <v>188</v>
      </c>
      <c r="AW343" s="15" t="s">
        <v>30</v>
      </c>
      <c r="AX343" s="15" t="s">
        <v>81</v>
      </c>
      <c r="AY343" s="273" t="s">
        <v>183</v>
      </c>
    </row>
    <row r="344" s="2" customFormat="1" ht="24.15" customHeight="1">
      <c r="A344" s="38"/>
      <c r="B344" s="39"/>
      <c r="C344" s="227" t="s">
        <v>428</v>
      </c>
      <c r="D344" s="227" t="s">
        <v>185</v>
      </c>
      <c r="E344" s="228" t="s">
        <v>429</v>
      </c>
      <c r="F344" s="229" t="s">
        <v>430</v>
      </c>
      <c r="G344" s="230" t="s">
        <v>319</v>
      </c>
      <c r="H344" s="231">
        <v>19.254999999999999</v>
      </c>
      <c r="I344" s="232"/>
      <c r="J344" s="233">
        <f>ROUND(I344*H344,2)</f>
        <v>0</v>
      </c>
      <c r="K344" s="234"/>
      <c r="L344" s="44"/>
      <c r="M344" s="235" t="s">
        <v>1</v>
      </c>
      <c r="N344" s="236" t="s">
        <v>38</v>
      </c>
      <c r="O344" s="91"/>
      <c r="P344" s="237">
        <f>O344*H344</f>
        <v>0</v>
      </c>
      <c r="Q344" s="237">
        <v>1.0000000000000001E-05</v>
      </c>
      <c r="R344" s="237">
        <f>Q344*H344</f>
        <v>0.00019255000000000002</v>
      </c>
      <c r="S344" s="237">
        <v>0</v>
      </c>
      <c r="T344" s="23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9" t="s">
        <v>188</v>
      </c>
      <c r="AT344" s="239" t="s">
        <v>185</v>
      </c>
      <c r="AU344" s="239" t="s">
        <v>83</v>
      </c>
      <c r="AY344" s="17" t="s">
        <v>183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7" t="s">
        <v>81</v>
      </c>
      <c r="BK344" s="240">
        <f>ROUND(I344*H344,2)</f>
        <v>0</v>
      </c>
      <c r="BL344" s="17" t="s">
        <v>188</v>
      </c>
      <c r="BM344" s="239" t="s">
        <v>431</v>
      </c>
    </row>
    <row r="345" s="13" customFormat="1">
      <c r="A345" s="13"/>
      <c r="B345" s="241"/>
      <c r="C345" s="242"/>
      <c r="D345" s="243" t="s">
        <v>195</v>
      </c>
      <c r="E345" s="244" t="s">
        <v>1</v>
      </c>
      <c r="F345" s="245" t="s">
        <v>196</v>
      </c>
      <c r="G345" s="242"/>
      <c r="H345" s="244" t="s">
        <v>1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1" t="s">
        <v>195</v>
      </c>
      <c r="AU345" s="251" t="s">
        <v>83</v>
      </c>
      <c r="AV345" s="13" t="s">
        <v>81</v>
      </c>
      <c r="AW345" s="13" t="s">
        <v>30</v>
      </c>
      <c r="AX345" s="13" t="s">
        <v>73</v>
      </c>
      <c r="AY345" s="251" t="s">
        <v>183</v>
      </c>
    </row>
    <row r="346" s="13" customFormat="1">
      <c r="A346" s="13"/>
      <c r="B346" s="241"/>
      <c r="C346" s="242"/>
      <c r="D346" s="243" t="s">
        <v>195</v>
      </c>
      <c r="E346" s="244" t="s">
        <v>1</v>
      </c>
      <c r="F346" s="245" t="s">
        <v>197</v>
      </c>
      <c r="G346" s="242"/>
      <c r="H346" s="244" t="s">
        <v>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195</v>
      </c>
      <c r="AU346" s="251" t="s">
        <v>83</v>
      </c>
      <c r="AV346" s="13" t="s">
        <v>81</v>
      </c>
      <c r="AW346" s="13" t="s">
        <v>30</v>
      </c>
      <c r="AX346" s="13" t="s">
        <v>73</v>
      </c>
      <c r="AY346" s="251" t="s">
        <v>183</v>
      </c>
    </row>
    <row r="347" s="14" customFormat="1">
      <c r="A347" s="14"/>
      <c r="B347" s="252"/>
      <c r="C347" s="253"/>
      <c r="D347" s="243" t="s">
        <v>195</v>
      </c>
      <c r="E347" s="254" t="s">
        <v>1</v>
      </c>
      <c r="F347" s="255" t="s">
        <v>410</v>
      </c>
      <c r="G347" s="253"/>
      <c r="H347" s="256">
        <v>3.7549999999999999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195</v>
      </c>
      <c r="AU347" s="262" t="s">
        <v>83</v>
      </c>
      <c r="AV347" s="14" t="s">
        <v>83</v>
      </c>
      <c r="AW347" s="14" t="s">
        <v>30</v>
      </c>
      <c r="AX347" s="14" t="s">
        <v>73</v>
      </c>
      <c r="AY347" s="262" t="s">
        <v>183</v>
      </c>
    </row>
    <row r="348" s="13" customFormat="1">
      <c r="A348" s="13"/>
      <c r="B348" s="241"/>
      <c r="C348" s="242"/>
      <c r="D348" s="243" t="s">
        <v>195</v>
      </c>
      <c r="E348" s="244" t="s">
        <v>1</v>
      </c>
      <c r="F348" s="245" t="s">
        <v>408</v>
      </c>
      <c r="G348" s="242"/>
      <c r="H348" s="244" t="s">
        <v>1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1" t="s">
        <v>195</v>
      </c>
      <c r="AU348" s="251" t="s">
        <v>83</v>
      </c>
      <c r="AV348" s="13" t="s">
        <v>81</v>
      </c>
      <c r="AW348" s="13" t="s">
        <v>30</v>
      </c>
      <c r="AX348" s="13" t="s">
        <v>73</v>
      </c>
      <c r="AY348" s="251" t="s">
        <v>183</v>
      </c>
    </row>
    <row r="349" s="14" customFormat="1">
      <c r="A349" s="14"/>
      <c r="B349" s="252"/>
      <c r="C349" s="253"/>
      <c r="D349" s="243" t="s">
        <v>195</v>
      </c>
      <c r="E349" s="254" t="s">
        <v>1</v>
      </c>
      <c r="F349" s="255" t="s">
        <v>411</v>
      </c>
      <c r="G349" s="253"/>
      <c r="H349" s="256">
        <v>11.5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2" t="s">
        <v>195</v>
      </c>
      <c r="AU349" s="262" t="s">
        <v>83</v>
      </c>
      <c r="AV349" s="14" t="s">
        <v>83</v>
      </c>
      <c r="AW349" s="14" t="s">
        <v>30</v>
      </c>
      <c r="AX349" s="14" t="s">
        <v>73</v>
      </c>
      <c r="AY349" s="262" t="s">
        <v>183</v>
      </c>
    </row>
    <row r="350" s="13" customFormat="1">
      <c r="A350" s="13"/>
      <c r="B350" s="241"/>
      <c r="C350" s="242"/>
      <c r="D350" s="243" t="s">
        <v>195</v>
      </c>
      <c r="E350" s="244" t="s">
        <v>1</v>
      </c>
      <c r="F350" s="245" t="s">
        <v>208</v>
      </c>
      <c r="G350" s="242"/>
      <c r="H350" s="244" t="s">
        <v>1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195</v>
      </c>
      <c r="AU350" s="251" t="s">
        <v>83</v>
      </c>
      <c r="AV350" s="13" t="s">
        <v>81</v>
      </c>
      <c r="AW350" s="13" t="s">
        <v>30</v>
      </c>
      <c r="AX350" s="13" t="s">
        <v>73</v>
      </c>
      <c r="AY350" s="251" t="s">
        <v>183</v>
      </c>
    </row>
    <row r="351" s="13" customFormat="1">
      <c r="A351" s="13"/>
      <c r="B351" s="241"/>
      <c r="C351" s="242"/>
      <c r="D351" s="243" t="s">
        <v>195</v>
      </c>
      <c r="E351" s="244" t="s">
        <v>1</v>
      </c>
      <c r="F351" s="245" t="s">
        <v>412</v>
      </c>
      <c r="G351" s="242"/>
      <c r="H351" s="244" t="s">
        <v>1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195</v>
      </c>
      <c r="AU351" s="251" t="s">
        <v>83</v>
      </c>
      <c r="AV351" s="13" t="s">
        <v>81</v>
      </c>
      <c r="AW351" s="13" t="s">
        <v>30</v>
      </c>
      <c r="AX351" s="13" t="s">
        <v>73</v>
      </c>
      <c r="AY351" s="251" t="s">
        <v>183</v>
      </c>
    </row>
    <row r="352" s="14" customFormat="1">
      <c r="A352" s="14"/>
      <c r="B352" s="252"/>
      <c r="C352" s="253"/>
      <c r="D352" s="243" t="s">
        <v>195</v>
      </c>
      <c r="E352" s="254" t="s">
        <v>1</v>
      </c>
      <c r="F352" s="255" t="s">
        <v>432</v>
      </c>
      <c r="G352" s="253"/>
      <c r="H352" s="256">
        <v>4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2" t="s">
        <v>195</v>
      </c>
      <c r="AU352" s="262" t="s">
        <v>83</v>
      </c>
      <c r="AV352" s="14" t="s">
        <v>83</v>
      </c>
      <c r="AW352" s="14" t="s">
        <v>30</v>
      </c>
      <c r="AX352" s="14" t="s">
        <v>73</v>
      </c>
      <c r="AY352" s="262" t="s">
        <v>183</v>
      </c>
    </row>
    <row r="353" s="15" customFormat="1">
      <c r="A353" s="15"/>
      <c r="B353" s="263"/>
      <c r="C353" s="264"/>
      <c r="D353" s="243" t="s">
        <v>195</v>
      </c>
      <c r="E353" s="265" t="s">
        <v>1</v>
      </c>
      <c r="F353" s="266" t="s">
        <v>219</v>
      </c>
      <c r="G353" s="264"/>
      <c r="H353" s="267">
        <v>19.254999999999999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3" t="s">
        <v>195</v>
      </c>
      <c r="AU353" s="273" t="s">
        <v>83</v>
      </c>
      <c r="AV353" s="15" t="s">
        <v>188</v>
      </c>
      <c r="AW353" s="15" t="s">
        <v>30</v>
      </c>
      <c r="AX353" s="15" t="s">
        <v>81</v>
      </c>
      <c r="AY353" s="273" t="s">
        <v>183</v>
      </c>
    </row>
    <row r="354" s="12" customFormat="1" ht="22.8" customHeight="1">
      <c r="A354" s="12"/>
      <c r="B354" s="211"/>
      <c r="C354" s="212"/>
      <c r="D354" s="213" t="s">
        <v>72</v>
      </c>
      <c r="E354" s="225" t="s">
        <v>433</v>
      </c>
      <c r="F354" s="225" t="s">
        <v>434</v>
      </c>
      <c r="G354" s="212"/>
      <c r="H354" s="212"/>
      <c r="I354" s="215"/>
      <c r="J354" s="226">
        <f>BK354</f>
        <v>0</v>
      </c>
      <c r="K354" s="212"/>
      <c r="L354" s="217"/>
      <c r="M354" s="218"/>
      <c r="N354" s="219"/>
      <c r="O354" s="219"/>
      <c r="P354" s="220">
        <f>SUM(P355:P361)</f>
        <v>0</v>
      </c>
      <c r="Q354" s="219"/>
      <c r="R354" s="220">
        <f>SUM(R355:R361)</f>
        <v>0</v>
      </c>
      <c r="S354" s="219"/>
      <c r="T354" s="221">
        <f>SUM(T355:T361)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2" t="s">
        <v>81</v>
      </c>
      <c r="AT354" s="223" t="s">
        <v>72</v>
      </c>
      <c r="AU354" s="223" t="s">
        <v>81</v>
      </c>
      <c r="AY354" s="222" t="s">
        <v>183</v>
      </c>
      <c r="BK354" s="224">
        <f>SUM(BK355:BK361)</f>
        <v>0</v>
      </c>
    </row>
    <row r="355" s="2" customFormat="1" ht="24.15" customHeight="1">
      <c r="A355" s="38"/>
      <c r="B355" s="39"/>
      <c r="C355" s="227" t="s">
        <v>435</v>
      </c>
      <c r="D355" s="227" t="s">
        <v>185</v>
      </c>
      <c r="E355" s="228" t="s">
        <v>436</v>
      </c>
      <c r="F355" s="229" t="s">
        <v>437</v>
      </c>
      <c r="G355" s="230" t="s">
        <v>293</v>
      </c>
      <c r="H355" s="231">
        <v>335.88499999999999</v>
      </c>
      <c r="I355" s="232"/>
      <c r="J355" s="233">
        <f>ROUND(I355*H355,2)</f>
        <v>0</v>
      </c>
      <c r="K355" s="234"/>
      <c r="L355" s="44"/>
      <c r="M355" s="235" t="s">
        <v>1</v>
      </c>
      <c r="N355" s="236" t="s">
        <v>38</v>
      </c>
      <c r="O355" s="91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9" t="s">
        <v>188</v>
      </c>
      <c r="AT355" s="239" t="s">
        <v>185</v>
      </c>
      <c r="AU355" s="239" t="s">
        <v>83</v>
      </c>
      <c r="AY355" s="17" t="s">
        <v>183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7" t="s">
        <v>81</v>
      </c>
      <c r="BK355" s="240">
        <f>ROUND(I355*H355,2)</f>
        <v>0</v>
      </c>
      <c r="BL355" s="17" t="s">
        <v>188</v>
      </c>
      <c r="BM355" s="239" t="s">
        <v>438</v>
      </c>
    </row>
    <row r="356" s="2" customFormat="1" ht="33" customHeight="1">
      <c r="A356" s="38"/>
      <c r="B356" s="39"/>
      <c r="C356" s="227" t="s">
        <v>439</v>
      </c>
      <c r="D356" s="227" t="s">
        <v>185</v>
      </c>
      <c r="E356" s="228" t="s">
        <v>440</v>
      </c>
      <c r="F356" s="229" t="s">
        <v>441</v>
      </c>
      <c r="G356" s="230" t="s">
        <v>293</v>
      </c>
      <c r="H356" s="231">
        <v>1679.425</v>
      </c>
      <c r="I356" s="232"/>
      <c r="J356" s="233">
        <f>ROUND(I356*H356,2)</f>
        <v>0</v>
      </c>
      <c r="K356" s="234"/>
      <c r="L356" s="44"/>
      <c r="M356" s="235" t="s">
        <v>1</v>
      </c>
      <c r="N356" s="236" t="s">
        <v>38</v>
      </c>
      <c r="O356" s="91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9" t="s">
        <v>188</v>
      </c>
      <c r="AT356" s="239" t="s">
        <v>185</v>
      </c>
      <c r="AU356" s="239" t="s">
        <v>83</v>
      </c>
      <c r="AY356" s="17" t="s">
        <v>183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7" t="s">
        <v>81</v>
      </c>
      <c r="BK356" s="240">
        <f>ROUND(I356*H356,2)</f>
        <v>0</v>
      </c>
      <c r="BL356" s="17" t="s">
        <v>188</v>
      </c>
      <c r="BM356" s="239" t="s">
        <v>442</v>
      </c>
    </row>
    <row r="357" s="14" customFormat="1">
      <c r="A357" s="14"/>
      <c r="B357" s="252"/>
      <c r="C357" s="253"/>
      <c r="D357" s="243" t="s">
        <v>195</v>
      </c>
      <c r="E357" s="253"/>
      <c r="F357" s="255" t="s">
        <v>443</v>
      </c>
      <c r="G357" s="253"/>
      <c r="H357" s="256">
        <v>1679.425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195</v>
      </c>
      <c r="AU357" s="262" t="s">
        <v>83</v>
      </c>
      <c r="AV357" s="14" t="s">
        <v>83</v>
      </c>
      <c r="AW357" s="14" t="s">
        <v>4</v>
      </c>
      <c r="AX357" s="14" t="s">
        <v>81</v>
      </c>
      <c r="AY357" s="262" t="s">
        <v>183</v>
      </c>
    </row>
    <row r="358" s="2" customFormat="1" ht="24.15" customHeight="1">
      <c r="A358" s="38"/>
      <c r="B358" s="39"/>
      <c r="C358" s="227" t="s">
        <v>444</v>
      </c>
      <c r="D358" s="227" t="s">
        <v>185</v>
      </c>
      <c r="E358" s="228" t="s">
        <v>445</v>
      </c>
      <c r="F358" s="229" t="s">
        <v>446</v>
      </c>
      <c r="G358" s="230" t="s">
        <v>293</v>
      </c>
      <c r="H358" s="231">
        <v>335.88499999999999</v>
      </c>
      <c r="I358" s="232"/>
      <c r="J358" s="233">
        <f>ROUND(I358*H358,2)</f>
        <v>0</v>
      </c>
      <c r="K358" s="234"/>
      <c r="L358" s="44"/>
      <c r="M358" s="235" t="s">
        <v>1</v>
      </c>
      <c r="N358" s="236" t="s">
        <v>38</v>
      </c>
      <c r="O358" s="91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9" t="s">
        <v>188</v>
      </c>
      <c r="AT358" s="239" t="s">
        <v>185</v>
      </c>
      <c r="AU358" s="239" t="s">
        <v>83</v>
      </c>
      <c r="AY358" s="17" t="s">
        <v>183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7" t="s">
        <v>81</v>
      </c>
      <c r="BK358" s="240">
        <f>ROUND(I358*H358,2)</f>
        <v>0</v>
      </c>
      <c r="BL358" s="17" t="s">
        <v>188</v>
      </c>
      <c r="BM358" s="239" t="s">
        <v>447</v>
      </c>
    </row>
    <row r="359" s="2" customFormat="1" ht="24.15" customHeight="1">
      <c r="A359" s="38"/>
      <c r="B359" s="39"/>
      <c r="C359" s="227" t="s">
        <v>448</v>
      </c>
      <c r="D359" s="227" t="s">
        <v>185</v>
      </c>
      <c r="E359" s="228" t="s">
        <v>449</v>
      </c>
      <c r="F359" s="229" t="s">
        <v>450</v>
      </c>
      <c r="G359" s="230" t="s">
        <v>293</v>
      </c>
      <c r="H359" s="231">
        <v>6381.8149999999996</v>
      </c>
      <c r="I359" s="232"/>
      <c r="J359" s="233">
        <f>ROUND(I359*H359,2)</f>
        <v>0</v>
      </c>
      <c r="K359" s="234"/>
      <c r="L359" s="44"/>
      <c r="M359" s="235" t="s">
        <v>1</v>
      </c>
      <c r="N359" s="236" t="s">
        <v>38</v>
      </c>
      <c r="O359" s="91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9" t="s">
        <v>188</v>
      </c>
      <c r="AT359" s="239" t="s">
        <v>185</v>
      </c>
      <c r="AU359" s="239" t="s">
        <v>83</v>
      </c>
      <c r="AY359" s="17" t="s">
        <v>183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7" t="s">
        <v>81</v>
      </c>
      <c r="BK359" s="240">
        <f>ROUND(I359*H359,2)</f>
        <v>0</v>
      </c>
      <c r="BL359" s="17" t="s">
        <v>188</v>
      </c>
      <c r="BM359" s="239" t="s">
        <v>451</v>
      </c>
    </row>
    <row r="360" s="14" customFormat="1">
      <c r="A360" s="14"/>
      <c r="B360" s="252"/>
      <c r="C360" s="253"/>
      <c r="D360" s="243" t="s">
        <v>195</v>
      </c>
      <c r="E360" s="253"/>
      <c r="F360" s="255" t="s">
        <v>452</v>
      </c>
      <c r="G360" s="253"/>
      <c r="H360" s="256">
        <v>6381.8149999999996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2" t="s">
        <v>195</v>
      </c>
      <c r="AU360" s="262" t="s">
        <v>83</v>
      </c>
      <c r="AV360" s="14" t="s">
        <v>83</v>
      </c>
      <c r="AW360" s="14" t="s">
        <v>4</v>
      </c>
      <c r="AX360" s="14" t="s">
        <v>81</v>
      </c>
      <c r="AY360" s="262" t="s">
        <v>183</v>
      </c>
    </row>
    <row r="361" s="2" customFormat="1" ht="33" customHeight="1">
      <c r="A361" s="38"/>
      <c r="B361" s="39"/>
      <c r="C361" s="227" t="s">
        <v>453</v>
      </c>
      <c r="D361" s="227" t="s">
        <v>185</v>
      </c>
      <c r="E361" s="228" t="s">
        <v>454</v>
      </c>
      <c r="F361" s="229" t="s">
        <v>455</v>
      </c>
      <c r="G361" s="230" t="s">
        <v>293</v>
      </c>
      <c r="H361" s="231">
        <v>335.88499999999999</v>
      </c>
      <c r="I361" s="232"/>
      <c r="J361" s="233">
        <f>ROUND(I361*H361,2)</f>
        <v>0</v>
      </c>
      <c r="K361" s="234"/>
      <c r="L361" s="44"/>
      <c r="M361" s="235" t="s">
        <v>1</v>
      </c>
      <c r="N361" s="236" t="s">
        <v>38</v>
      </c>
      <c r="O361" s="91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9" t="s">
        <v>188</v>
      </c>
      <c r="AT361" s="239" t="s">
        <v>185</v>
      </c>
      <c r="AU361" s="239" t="s">
        <v>83</v>
      </c>
      <c r="AY361" s="17" t="s">
        <v>183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7" t="s">
        <v>81</v>
      </c>
      <c r="BK361" s="240">
        <f>ROUND(I361*H361,2)</f>
        <v>0</v>
      </c>
      <c r="BL361" s="17" t="s">
        <v>188</v>
      </c>
      <c r="BM361" s="239" t="s">
        <v>456</v>
      </c>
    </row>
    <row r="362" s="12" customFormat="1" ht="25.92" customHeight="1">
      <c r="A362" s="12"/>
      <c r="B362" s="211"/>
      <c r="C362" s="212"/>
      <c r="D362" s="213" t="s">
        <v>72</v>
      </c>
      <c r="E362" s="214" t="s">
        <v>457</v>
      </c>
      <c r="F362" s="214" t="s">
        <v>458</v>
      </c>
      <c r="G362" s="212"/>
      <c r="H362" s="212"/>
      <c r="I362" s="215"/>
      <c r="J362" s="216">
        <f>BK362</f>
        <v>0</v>
      </c>
      <c r="K362" s="212"/>
      <c r="L362" s="217"/>
      <c r="M362" s="218"/>
      <c r="N362" s="219"/>
      <c r="O362" s="219"/>
      <c r="P362" s="220">
        <f>P363+P369+P379+P382+P388+P433</f>
        <v>0</v>
      </c>
      <c r="Q362" s="219"/>
      <c r="R362" s="220">
        <f>R363+R369+R379+R382+R388+R433</f>
        <v>0</v>
      </c>
      <c r="S362" s="219"/>
      <c r="T362" s="221">
        <f>T363+T369+T379+T382+T388+T433</f>
        <v>12.6184972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2" t="s">
        <v>83</v>
      </c>
      <c r="AT362" s="223" t="s">
        <v>72</v>
      </c>
      <c r="AU362" s="223" t="s">
        <v>73</v>
      </c>
      <c r="AY362" s="222" t="s">
        <v>183</v>
      </c>
      <c r="BK362" s="224">
        <f>BK363+BK369+BK379+BK382+BK388+BK433</f>
        <v>0</v>
      </c>
    </row>
    <row r="363" s="12" customFormat="1" ht="22.8" customHeight="1">
      <c r="A363" s="12"/>
      <c r="B363" s="211"/>
      <c r="C363" s="212"/>
      <c r="D363" s="213" t="s">
        <v>72</v>
      </c>
      <c r="E363" s="225" t="s">
        <v>459</v>
      </c>
      <c r="F363" s="225" t="s">
        <v>460</v>
      </c>
      <c r="G363" s="212"/>
      <c r="H363" s="212"/>
      <c r="I363" s="215"/>
      <c r="J363" s="226">
        <f>BK363</f>
        <v>0</v>
      </c>
      <c r="K363" s="212"/>
      <c r="L363" s="217"/>
      <c r="M363" s="218"/>
      <c r="N363" s="219"/>
      <c r="O363" s="219"/>
      <c r="P363" s="220">
        <f>SUM(P364:P368)</f>
        <v>0</v>
      </c>
      <c r="Q363" s="219"/>
      <c r="R363" s="220">
        <f>SUM(R364:R368)</f>
        <v>0</v>
      </c>
      <c r="S363" s="219"/>
      <c r="T363" s="221">
        <f>SUM(T364:T368)</f>
        <v>0.0499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2" t="s">
        <v>83</v>
      </c>
      <c r="AT363" s="223" t="s">
        <v>72</v>
      </c>
      <c r="AU363" s="223" t="s">
        <v>81</v>
      </c>
      <c r="AY363" s="222" t="s">
        <v>183</v>
      </c>
      <c r="BK363" s="224">
        <f>SUM(BK364:BK368)</f>
        <v>0</v>
      </c>
    </row>
    <row r="364" s="2" customFormat="1" ht="24.15" customHeight="1">
      <c r="A364" s="38"/>
      <c r="B364" s="39"/>
      <c r="C364" s="227" t="s">
        <v>461</v>
      </c>
      <c r="D364" s="227" t="s">
        <v>185</v>
      </c>
      <c r="E364" s="228" t="s">
        <v>462</v>
      </c>
      <c r="F364" s="229" t="s">
        <v>463</v>
      </c>
      <c r="G364" s="230" t="s">
        <v>325</v>
      </c>
      <c r="H364" s="231">
        <v>1</v>
      </c>
      <c r="I364" s="232"/>
      <c r="J364" s="233">
        <f>ROUND(I364*H364,2)</f>
        <v>0</v>
      </c>
      <c r="K364" s="234"/>
      <c r="L364" s="44"/>
      <c r="M364" s="235" t="s">
        <v>1</v>
      </c>
      <c r="N364" s="236" t="s">
        <v>38</v>
      </c>
      <c r="O364" s="91"/>
      <c r="P364" s="237">
        <f>O364*H364</f>
        <v>0</v>
      </c>
      <c r="Q364" s="237">
        <v>0</v>
      </c>
      <c r="R364" s="237">
        <f>Q364*H364</f>
        <v>0</v>
      </c>
      <c r="S364" s="237">
        <v>0.0499</v>
      </c>
      <c r="T364" s="238">
        <f>S364*H364</f>
        <v>0.0499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9" t="s">
        <v>327</v>
      </c>
      <c r="AT364" s="239" t="s">
        <v>185</v>
      </c>
      <c r="AU364" s="239" t="s">
        <v>83</v>
      </c>
      <c r="AY364" s="17" t="s">
        <v>183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7" t="s">
        <v>81</v>
      </c>
      <c r="BK364" s="240">
        <f>ROUND(I364*H364,2)</f>
        <v>0</v>
      </c>
      <c r="BL364" s="17" t="s">
        <v>327</v>
      </c>
      <c r="BM364" s="239" t="s">
        <v>464</v>
      </c>
    </row>
    <row r="365" s="13" customFormat="1">
      <c r="A365" s="13"/>
      <c r="B365" s="241"/>
      <c r="C365" s="242"/>
      <c r="D365" s="243" t="s">
        <v>195</v>
      </c>
      <c r="E365" s="244" t="s">
        <v>1</v>
      </c>
      <c r="F365" s="245" t="s">
        <v>196</v>
      </c>
      <c r="G365" s="242"/>
      <c r="H365" s="244" t="s">
        <v>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195</v>
      </c>
      <c r="AU365" s="251" t="s">
        <v>83</v>
      </c>
      <c r="AV365" s="13" t="s">
        <v>81</v>
      </c>
      <c r="AW365" s="13" t="s">
        <v>30</v>
      </c>
      <c r="AX365" s="13" t="s">
        <v>73</v>
      </c>
      <c r="AY365" s="251" t="s">
        <v>183</v>
      </c>
    </row>
    <row r="366" s="13" customFormat="1">
      <c r="A366" s="13"/>
      <c r="B366" s="241"/>
      <c r="C366" s="242"/>
      <c r="D366" s="243" t="s">
        <v>195</v>
      </c>
      <c r="E366" s="244" t="s">
        <v>1</v>
      </c>
      <c r="F366" s="245" t="s">
        <v>465</v>
      </c>
      <c r="G366" s="242"/>
      <c r="H366" s="244" t="s">
        <v>1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195</v>
      </c>
      <c r="AU366" s="251" t="s">
        <v>83</v>
      </c>
      <c r="AV366" s="13" t="s">
        <v>81</v>
      </c>
      <c r="AW366" s="13" t="s">
        <v>30</v>
      </c>
      <c r="AX366" s="13" t="s">
        <v>73</v>
      </c>
      <c r="AY366" s="251" t="s">
        <v>183</v>
      </c>
    </row>
    <row r="367" s="14" customFormat="1">
      <c r="A367" s="14"/>
      <c r="B367" s="252"/>
      <c r="C367" s="253"/>
      <c r="D367" s="243" t="s">
        <v>195</v>
      </c>
      <c r="E367" s="254" t="s">
        <v>1</v>
      </c>
      <c r="F367" s="255" t="s">
        <v>81</v>
      </c>
      <c r="G367" s="253"/>
      <c r="H367" s="256">
        <v>1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2" t="s">
        <v>195</v>
      </c>
      <c r="AU367" s="262" t="s">
        <v>83</v>
      </c>
      <c r="AV367" s="14" t="s">
        <v>83</v>
      </c>
      <c r="AW367" s="14" t="s">
        <v>30</v>
      </c>
      <c r="AX367" s="14" t="s">
        <v>73</v>
      </c>
      <c r="AY367" s="262" t="s">
        <v>183</v>
      </c>
    </row>
    <row r="368" s="15" customFormat="1">
      <c r="A368" s="15"/>
      <c r="B368" s="263"/>
      <c r="C368" s="264"/>
      <c r="D368" s="243" t="s">
        <v>195</v>
      </c>
      <c r="E368" s="265" t="s">
        <v>1</v>
      </c>
      <c r="F368" s="266" t="s">
        <v>219</v>
      </c>
      <c r="G368" s="264"/>
      <c r="H368" s="267">
        <v>1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3" t="s">
        <v>195</v>
      </c>
      <c r="AU368" s="273" t="s">
        <v>83</v>
      </c>
      <c r="AV368" s="15" t="s">
        <v>188</v>
      </c>
      <c r="AW368" s="15" t="s">
        <v>30</v>
      </c>
      <c r="AX368" s="15" t="s">
        <v>81</v>
      </c>
      <c r="AY368" s="273" t="s">
        <v>183</v>
      </c>
    </row>
    <row r="369" s="12" customFormat="1" ht="22.8" customHeight="1">
      <c r="A369" s="12"/>
      <c r="B369" s="211"/>
      <c r="C369" s="212"/>
      <c r="D369" s="213" t="s">
        <v>72</v>
      </c>
      <c r="E369" s="225" t="s">
        <v>466</v>
      </c>
      <c r="F369" s="225" t="s">
        <v>467</v>
      </c>
      <c r="G369" s="212"/>
      <c r="H369" s="212"/>
      <c r="I369" s="215"/>
      <c r="J369" s="226">
        <f>BK369</f>
        <v>0</v>
      </c>
      <c r="K369" s="212"/>
      <c r="L369" s="217"/>
      <c r="M369" s="218"/>
      <c r="N369" s="219"/>
      <c r="O369" s="219"/>
      <c r="P369" s="220">
        <f>SUM(P370:P378)</f>
        <v>0</v>
      </c>
      <c r="Q369" s="219"/>
      <c r="R369" s="220">
        <f>SUM(R370:R378)</f>
        <v>0</v>
      </c>
      <c r="S369" s="219"/>
      <c r="T369" s="221">
        <f>SUM(T370:T378)</f>
        <v>0.12789719999999999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2" t="s">
        <v>83</v>
      </c>
      <c r="AT369" s="223" t="s">
        <v>72</v>
      </c>
      <c r="AU369" s="223" t="s">
        <v>81</v>
      </c>
      <c r="AY369" s="222" t="s">
        <v>183</v>
      </c>
      <c r="BK369" s="224">
        <f>SUM(BK370:BK378)</f>
        <v>0</v>
      </c>
    </row>
    <row r="370" s="2" customFormat="1" ht="24.15" customHeight="1">
      <c r="A370" s="38"/>
      <c r="B370" s="39"/>
      <c r="C370" s="227" t="s">
        <v>468</v>
      </c>
      <c r="D370" s="227" t="s">
        <v>185</v>
      </c>
      <c r="E370" s="228" t="s">
        <v>469</v>
      </c>
      <c r="F370" s="229" t="s">
        <v>470</v>
      </c>
      <c r="G370" s="230" t="s">
        <v>319</v>
      </c>
      <c r="H370" s="231">
        <v>53.420000000000002</v>
      </c>
      <c r="I370" s="232"/>
      <c r="J370" s="233">
        <f>ROUND(I370*H370,2)</f>
        <v>0</v>
      </c>
      <c r="K370" s="234"/>
      <c r="L370" s="44"/>
      <c r="M370" s="235" t="s">
        <v>1</v>
      </c>
      <c r="N370" s="236" t="s">
        <v>38</v>
      </c>
      <c r="O370" s="91"/>
      <c r="P370" s="237">
        <f>O370*H370</f>
        <v>0</v>
      </c>
      <c r="Q370" s="237">
        <v>0</v>
      </c>
      <c r="R370" s="237">
        <f>Q370*H370</f>
        <v>0</v>
      </c>
      <c r="S370" s="237">
        <v>0.00191</v>
      </c>
      <c r="T370" s="238">
        <f>S370*H370</f>
        <v>0.1020322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9" t="s">
        <v>327</v>
      </c>
      <c r="AT370" s="239" t="s">
        <v>185</v>
      </c>
      <c r="AU370" s="239" t="s">
        <v>83</v>
      </c>
      <c r="AY370" s="17" t="s">
        <v>183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7" t="s">
        <v>81</v>
      </c>
      <c r="BK370" s="240">
        <f>ROUND(I370*H370,2)</f>
        <v>0</v>
      </c>
      <c r="BL370" s="17" t="s">
        <v>327</v>
      </c>
      <c r="BM370" s="239" t="s">
        <v>471</v>
      </c>
    </row>
    <row r="371" s="13" customFormat="1">
      <c r="A371" s="13"/>
      <c r="B371" s="241"/>
      <c r="C371" s="242"/>
      <c r="D371" s="243" t="s">
        <v>195</v>
      </c>
      <c r="E371" s="244" t="s">
        <v>1</v>
      </c>
      <c r="F371" s="245" t="s">
        <v>347</v>
      </c>
      <c r="G371" s="242"/>
      <c r="H371" s="244" t="s">
        <v>1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195</v>
      </c>
      <c r="AU371" s="251" t="s">
        <v>83</v>
      </c>
      <c r="AV371" s="13" t="s">
        <v>81</v>
      </c>
      <c r="AW371" s="13" t="s">
        <v>30</v>
      </c>
      <c r="AX371" s="13" t="s">
        <v>73</v>
      </c>
      <c r="AY371" s="251" t="s">
        <v>183</v>
      </c>
    </row>
    <row r="372" s="14" customFormat="1">
      <c r="A372" s="14"/>
      <c r="B372" s="252"/>
      <c r="C372" s="253"/>
      <c r="D372" s="243" t="s">
        <v>195</v>
      </c>
      <c r="E372" s="254" t="s">
        <v>1</v>
      </c>
      <c r="F372" s="255" t="s">
        <v>472</v>
      </c>
      <c r="G372" s="253"/>
      <c r="H372" s="256">
        <v>23.920000000000002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2" t="s">
        <v>195</v>
      </c>
      <c r="AU372" s="262" t="s">
        <v>83</v>
      </c>
      <c r="AV372" s="14" t="s">
        <v>83</v>
      </c>
      <c r="AW372" s="14" t="s">
        <v>30</v>
      </c>
      <c r="AX372" s="14" t="s">
        <v>73</v>
      </c>
      <c r="AY372" s="262" t="s">
        <v>183</v>
      </c>
    </row>
    <row r="373" s="13" customFormat="1">
      <c r="A373" s="13"/>
      <c r="B373" s="241"/>
      <c r="C373" s="242"/>
      <c r="D373" s="243" t="s">
        <v>195</v>
      </c>
      <c r="E373" s="244" t="s">
        <v>1</v>
      </c>
      <c r="F373" s="245" t="s">
        <v>473</v>
      </c>
      <c r="G373" s="242"/>
      <c r="H373" s="244" t="s">
        <v>1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195</v>
      </c>
      <c r="AU373" s="251" t="s">
        <v>83</v>
      </c>
      <c r="AV373" s="13" t="s">
        <v>81</v>
      </c>
      <c r="AW373" s="13" t="s">
        <v>30</v>
      </c>
      <c r="AX373" s="13" t="s">
        <v>73</v>
      </c>
      <c r="AY373" s="251" t="s">
        <v>183</v>
      </c>
    </row>
    <row r="374" s="14" customFormat="1">
      <c r="A374" s="14"/>
      <c r="B374" s="252"/>
      <c r="C374" s="253"/>
      <c r="D374" s="243" t="s">
        <v>195</v>
      </c>
      <c r="E374" s="254" t="s">
        <v>1</v>
      </c>
      <c r="F374" s="255" t="s">
        <v>474</v>
      </c>
      <c r="G374" s="253"/>
      <c r="H374" s="256">
        <v>29.5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2" t="s">
        <v>195</v>
      </c>
      <c r="AU374" s="262" t="s">
        <v>83</v>
      </c>
      <c r="AV374" s="14" t="s">
        <v>83</v>
      </c>
      <c r="AW374" s="14" t="s">
        <v>30</v>
      </c>
      <c r="AX374" s="14" t="s">
        <v>73</v>
      </c>
      <c r="AY374" s="262" t="s">
        <v>183</v>
      </c>
    </row>
    <row r="375" s="15" customFormat="1">
      <c r="A375" s="15"/>
      <c r="B375" s="263"/>
      <c r="C375" s="264"/>
      <c r="D375" s="243" t="s">
        <v>195</v>
      </c>
      <c r="E375" s="265" t="s">
        <v>1</v>
      </c>
      <c r="F375" s="266" t="s">
        <v>219</v>
      </c>
      <c r="G375" s="264"/>
      <c r="H375" s="267">
        <v>53.420000000000002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3" t="s">
        <v>195</v>
      </c>
      <c r="AU375" s="273" t="s">
        <v>83</v>
      </c>
      <c r="AV375" s="15" t="s">
        <v>188</v>
      </c>
      <c r="AW375" s="15" t="s">
        <v>30</v>
      </c>
      <c r="AX375" s="15" t="s">
        <v>81</v>
      </c>
      <c r="AY375" s="273" t="s">
        <v>183</v>
      </c>
    </row>
    <row r="376" s="2" customFormat="1" ht="16.5" customHeight="1">
      <c r="A376" s="38"/>
      <c r="B376" s="39"/>
      <c r="C376" s="227" t="s">
        <v>475</v>
      </c>
      <c r="D376" s="227" t="s">
        <v>185</v>
      </c>
      <c r="E376" s="228" t="s">
        <v>476</v>
      </c>
      <c r="F376" s="229" t="s">
        <v>477</v>
      </c>
      <c r="G376" s="230" t="s">
        <v>319</v>
      </c>
      <c r="H376" s="231">
        <v>14.779999999999999</v>
      </c>
      <c r="I376" s="232"/>
      <c r="J376" s="233">
        <f>ROUND(I376*H376,2)</f>
        <v>0</v>
      </c>
      <c r="K376" s="234"/>
      <c r="L376" s="44"/>
      <c r="M376" s="235" t="s">
        <v>1</v>
      </c>
      <c r="N376" s="236" t="s">
        <v>38</v>
      </c>
      <c r="O376" s="91"/>
      <c r="P376" s="237">
        <f>O376*H376</f>
        <v>0</v>
      </c>
      <c r="Q376" s="237">
        <v>0</v>
      </c>
      <c r="R376" s="237">
        <f>Q376*H376</f>
        <v>0</v>
      </c>
      <c r="S376" s="237">
        <v>0.00175</v>
      </c>
      <c r="T376" s="238">
        <f>S376*H376</f>
        <v>0.025864999999999999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9" t="s">
        <v>327</v>
      </c>
      <c r="AT376" s="239" t="s">
        <v>185</v>
      </c>
      <c r="AU376" s="239" t="s">
        <v>83</v>
      </c>
      <c r="AY376" s="17" t="s">
        <v>183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7" t="s">
        <v>81</v>
      </c>
      <c r="BK376" s="240">
        <f>ROUND(I376*H376,2)</f>
        <v>0</v>
      </c>
      <c r="BL376" s="17" t="s">
        <v>327</v>
      </c>
      <c r="BM376" s="239" t="s">
        <v>478</v>
      </c>
    </row>
    <row r="377" s="13" customFormat="1">
      <c r="A377" s="13"/>
      <c r="B377" s="241"/>
      <c r="C377" s="242"/>
      <c r="D377" s="243" t="s">
        <v>195</v>
      </c>
      <c r="E377" s="244" t="s">
        <v>1</v>
      </c>
      <c r="F377" s="245" t="s">
        <v>347</v>
      </c>
      <c r="G377" s="242"/>
      <c r="H377" s="244" t="s">
        <v>1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1" t="s">
        <v>195</v>
      </c>
      <c r="AU377" s="251" t="s">
        <v>83</v>
      </c>
      <c r="AV377" s="13" t="s">
        <v>81</v>
      </c>
      <c r="AW377" s="13" t="s">
        <v>30</v>
      </c>
      <c r="AX377" s="13" t="s">
        <v>73</v>
      </c>
      <c r="AY377" s="251" t="s">
        <v>183</v>
      </c>
    </row>
    <row r="378" s="14" customFormat="1">
      <c r="A378" s="14"/>
      <c r="B378" s="252"/>
      <c r="C378" s="253"/>
      <c r="D378" s="243" t="s">
        <v>195</v>
      </c>
      <c r="E378" s="254" t="s">
        <v>1</v>
      </c>
      <c r="F378" s="255" t="s">
        <v>479</v>
      </c>
      <c r="G378" s="253"/>
      <c r="H378" s="256">
        <v>14.779999999999999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2" t="s">
        <v>195</v>
      </c>
      <c r="AU378" s="262" t="s">
        <v>83</v>
      </c>
      <c r="AV378" s="14" t="s">
        <v>83</v>
      </c>
      <c r="AW378" s="14" t="s">
        <v>30</v>
      </c>
      <c r="AX378" s="14" t="s">
        <v>81</v>
      </c>
      <c r="AY378" s="262" t="s">
        <v>183</v>
      </c>
    </row>
    <row r="379" s="12" customFormat="1" ht="22.8" customHeight="1">
      <c r="A379" s="12"/>
      <c r="B379" s="211"/>
      <c r="C379" s="212"/>
      <c r="D379" s="213" t="s">
        <v>72</v>
      </c>
      <c r="E379" s="225" t="s">
        <v>480</v>
      </c>
      <c r="F379" s="225" t="s">
        <v>481</v>
      </c>
      <c r="G379" s="212"/>
      <c r="H379" s="212"/>
      <c r="I379" s="215"/>
      <c r="J379" s="226">
        <f>BK379</f>
        <v>0</v>
      </c>
      <c r="K379" s="212"/>
      <c r="L379" s="217"/>
      <c r="M379" s="218"/>
      <c r="N379" s="219"/>
      <c r="O379" s="219"/>
      <c r="P379" s="220">
        <f>SUM(P380:P381)</f>
        <v>0</v>
      </c>
      <c r="Q379" s="219"/>
      <c r="R379" s="220">
        <f>SUM(R380:R381)</f>
        <v>0</v>
      </c>
      <c r="S379" s="219"/>
      <c r="T379" s="221">
        <f>SUM(T380:T381)</f>
        <v>2.6865000000000001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2" t="s">
        <v>83</v>
      </c>
      <c r="AT379" s="223" t="s">
        <v>72</v>
      </c>
      <c r="AU379" s="223" t="s">
        <v>81</v>
      </c>
      <c r="AY379" s="222" t="s">
        <v>183</v>
      </c>
      <c r="BK379" s="224">
        <f>SUM(BK380:BK381)</f>
        <v>0</v>
      </c>
    </row>
    <row r="380" s="2" customFormat="1" ht="16.5" customHeight="1">
      <c r="A380" s="38"/>
      <c r="B380" s="39"/>
      <c r="C380" s="227" t="s">
        <v>482</v>
      </c>
      <c r="D380" s="227" t="s">
        <v>185</v>
      </c>
      <c r="E380" s="228" t="s">
        <v>483</v>
      </c>
      <c r="F380" s="229" t="s">
        <v>484</v>
      </c>
      <c r="G380" s="230" t="s">
        <v>202</v>
      </c>
      <c r="H380" s="231">
        <v>135</v>
      </c>
      <c r="I380" s="232"/>
      <c r="J380" s="233">
        <f>ROUND(I380*H380,2)</f>
        <v>0</v>
      </c>
      <c r="K380" s="234"/>
      <c r="L380" s="44"/>
      <c r="M380" s="235" t="s">
        <v>1</v>
      </c>
      <c r="N380" s="236" t="s">
        <v>38</v>
      </c>
      <c r="O380" s="91"/>
      <c r="P380" s="237">
        <f>O380*H380</f>
        <v>0</v>
      </c>
      <c r="Q380" s="237">
        <v>0</v>
      </c>
      <c r="R380" s="237">
        <f>Q380*H380</f>
        <v>0</v>
      </c>
      <c r="S380" s="237">
        <v>0.019900000000000001</v>
      </c>
      <c r="T380" s="238">
        <f>S380*H380</f>
        <v>2.6865000000000001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9" t="s">
        <v>327</v>
      </c>
      <c r="AT380" s="239" t="s">
        <v>185</v>
      </c>
      <c r="AU380" s="239" t="s">
        <v>83</v>
      </c>
      <c r="AY380" s="17" t="s">
        <v>183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7" t="s">
        <v>81</v>
      </c>
      <c r="BK380" s="240">
        <f>ROUND(I380*H380,2)</f>
        <v>0</v>
      </c>
      <c r="BL380" s="17" t="s">
        <v>327</v>
      </c>
      <c r="BM380" s="239" t="s">
        <v>485</v>
      </c>
    </row>
    <row r="381" s="14" customFormat="1">
      <c r="A381" s="14"/>
      <c r="B381" s="252"/>
      <c r="C381" s="253"/>
      <c r="D381" s="243" t="s">
        <v>195</v>
      </c>
      <c r="E381" s="254" t="s">
        <v>1</v>
      </c>
      <c r="F381" s="255" t="s">
        <v>486</v>
      </c>
      <c r="G381" s="253"/>
      <c r="H381" s="256">
        <v>135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2" t="s">
        <v>195</v>
      </c>
      <c r="AU381" s="262" t="s">
        <v>83</v>
      </c>
      <c r="AV381" s="14" t="s">
        <v>83</v>
      </c>
      <c r="AW381" s="14" t="s">
        <v>30</v>
      </c>
      <c r="AX381" s="14" t="s">
        <v>81</v>
      </c>
      <c r="AY381" s="262" t="s">
        <v>183</v>
      </c>
    </row>
    <row r="382" s="12" customFormat="1" ht="22.8" customHeight="1">
      <c r="A382" s="12"/>
      <c r="B382" s="211"/>
      <c r="C382" s="212"/>
      <c r="D382" s="213" t="s">
        <v>72</v>
      </c>
      <c r="E382" s="225" t="s">
        <v>487</v>
      </c>
      <c r="F382" s="225" t="s">
        <v>488</v>
      </c>
      <c r="G382" s="212"/>
      <c r="H382" s="212"/>
      <c r="I382" s="215"/>
      <c r="J382" s="226">
        <f>BK382</f>
        <v>0</v>
      </c>
      <c r="K382" s="212"/>
      <c r="L382" s="217"/>
      <c r="M382" s="218"/>
      <c r="N382" s="219"/>
      <c r="O382" s="219"/>
      <c r="P382" s="220">
        <f>SUM(P383:P387)</f>
        <v>0</v>
      </c>
      <c r="Q382" s="219"/>
      <c r="R382" s="220">
        <f>SUM(R383:R387)</f>
        <v>0</v>
      </c>
      <c r="S382" s="219"/>
      <c r="T382" s="221">
        <f>SUM(T383:T387)</f>
        <v>0.22149999999999998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2" t="s">
        <v>83</v>
      </c>
      <c r="AT382" s="223" t="s">
        <v>72</v>
      </c>
      <c r="AU382" s="223" t="s">
        <v>81</v>
      </c>
      <c r="AY382" s="222" t="s">
        <v>183</v>
      </c>
      <c r="BK382" s="224">
        <f>SUM(BK383:BK387)</f>
        <v>0</v>
      </c>
    </row>
    <row r="383" s="2" customFormat="1" ht="24.15" customHeight="1">
      <c r="A383" s="38"/>
      <c r="B383" s="39"/>
      <c r="C383" s="227" t="s">
        <v>489</v>
      </c>
      <c r="D383" s="227" t="s">
        <v>185</v>
      </c>
      <c r="E383" s="228" t="s">
        <v>490</v>
      </c>
      <c r="F383" s="229" t="s">
        <v>491</v>
      </c>
      <c r="G383" s="230" t="s">
        <v>319</v>
      </c>
      <c r="H383" s="231">
        <v>9.5</v>
      </c>
      <c r="I383" s="232"/>
      <c r="J383" s="233">
        <f>ROUND(I383*H383,2)</f>
        <v>0</v>
      </c>
      <c r="K383" s="234"/>
      <c r="L383" s="44"/>
      <c r="M383" s="235" t="s">
        <v>1</v>
      </c>
      <c r="N383" s="236" t="s">
        <v>38</v>
      </c>
      <c r="O383" s="91"/>
      <c r="P383" s="237">
        <f>O383*H383</f>
        <v>0</v>
      </c>
      <c r="Q383" s="237">
        <v>0</v>
      </c>
      <c r="R383" s="237">
        <f>Q383*H383</f>
        <v>0</v>
      </c>
      <c r="S383" s="237">
        <v>0.0050000000000000001</v>
      </c>
      <c r="T383" s="238">
        <f>S383*H383</f>
        <v>0.047500000000000001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9" t="s">
        <v>327</v>
      </c>
      <c r="AT383" s="239" t="s">
        <v>185</v>
      </c>
      <c r="AU383" s="239" t="s">
        <v>83</v>
      </c>
      <c r="AY383" s="17" t="s">
        <v>183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7" t="s">
        <v>81</v>
      </c>
      <c r="BK383" s="240">
        <f>ROUND(I383*H383,2)</f>
        <v>0</v>
      </c>
      <c r="BL383" s="17" t="s">
        <v>327</v>
      </c>
      <c r="BM383" s="239" t="s">
        <v>492</v>
      </c>
    </row>
    <row r="384" s="2" customFormat="1" ht="24.15" customHeight="1">
      <c r="A384" s="38"/>
      <c r="B384" s="39"/>
      <c r="C384" s="227" t="s">
        <v>493</v>
      </c>
      <c r="D384" s="227" t="s">
        <v>185</v>
      </c>
      <c r="E384" s="228" t="s">
        <v>494</v>
      </c>
      <c r="F384" s="229" t="s">
        <v>495</v>
      </c>
      <c r="G384" s="230" t="s">
        <v>325</v>
      </c>
      <c r="H384" s="231">
        <v>1</v>
      </c>
      <c r="I384" s="232"/>
      <c r="J384" s="233">
        <f>ROUND(I384*H384,2)</f>
        <v>0</v>
      </c>
      <c r="K384" s="234"/>
      <c r="L384" s="44"/>
      <c r="M384" s="235" t="s">
        <v>1</v>
      </c>
      <c r="N384" s="236" t="s">
        <v>38</v>
      </c>
      <c r="O384" s="91"/>
      <c r="P384" s="237">
        <f>O384*H384</f>
        <v>0</v>
      </c>
      <c r="Q384" s="237">
        <v>0</v>
      </c>
      <c r="R384" s="237">
        <f>Q384*H384</f>
        <v>0</v>
      </c>
      <c r="S384" s="237">
        <v>0.17399999999999999</v>
      </c>
      <c r="T384" s="238">
        <f>S384*H384</f>
        <v>0.17399999999999999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9" t="s">
        <v>327</v>
      </c>
      <c r="AT384" s="239" t="s">
        <v>185</v>
      </c>
      <c r="AU384" s="239" t="s">
        <v>83</v>
      </c>
      <c r="AY384" s="17" t="s">
        <v>183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7" t="s">
        <v>81</v>
      </c>
      <c r="BK384" s="240">
        <f>ROUND(I384*H384,2)</f>
        <v>0</v>
      </c>
      <c r="BL384" s="17" t="s">
        <v>327</v>
      </c>
      <c r="BM384" s="239" t="s">
        <v>496</v>
      </c>
    </row>
    <row r="385" s="13" customFormat="1">
      <c r="A385" s="13"/>
      <c r="B385" s="241"/>
      <c r="C385" s="242"/>
      <c r="D385" s="243" t="s">
        <v>195</v>
      </c>
      <c r="E385" s="244" t="s">
        <v>1</v>
      </c>
      <c r="F385" s="245" t="s">
        <v>497</v>
      </c>
      <c r="G385" s="242"/>
      <c r="H385" s="244" t="s">
        <v>1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195</v>
      </c>
      <c r="AU385" s="251" t="s">
        <v>83</v>
      </c>
      <c r="AV385" s="13" t="s">
        <v>81</v>
      </c>
      <c r="AW385" s="13" t="s">
        <v>30</v>
      </c>
      <c r="AX385" s="13" t="s">
        <v>73</v>
      </c>
      <c r="AY385" s="251" t="s">
        <v>183</v>
      </c>
    </row>
    <row r="386" s="14" customFormat="1">
      <c r="A386" s="14"/>
      <c r="B386" s="252"/>
      <c r="C386" s="253"/>
      <c r="D386" s="243" t="s">
        <v>195</v>
      </c>
      <c r="E386" s="254" t="s">
        <v>1</v>
      </c>
      <c r="F386" s="255" t="s">
        <v>81</v>
      </c>
      <c r="G386" s="253"/>
      <c r="H386" s="256">
        <v>1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2" t="s">
        <v>195</v>
      </c>
      <c r="AU386" s="262" t="s">
        <v>83</v>
      </c>
      <c r="AV386" s="14" t="s">
        <v>83</v>
      </c>
      <c r="AW386" s="14" t="s">
        <v>30</v>
      </c>
      <c r="AX386" s="14" t="s">
        <v>73</v>
      </c>
      <c r="AY386" s="262" t="s">
        <v>183</v>
      </c>
    </row>
    <row r="387" s="15" customFormat="1">
      <c r="A387" s="15"/>
      <c r="B387" s="263"/>
      <c r="C387" s="264"/>
      <c r="D387" s="243" t="s">
        <v>195</v>
      </c>
      <c r="E387" s="265" t="s">
        <v>1</v>
      </c>
      <c r="F387" s="266" t="s">
        <v>219</v>
      </c>
      <c r="G387" s="264"/>
      <c r="H387" s="267">
        <v>1</v>
      </c>
      <c r="I387" s="268"/>
      <c r="J387" s="264"/>
      <c r="K387" s="264"/>
      <c r="L387" s="269"/>
      <c r="M387" s="270"/>
      <c r="N387" s="271"/>
      <c r="O387" s="271"/>
      <c r="P387" s="271"/>
      <c r="Q387" s="271"/>
      <c r="R387" s="271"/>
      <c r="S387" s="271"/>
      <c r="T387" s="27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3" t="s">
        <v>195</v>
      </c>
      <c r="AU387" s="273" t="s">
        <v>83</v>
      </c>
      <c r="AV387" s="15" t="s">
        <v>188</v>
      </c>
      <c r="AW387" s="15" t="s">
        <v>30</v>
      </c>
      <c r="AX387" s="15" t="s">
        <v>81</v>
      </c>
      <c r="AY387" s="273" t="s">
        <v>183</v>
      </c>
    </row>
    <row r="388" s="12" customFormat="1" ht="22.8" customHeight="1">
      <c r="A388" s="12"/>
      <c r="B388" s="211"/>
      <c r="C388" s="212"/>
      <c r="D388" s="213" t="s">
        <v>72</v>
      </c>
      <c r="E388" s="225" t="s">
        <v>498</v>
      </c>
      <c r="F388" s="225" t="s">
        <v>499</v>
      </c>
      <c r="G388" s="212"/>
      <c r="H388" s="212"/>
      <c r="I388" s="215"/>
      <c r="J388" s="226">
        <f>BK388</f>
        <v>0</v>
      </c>
      <c r="K388" s="212"/>
      <c r="L388" s="217"/>
      <c r="M388" s="218"/>
      <c r="N388" s="219"/>
      <c r="O388" s="219"/>
      <c r="P388" s="220">
        <f>SUM(P389:P432)</f>
        <v>0</v>
      </c>
      <c r="Q388" s="219"/>
      <c r="R388" s="220">
        <f>SUM(R389:R432)</f>
        <v>0</v>
      </c>
      <c r="S388" s="219"/>
      <c r="T388" s="221">
        <f>SUM(T389:T432)</f>
        <v>7.5902000000000003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2" t="s">
        <v>83</v>
      </c>
      <c r="AT388" s="223" t="s">
        <v>72</v>
      </c>
      <c r="AU388" s="223" t="s">
        <v>81</v>
      </c>
      <c r="AY388" s="222" t="s">
        <v>183</v>
      </c>
      <c r="BK388" s="224">
        <f>SUM(BK389:BK432)</f>
        <v>0</v>
      </c>
    </row>
    <row r="389" s="2" customFormat="1" ht="24.15" customHeight="1">
      <c r="A389" s="38"/>
      <c r="B389" s="39"/>
      <c r="C389" s="227" t="s">
        <v>500</v>
      </c>
      <c r="D389" s="227" t="s">
        <v>185</v>
      </c>
      <c r="E389" s="228" t="s">
        <v>501</v>
      </c>
      <c r="F389" s="229" t="s">
        <v>502</v>
      </c>
      <c r="G389" s="230" t="s">
        <v>202</v>
      </c>
      <c r="H389" s="231">
        <v>12</v>
      </c>
      <c r="I389" s="232"/>
      <c r="J389" s="233">
        <f>ROUND(I389*H389,2)</f>
        <v>0</v>
      </c>
      <c r="K389" s="234"/>
      <c r="L389" s="44"/>
      <c r="M389" s="235" t="s">
        <v>1</v>
      </c>
      <c r="N389" s="236" t="s">
        <v>38</v>
      </c>
      <c r="O389" s="91"/>
      <c r="P389" s="237">
        <f>O389*H389</f>
        <v>0</v>
      </c>
      <c r="Q389" s="237">
        <v>0</v>
      </c>
      <c r="R389" s="237">
        <f>Q389*H389</f>
        <v>0</v>
      </c>
      <c r="S389" s="237">
        <v>0.040000000000000001</v>
      </c>
      <c r="T389" s="238">
        <f>S389*H389</f>
        <v>0.47999999999999998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9" t="s">
        <v>327</v>
      </c>
      <c r="AT389" s="239" t="s">
        <v>185</v>
      </c>
      <c r="AU389" s="239" t="s">
        <v>83</v>
      </c>
      <c r="AY389" s="17" t="s">
        <v>183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7" t="s">
        <v>81</v>
      </c>
      <c r="BK389" s="240">
        <f>ROUND(I389*H389,2)</f>
        <v>0</v>
      </c>
      <c r="BL389" s="17" t="s">
        <v>327</v>
      </c>
      <c r="BM389" s="239" t="s">
        <v>503</v>
      </c>
    </row>
    <row r="390" s="13" customFormat="1">
      <c r="A390" s="13"/>
      <c r="B390" s="241"/>
      <c r="C390" s="242"/>
      <c r="D390" s="243" t="s">
        <v>195</v>
      </c>
      <c r="E390" s="244" t="s">
        <v>1</v>
      </c>
      <c r="F390" s="245" t="s">
        <v>504</v>
      </c>
      <c r="G390" s="242"/>
      <c r="H390" s="244" t="s">
        <v>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195</v>
      </c>
      <c r="AU390" s="251" t="s">
        <v>83</v>
      </c>
      <c r="AV390" s="13" t="s">
        <v>81</v>
      </c>
      <c r="AW390" s="13" t="s">
        <v>30</v>
      </c>
      <c r="AX390" s="13" t="s">
        <v>73</v>
      </c>
      <c r="AY390" s="251" t="s">
        <v>183</v>
      </c>
    </row>
    <row r="391" s="14" customFormat="1">
      <c r="A391" s="14"/>
      <c r="B391" s="252"/>
      <c r="C391" s="253"/>
      <c r="D391" s="243" t="s">
        <v>195</v>
      </c>
      <c r="E391" s="254" t="s">
        <v>1</v>
      </c>
      <c r="F391" s="255" t="s">
        <v>8</v>
      </c>
      <c r="G391" s="253"/>
      <c r="H391" s="256">
        <v>12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2" t="s">
        <v>195</v>
      </c>
      <c r="AU391" s="262" t="s">
        <v>83</v>
      </c>
      <c r="AV391" s="14" t="s">
        <v>83</v>
      </c>
      <c r="AW391" s="14" t="s">
        <v>30</v>
      </c>
      <c r="AX391" s="14" t="s">
        <v>81</v>
      </c>
      <c r="AY391" s="262" t="s">
        <v>183</v>
      </c>
    </row>
    <row r="392" s="2" customFormat="1" ht="24.15" customHeight="1">
      <c r="A392" s="38"/>
      <c r="B392" s="39"/>
      <c r="C392" s="227" t="s">
        <v>505</v>
      </c>
      <c r="D392" s="227" t="s">
        <v>185</v>
      </c>
      <c r="E392" s="228" t="s">
        <v>506</v>
      </c>
      <c r="F392" s="229" t="s">
        <v>507</v>
      </c>
      <c r="G392" s="230" t="s">
        <v>319</v>
      </c>
      <c r="H392" s="231">
        <v>2.5</v>
      </c>
      <c r="I392" s="232"/>
      <c r="J392" s="233">
        <f>ROUND(I392*H392,2)</f>
        <v>0</v>
      </c>
      <c r="K392" s="234"/>
      <c r="L392" s="44"/>
      <c r="M392" s="235" t="s">
        <v>1</v>
      </c>
      <c r="N392" s="236" t="s">
        <v>38</v>
      </c>
      <c r="O392" s="91"/>
      <c r="P392" s="237">
        <f>O392*H392</f>
        <v>0</v>
      </c>
      <c r="Q392" s="237">
        <v>0</v>
      </c>
      <c r="R392" s="237">
        <f>Q392*H392</f>
        <v>0</v>
      </c>
      <c r="S392" s="237">
        <v>0.016</v>
      </c>
      <c r="T392" s="238">
        <f>S392*H392</f>
        <v>0.040000000000000001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9" t="s">
        <v>327</v>
      </c>
      <c r="AT392" s="239" t="s">
        <v>185</v>
      </c>
      <c r="AU392" s="239" t="s">
        <v>83</v>
      </c>
      <c r="AY392" s="17" t="s">
        <v>183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7" t="s">
        <v>81</v>
      </c>
      <c r="BK392" s="240">
        <f>ROUND(I392*H392,2)</f>
        <v>0</v>
      </c>
      <c r="BL392" s="17" t="s">
        <v>327</v>
      </c>
      <c r="BM392" s="239" t="s">
        <v>508</v>
      </c>
    </row>
    <row r="393" s="13" customFormat="1">
      <c r="A393" s="13"/>
      <c r="B393" s="241"/>
      <c r="C393" s="242"/>
      <c r="D393" s="243" t="s">
        <v>195</v>
      </c>
      <c r="E393" s="244" t="s">
        <v>1</v>
      </c>
      <c r="F393" s="245" t="s">
        <v>254</v>
      </c>
      <c r="G393" s="242"/>
      <c r="H393" s="244" t="s">
        <v>1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195</v>
      </c>
      <c r="AU393" s="251" t="s">
        <v>83</v>
      </c>
      <c r="AV393" s="13" t="s">
        <v>81</v>
      </c>
      <c r="AW393" s="13" t="s">
        <v>30</v>
      </c>
      <c r="AX393" s="13" t="s">
        <v>73</v>
      </c>
      <c r="AY393" s="251" t="s">
        <v>183</v>
      </c>
    </row>
    <row r="394" s="13" customFormat="1">
      <c r="A394" s="13"/>
      <c r="B394" s="241"/>
      <c r="C394" s="242"/>
      <c r="D394" s="243" t="s">
        <v>195</v>
      </c>
      <c r="E394" s="244" t="s">
        <v>1</v>
      </c>
      <c r="F394" s="245" t="s">
        <v>509</v>
      </c>
      <c r="G394" s="242"/>
      <c r="H394" s="244" t="s">
        <v>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195</v>
      </c>
      <c r="AU394" s="251" t="s">
        <v>83</v>
      </c>
      <c r="AV394" s="13" t="s">
        <v>81</v>
      </c>
      <c r="AW394" s="13" t="s">
        <v>30</v>
      </c>
      <c r="AX394" s="13" t="s">
        <v>73</v>
      </c>
      <c r="AY394" s="251" t="s">
        <v>183</v>
      </c>
    </row>
    <row r="395" s="14" customFormat="1">
      <c r="A395" s="14"/>
      <c r="B395" s="252"/>
      <c r="C395" s="253"/>
      <c r="D395" s="243" t="s">
        <v>195</v>
      </c>
      <c r="E395" s="254" t="s">
        <v>1</v>
      </c>
      <c r="F395" s="255" t="s">
        <v>510</v>
      </c>
      <c r="G395" s="253"/>
      <c r="H395" s="256">
        <v>2.5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2" t="s">
        <v>195</v>
      </c>
      <c r="AU395" s="262" t="s">
        <v>83</v>
      </c>
      <c r="AV395" s="14" t="s">
        <v>83</v>
      </c>
      <c r="AW395" s="14" t="s">
        <v>30</v>
      </c>
      <c r="AX395" s="14" t="s">
        <v>73</v>
      </c>
      <c r="AY395" s="262" t="s">
        <v>183</v>
      </c>
    </row>
    <row r="396" s="15" customFormat="1">
      <c r="A396" s="15"/>
      <c r="B396" s="263"/>
      <c r="C396" s="264"/>
      <c r="D396" s="243" t="s">
        <v>195</v>
      </c>
      <c r="E396" s="265" t="s">
        <v>1</v>
      </c>
      <c r="F396" s="266" t="s">
        <v>219</v>
      </c>
      <c r="G396" s="264"/>
      <c r="H396" s="267">
        <v>2.5</v>
      </c>
      <c r="I396" s="268"/>
      <c r="J396" s="264"/>
      <c r="K396" s="264"/>
      <c r="L396" s="269"/>
      <c r="M396" s="270"/>
      <c r="N396" s="271"/>
      <c r="O396" s="271"/>
      <c r="P396" s="271"/>
      <c r="Q396" s="271"/>
      <c r="R396" s="271"/>
      <c r="S396" s="271"/>
      <c r="T396" s="27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3" t="s">
        <v>195</v>
      </c>
      <c r="AU396" s="273" t="s">
        <v>83</v>
      </c>
      <c r="AV396" s="15" t="s">
        <v>188</v>
      </c>
      <c r="AW396" s="15" t="s">
        <v>30</v>
      </c>
      <c r="AX396" s="15" t="s">
        <v>81</v>
      </c>
      <c r="AY396" s="273" t="s">
        <v>183</v>
      </c>
    </row>
    <row r="397" s="2" customFormat="1" ht="16.5" customHeight="1">
      <c r="A397" s="38"/>
      <c r="B397" s="39"/>
      <c r="C397" s="227" t="s">
        <v>511</v>
      </c>
      <c r="D397" s="227" t="s">
        <v>185</v>
      </c>
      <c r="E397" s="228" t="s">
        <v>512</v>
      </c>
      <c r="F397" s="229" t="s">
        <v>513</v>
      </c>
      <c r="G397" s="230" t="s">
        <v>325</v>
      </c>
      <c r="H397" s="231">
        <v>143</v>
      </c>
      <c r="I397" s="232"/>
      <c r="J397" s="233">
        <f>ROUND(I397*H397,2)</f>
        <v>0</v>
      </c>
      <c r="K397" s="234"/>
      <c r="L397" s="44"/>
      <c r="M397" s="235" t="s">
        <v>1</v>
      </c>
      <c r="N397" s="236" t="s">
        <v>38</v>
      </c>
      <c r="O397" s="91"/>
      <c r="P397" s="237">
        <f>O397*H397</f>
        <v>0</v>
      </c>
      <c r="Q397" s="237">
        <v>0</v>
      </c>
      <c r="R397" s="237">
        <f>Q397*H397</f>
        <v>0</v>
      </c>
      <c r="S397" s="237">
        <v>0.0060000000000000001</v>
      </c>
      <c r="T397" s="238">
        <f>S397*H397</f>
        <v>0.85799999999999998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9" t="s">
        <v>327</v>
      </c>
      <c r="AT397" s="239" t="s">
        <v>185</v>
      </c>
      <c r="AU397" s="239" t="s">
        <v>83</v>
      </c>
      <c r="AY397" s="17" t="s">
        <v>183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7" t="s">
        <v>81</v>
      </c>
      <c r="BK397" s="240">
        <f>ROUND(I397*H397,2)</f>
        <v>0</v>
      </c>
      <c r="BL397" s="17" t="s">
        <v>327</v>
      </c>
      <c r="BM397" s="239" t="s">
        <v>514</v>
      </c>
    </row>
    <row r="398" s="13" customFormat="1">
      <c r="A398" s="13"/>
      <c r="B398" s="241"/>
      <c r="C398" s="242"/>
      <c r="D398" s="243" t="s">
        <v>195</v>
      </c>
      <c r="E398" s="244" t="s">
        <v>1</v>
      </c>
      <c r="F398" s="245" t="s">
        <v>515</v>
      </c>
      <c r="G398" s="242"/>
      <c r="H398" s="244" t="s">
        <v>1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195</v>
      </c>
      <c r="AU398" s="251" t="s">
        <v>83</v>
      </c>
      <c r="AV398" s="13" t="s">
        <v>81</v>
      </c>
      <c r="AW398" s="13" t="s">
        <v>30</v>
      </c>
      <c r="AX398" s="13" t="s">
        <v>73</v>
      </c>
      <c r="AY398" s="251" t="s">
        <v>183</v>
      </c>
    </row>
    <row r="399" s="14" customFormat="1">
      <c r="A399" s="14"/>
      <c r="B399" s="252"/>
      <c r="C399" s="253"/>
      <c r="D399" s="243" t="s">
        <v>195</v>
      </c>
      <c r="E399" s="254" t="s">
        <v>1</v>
      </c>
      <c r="F399" s="255" t="s">
        <v>516</v>
      </c>
      <c r="G399" s="253"/>
      <c r="H399" s="256">
        <v>143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195</v>
      </c>
      <c r="AU399" s="262" t="s">
        <v>83</v>
      </c>
      <c r="AV399" s="14" t="s">
        <v>83</v>
      </c>
      <c r="AW399" s="14" t="s">
        <v>30</v>
      </c>
      <c r="AX399" s="14" t="s">
        <v>73</v>
      </c>
      <c r="AY399" s="262" t="s">
        <v>183</v>
      </c>
    </row>
    <row r="400" s="15" customFormat="1">
      <c r="A400" s="15"/>
      <c r="B400" s="263"/>
      <c r="C400" s="264"/>
      <c r="D400" s="243" t="s">
        <v>195</v>
      </c>
      <c r="E400" s="265" t="s">
        <v>1</v>
      </c>
      <c r="F400" s="266" t="s">
        <v>219</v>
      </c>
      <c r="G400" s="264"/>
      <c r="H400" s="267">
        <v>143</v>
      </c>
      <c r="I400" s="268"/>
      <c r="J400" s="264"/>
      <c r="K400" s="264"/>
      <c r="L400" s="269"/>
      <c r="M400" s="270"/>
      <c r="N400" s="271"/>
      <c r="O400" s="271"/>
      <c r="P400" s="271"/>
      <c r="Q400" s="271"/>
      <c r="R400" s="271"/>
      <c r="S400" s="271"/>
      <c r="T400" s="27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3" t="s">
        <v>195</v>
      </c>
      <c r="AU400" s="273" t="s">
        <v>83</v>
      </c>
      <c r="AV400" s="15" t="s">
        <v>188</v>
      </c>
      <c r="AW400" s="15" t="s">
        <v>30</v>
      </c>
      <c r="AX400" s="15" t="s">
        <v>81</v>
      </c>
      <c r="AY400" s="273" t="s">
        <v>183</v>
      </c>
    </row>
    <row r="401" s="2" customFormat="1" ht="16.5" customHeight="1">
      <c r="A401" s="38"/>
      <c r="B401" s="39"/>
      <c r="C401" s="227" t="s">
        <v>517</v>
      </c>
      <c r="D401" s="227" t="s">
        <v>185</v>
      </c>
      <c r="E401" s="228" t="s">
        <v>518</v>
      </c>
      <c r="F401" s="229" t="s">
        <v>519</v>
      </c>
      <c r="G401" s="230" t="s">
        <v>202</v>
      </c>
      <c r="H401" s="231">
        <v>6.75</v>
      </c>
      <c r="I401" s="232"/>
      <c r="J401" s="233">
        <f>ROUND(I401*H401,2)</f>
        <v>0</v>
      </c>
      <c r="K401" s="234"/>
      <c r="L401" s="44"/>
      <c r="M401" s="235" t="s">
        <v>1</v>
      </c>
      <c r="N401" s="236" t="s">
        <v>38</v>
      </c>
      <c r="O401" s="91"/>
      <c r="P401" s="237">
        <f>O401*H401</f>
        <v>0</v>
      </c>
      <c r="Q401" s="237">
        <v>0</v>
      </c>
      <c r="R401" s="237">
        <f>Q401*H401</f>
        <v>0</v>
      </c>
      <c r="S401" s="237">
        <v>0.01</v>
      </c>
      <c r="T401" s="238">
        <f>S401*H401</f>
        <v>0.067500000000000004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9" t="s">
        <v>327</v>
      </c>
      <c r="AT401" s="239" t="s">
        <v>185</v>
      </c>
      <c r="AU401" s="239" t="s">
        <v>83</v>
      </c>
      <c r="AY401" s="17" t="s">
        <v>183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7" t="s">
        <v>81</v>
      </c>
      <c r="BK401" s="240">
        <f>ROUND(I401*H401,2)</f>
        <v>0</v>
      </c>
      <c r="BL401" s="17" t="s">
        <v>327</v>
      </c>
      <c r="BM401" s="239" t="s">
        <v>520</v>
      </c>
    </row>
    <row r="402" s="13" customFormat="1">
      <c r="A402" s="13"/>
      <c r="B402" s="241"/>
      <c r="C402" s="242"/>
      <c r="D402" s="243" t="s">
        <v>195</v>
      </c>
      <c r="E402" s="244" t="s">
        <v>1</v>
      </c>
      <c r="F402" s="245" t="s">
        <v>321</v>
      </c>
      <c r="G402" s="242"/>
      <c r="H402" s="244" t="s">
        <v>1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1" t="s">
        <v>195</v>
      </c>
      <c r="AU402" s="251" t="s">
        <v>83</v>
      </c>
      <c r="AV402" s="13" t="s">
        <v>81</v>
      </c>
      <c r="AW402" s="13" t="s">
        <v>30</v>
      </c>
      <c r="AX402" s="13" t="s">
        <v>73</v>
      </c>
      <c r="AY402" s="251" t="s">
        <v>183</v>
      </c>
    </row>
    <row r="403" s="14" customFormat="1">
      <c r="A403" s="14"/>
      <c r="B403" s="252"/>
      <c r="C403" s="253"/>
      <c r="D403" s="243" t="s">
        <v>195</v>
      </c>
      <c r="E403" s="254" t="s">
        <v>1</v>
      </c>
      <c r="F403" s="255" t="s">
        <v>257</v>
      </c>
      <c r="G403" s="253"/>
      <c r="H403" s="256">
        <v>6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2" t="s">
        <v>195</v>
      </c>
      <c r="AU403" s="262" t="s">
        <v>83</v>
      </c>
      <c r="AV403" s="14" t="s">
        <v>83</v>
      </c>
      <c r="AW403" s="14" t="s">
        <v>30</v>
      </c>
      <c r="AX403" s="14" t="s">
        <v>73</v>
      </c>
      <c r="AY403" s="262" t="s">
        <v>183</v>
      </c>
    </row>
    <row r="404" s="13" customFormat="1">
      <c r="A404" s="13"/>
      <c r="B404" s="241"/>
      <c r="C404" s="242"/>
      <c r="D404" s="243" t="s">
        <v>195</v>
      </c>
      <c r="E404" s="244" t="s">
        <v>1</v>
      </c>
      <c r="F404" s="245" t="s">
        <v>254</v>
      </c>
      <c r="G404" s="242"/>
      <c r="H404" s="244" t="s">
        <v>1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195</v>
      </c>
      <c r="AU404" s="251" t="s">
        <v>83</v>
      </c>
      <c r="AV404" s="13" t="s">
        <v>81</v>
      </c>
      <c r="AW404" s="13" t="s">
        <v>30</v>
      </c>
      <c r="AX404" s="13" t="s">
        <v>73</v>
      </c>
      <c r="AY404" s="251" t="s">
        <v>183</v>
      </c>
    </row>
    <row r="405" s="13" customFormat="1">
      <c r="A405" s="13"/>
      <c r="B405" s="241"/>
      <c r="C405" s="242"/>
      <c r="D405" s="243" t="s">
        <v>195</v>
      </c>
      <c r="E405" s="244" t="s">
        <v>1</v>
      </c>
      <c r="F405" s="245" t="s">
        <v>509</v>
      </c>
      <c r="G405" s="242"/>
      <c r="H405" s="244" t="s">
        <v>1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1" t="s">
        <v>195</v>
      </c>
      <c r="AU405" s="251" t="s">
        <v>83</v>
      </c>
      <c r="AV405" s="13" t="s">
        <v>81</v>
      </c>
      <c r="AW405" s="13" t="s">
        <v>30</v>
      </c>
      <c r="AX405" s="13" t="s">
        <v>73</v>
      </c>
      <c r="AY405" s="251" t="s">
        <v>183</v>
      </c>
    </row>
    <row r="406" s="14" customFormat="1">
      <c r="A406" s="14"/>
      <c r="B406" s="252"/>
      <c r="C406" s="253"/>
      <c r="D406" s="243" t="s">
        <v>195</v>
      </c>
      <c r="E406" s="254" t="s">
        <v>1</v>
      </c>
      <c r="F406" s="255" t="s">
        <v>521</v>
      </c>
      <c r="G406" s="253"/>
      <c r="H406" s="256">
        <v>0.75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2" t="s">
        <v>195</v>
      </c>
      <c r="AU406" s="262" t="s">
        <v>83</v>
      </c>
      <c r="AV406" s="14" t="s">
        <v>83</v>
      </c>
      <c r="AW406" s="14" t="s">
        <v>30</v>
      </c>
      <c r="AX406" s="14" t="s">
        <v>73</v>
      </c>
      <c r="AY406" s="262" t="s">
        <v>183</v>
      </c>
    </row>
    <row r="407" s="15" customFormat="1">
      <c r="A407" s="15"/>
      <c r="B407" s="263"/>
      <c r="C407" s="264"/>
      <c r="D407" s="243" t="s">
        <v>195</v>
      </c>
      <c r="E407" s="265" t="s">
        <v>1</v>
      </c>
      <c r="F407" s="266" t="s">
        <v>219</v>
      </c>
      <c r="G407" s="264"/>
      <c r="H407" s="267">
        <v>6.75</v>
      </c>
      <c r="I407" s="268"/>
      <c r="J407" s="264"/>
      <c r="K407" s="264"/>
      <c r="L407" s="269"/>
      <c r="M407" s="270"/>
      <c r="N407" s="271"/>
      <c r="O407" s="271"/>
      <c r="P407" s="271"/>
      <c r="Q407" s="271"/>
      <c r="R407" s="271"/>
      <c r="S407" s="271"/>
      <c r="T407" s="272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3" t="s">
        <v>195</v>
      </c>
      <c r="AU407" s="273" t="s">
        <v>83</v>
      </c>
      <c r="AV407" s="15" t="s">
        <v>188</v>
      </c>
      <c r="AW407" s="15" t="s">
        <v>30</v>
      </c>
      <c r="AX407" s="15" t="s">
        <v>81</v>
      </c>
      <c r="AY407" s="273" t="s">
        <v>183</v>
      </c>
    </row>
    <row r="408" s="2" customFormat="1" ht="16.5" customHeight="1">
      <c r="A408" s="38"/>
      <c r="B408" s="39"/>
      <c r="C408" s="227" t="s">
        <v>522</v>
      </c>
      <c r="D408" s="227" t="s">
        <v>185</v>
      </c>
      <c r="E408" s="228" t="s">
        <v>523</v>
      </c>
      <c r="F408" s="229" t="s">
        <v>524</v>
      </c>
      <c r="G408" s="230" t="s">
        <v>202</v>
      </c>
      <c r="H408" s="231">
        <v>5.8200000000000003</v>
      </c>
      <c r="I408" s="232"/>
      <c r="J408" s="233">
        <f>ROUND(I408*H408,2)</f>
        <v>0</v>
      </c>
      <c r="K408" s="234"/>
      <c r="L408" s="44"/>
      <c r="M408" s="235" t="s">
        <v>1</v>
      </c>
      <c r="N408" s="236" t="s">
        <v>38</v>
      </c>
      <c r="O408" s="91"/>
      <c r="P408" s="237">
        <f>O408*H408</f>
        <v>0</v>
      </c>
      <c r="Q408" s="237">
        <v>0</v>
      </c>
      <c r="R408" s="237">
        <f>Q408*H408</f>
        <v>0</v>
      </c>
      <c r="S408" s="237">
        <v>0.02</v>
      </c>
      <c r="T408" s="238">
        <f>S408*H408</f>
        <v>0.1164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9" t="s">
        <v>327</v>
      </c>
      <c r="AT408" s="239" t="s">
        <v>185</v>
      </c>
      <c r="AU408" s="239" t="s">
        <v>83</v>
      </c>
      <c r="AY408" s="17" t="s">
        <v>183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7" t="s">
        <v>81</v>
      </c>
      <c r="BK408" s="240">
        <f>ROUND(I408*H408,2)</f>
        <v>0</v>
      </c>
      <c r="BL408" s="17" t="s">
        <v>327</v>
      </c>
      <c r="BM408" s="239" t="s">
        <v>525</v>
      </c>
    </row>
    <row r="409" s="13" customFormat="1">
      <c r="A409" s="13"/>
      <c r="B409" s="241"/>
      <c r="C409" s="242"/>
      <c r="D409" s="243" t="s">
        <v>195</v>
      </c>
      <c r="E409" s="244" t="s">
        <v>1</v>
      </c>
      <c r="F409" s="245" t="s">
        <v>208</v>
      </c>
      <c r="G409" s="242"/>
      <c r="H409" s="244" t="s">
        <v>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195</v>
      </c>
      <c r="AU409" s="251" t="s">
        <v>83</v>
      </c>
      <c r="AV409" s="13" t="s">
        <v>81</v>
      </c>
      <c r="AW409" s="13" t="s">
        <v>30</v>
      </c>
      <c r="AX409" s="13" t="s">
        <v>73</v>
      </c>
      <c r="AY409" s="251" t="s">
        <v>183</v>
      </c>
    </row>
    <row r="410" s="13" customFormat="1">
      <c r="A410" s="13"/>
      <c r="B410" s="241"/>
      <c r="C410" s="242"/>
      <c r="D410" s="243" t="s">
        <v>195</v>
      </c>
      <c r="E410" s="244" t="s">
        <v>1</v>
      </c>
      <c r="F410" s="245" t="s">
        <v>526</v>
      </c>
      <c r="G410" s="242"/>
      <c r="H410" s="244" t="s">
        <v>1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195</v>
      </c>
      <c r="AU410" s="251" t="s">
        <v>83</v>
      </c>
      <c r="AV410" s="13" t="s">
        <v>81</v>
      </c>
      <c r="AW410" s="13" t="s">
        <v>30</v>
      </c>
      <c r="AX410" s="13" t="s">
        <v>73</v>
      </c>
      <c r="AY410" s="251" t="s">
        <v>183</v>
      </c>
    </row>
    <row r="411" s="14" customFormat="1">
      <c r="A411" s="14"/>
      <c r="B411" s="252"/>
      <c r="C411" s="253"/>
      <c r="D411" s="243" t="s">
        <v>195</v>
      </c>
      <c r="E411" s="254" t="s">
        <v>1</v>
      </c>
      <c r="F411" s="255" t="s">
        <v>527</v>
      </c>
      <c r="G411" s="253"/>
      <c r="H411" s="256">
        <v>5.8200000000000003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2" t="s">
        <v>195</v>
      </c>
      <c r="AU411" s="262" t="s">
        <v>83</v>
      </c>
      <c r="AV411" s="14" t="s">
        <v>83</v>
      </c>
      <c r="AW411" s="14" t="s">
        <v>30</v>
      </c>
      <c r="AX411" s="14" t="s">
        <v>73</v>
      </c>
      <c r="AY411" s="262" t="s">
        <v>183</v>
      </c>
    </row>
    <row r="412" s="15" customFormat="1">
      <c r="A412" s="15"/>
      <c r="B412" s="263"/>
      <c r="C412" s="264"/>
      <c r="D412" s="243" t="s">
        <v>195</v>
      </c>
      <c r="E412" s="265" t="s">
        <v>1</v>
      </c>
      <c r="F412" s="266" t="s">
        <v>219</v>
      </c>
      <c r="G412" s="264"/>
      <c r="H412" s="267">
        <v>5.8200000000000003</v>
      </c>
      <c r="I412" s="268"/>
      <c r="J412" s="264"/>
      <c r="K412" s="264"/>
      <c r="L412" s="269"/>
      <c r="M412" s="270"/>
      <c r="N412" s="271"/>
      <c r="O412" s="271"/>
      <c r="P412" s="271"/>
      <c r="Q412" s="271"/>
      <c r="R412" s="271"/>
      <c r="S412" s="271"/>
      <c r="T412" s="272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3" t="s">
        <v>195</v>
      </c>
      <c r="AU412" s="273" t="s">
        <v>83</v>
      </c>
      <c r="AV412" s="15" t="s">
        <v>188</v>
      </c>
      <c r="AW412" s="15" t="s">
        <v>30</v>
      </c>
      <c r="AX412" s="15" t="s">
        <v>81</v>
      </c>
      <c r="AY412" s="273" t="s">
        <v>183</v>
      </c>
    </row>
    <row r="413" s="2" customFormat="1" ht="24.15" customHeight="1">
      <c r="A413" s="38"/>
      <c r="B413" s="39"/>
      <c r="C413" s="227" t="s">
        <v>528</v>
      </c>
      <c r="D413" s="227" t="s">
        <v>185</v>
      </c>
      <c r="E413" s="228" t="s">
        <v>529</v>
      </c>
      <c r="F413" s="229" t="s">
        <v>530</v>
      </c>
      <c r="G413" s="230" t="s">
        <v>319</v>
      </c>
      <c r="H413" s="231">
        <v>2.6099999999999999</v>
      </c>
      <c r="I413" s="232"/>
      <c r="J413" s="233">
        <f>ROUND(I413*H413,2)</f>
        <v>0</v>
      </c>
      <c r="K413" s="234"/>
      <c r="L413" s="44"/>
      <c r="M413" s="235" t="s">
        <v>1</v>
      </c>
      <c r="N413" s="236" t="s">
        <v>38</v>
      </c>
      <c r="O413" s="91"/>
      <c r="P413" s="237">
        <f>O413*H413</f>
        <v>0</v>
      </c>
      <c r="Q413" s="237">
        <v>0</v>
      </c>
      <c r="R413" s="237">
        <f>Q413*H413</f>
        <v>0</v>
      </c>
      <c r="S413" s="237">
        <v>0.029999999999999999</v>
      </c>
      <c r="T413" s="238">
        <f>S413*H413</f>
        <v>0.078299999999999995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9" t="s">
        <v>327</v>
      </c>
      <c r="AT413" s="239" t="s">
        <v>185</v>
      </c>
      <c r="AU413" s="239" t="s">
        <v>83</v>
      </c>
      <c r="AY413" s="17" t="s">
        <v>183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7" t="s">
        <v>81</v>
      </c>
      <c r="BK413" s="240">
        <f>ROUND(I413*H413,2)</f>
        <v>0</v>
      </c>
      <c r="BL413" s="17" t="s">
        <v>327</v>
      </c>
      <c r="BM413" s="239" t="s">
        <v>531</v>
      </c>
    </row>
    <row r="414" s="13" customFormat="1">
      <c r="A414" s="13"/>
      <c r="B414" s="241"/>
      <c r="C414" s="242"/>
      <c r="D414" s="243" t="s">
        <v>195</v>
      </c>
      <c r="E414" s="244" t="s">
        <v>1</v>
      </c>
      <c r="F414" s="245" t="s">
        <v>254</v>
      </c>
      <c r="G414" s="242"/>
      <c r="H414" s="244" t="s">
        <v>1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195</v>
      </c>
      <c r="AU414" s="251" t="s">
        <v>83</v>
      </c>
      <c r="AV414" s="13" t="s">
        <v>81</v>
      </c>
      <c r="AW414" s="13" t="s">
        <v>30</v>
      </c>
      <c r="AX414" s="13" t="s">
        <v>73</v>
      </c>
      <c r="AY414" s="251" t="s">
        <v>183</v>
      </c>
    </row>
    <row r="415" s="13" customFormat="1">
      <c r="A415" s="13"/>
      <c r="B415" s="241"/>
      <c r="C415" s="242"/>
      <c r="D415" s="243" t="s">
        <v>195</v>
      </c>
      <c r="E415" s="244" t="s">
        <v>1</v>
      </c>
      <c r="F415" s="245" t="s">
        <v>509</v>
      </c>
      <c r="G415" s="242"/>
      <c r="H415" s="244" t="s">
        <v>1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1" t="s">
        <v>195</v>
      </c>
      <c r="AU415" s="251" t="s">
        <v>83</v>
      </c>
      <c r="AV415" s="13" t="s">
        <v>81</v>
      </c>
      <c r="AW415" s="13" t="s">
        <v>30</v>
      </c>
      <c r="AX415" s="13" t="s">
        <v>73</v>
      </c>
      <c r="AY415" s="251" t="s">
        <v>183</v>
      </c>
    </row>
    <row r="416" s="14" customFormat="1">
      <c r="A416" s="14"/>
      <c r="B416" s="252"/>
      <c r="C416" s="253"/>
      <c r="D416" s="243" t="s">
        <v>195</v>
      </c>
      <c r="E416" s="254" t="s">
        <v>1</v>
      </c>
      <c r="F416" s="255" t="s">
        <v>532</v>
      </c>
      <c r="G416" s="253"/>
      <c r="H416" s="256">
        <v>2.6099999999999999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2" t="s">
        <v>195</v>
      </c>
      <c r="AU416" s="262" t="s">
        <v>83</v>
      </c>
      <c r="AV416" s="14" t="s">
        <v>83</v>
      </c>
      <c r="AW416" s="14" t="s">
        <v>30</v>
      </c>
      <c r="AX416" s="14" t="s">
        <v>73</v>
      </c>
      <c r="AY416" s="262" t="s">
        <v>183</v>
      </c>
    </row>
    <row r="417" s="15" customFormat="1">
      <c r="A417" s="15"/>
      <c r="B417" s="263"/>
      <c r="C417" s="264"/>
      <c r="D417" s="243" t="s">
        <v>195</v>
      </c>
      <c r="E417" s="265" t="s">
        <v>1</v>
      </c>
      <c r="F417" s="266" t="s">
        <v>219</v>
      </c>
      <c r="G417" s="264"/>
      <c r="H417" s="267">
        <v>2.6099999999999999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3" t="s">
        <v>195</v>
      </c>
      <c r="AU417" s="273" t="s">
        <v>83</v>
      </c>
      <c r="AV417" s="15" t="s">
        <v>188</v>
      </c>
      <c r="AW417" s="15" t="s">
        <v>30</v>
      </c>
      <c r="AX417" s="15" t="s">
        <v>81</v>
      </c>
      <c r="AY417" s="273" t="s">
        <v>183</v>
      </c>
    </row>
    <row r="418" s="2" customFormat="1" ht="24.15" customHeight="1">
      <c r="A418" s="38"/>
      <c r="B418" s="39"/>
      <c r="C418" s="227" t="s">
        <v>533</v>
      </c>
      <c r="D418" s="227" t="s">
        <v>185</v>
      </c>
      <c r="E418" s="228" t="s">
        <v>534</v>
      </c>
      <c r="F418" s="229" t="s">
        <v>535</v>
      </c>
      <c r="G418" s="230" t="s">
        <v>536</v>
      </c>
      <c r="H418" s="231">
        <v>5950</v>
      </c>
      <c r="I418" s="232"/>
      <c r="J418" s="233">
        <f>ROUND(I418*H418,2)</f>
        <v>0</v>
      </c>
      <c r="K418" s="234"/>
      <c r="L418" s="44"/>
      <c r="M418" s="235" t="s">
        <v>1</v>
      </c>
      <c r="N418" s="236" t="s">
        <v>38</v>
      </c>
      <c r="O418" s="91"/>
      <c r="P418" s="237">
        <f>O418*H418</f>
        <v>0</v>
      </c>
      <c r="Q418" s="237">
        <v>0</v>
      </c>
      <c r="R418" s="237">
        <f>Q418*H418</f>
        <v>0</v>
      </c>
      <c r="S418" s="237">
        <v>0.001</v>
      </c>
      <c r="T418" s="238">
        <f>S418*H418</f>
        <v>5.9500000000000002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9" t="s">
        <v>327</v>
      </c>
      <c r="AT418" s="239" t="s">
        <v>185</v>
      </c>
      <c r="AU418" s="239" t="s">
        <v>83</v>
      </c>
      <c r="AY418" s="17" t="s">
        <v>183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7" t="s">
        <v>81</v>
      </c>
      <c r="BK418" s="240">
        <f>ROUND(I418*H418,2)</f>
        <v>0</v>
      </c>
      <c r="BL418" s="17" t="s">
        <v>327</v>
      </c>
      <c r="BM418" s="239" t="s">
        <v>537</v>
      </c>
    </row>
    <row r="419" s="13" customFormat="1">
      <c r="A419" s="13"/>
      <c r="B419" s="241"/>
      <c r="C419" s="242"/>
      <c r="D419" s="243" t="s">
        <v>195</v>
      </c>
      <c r="E419" s="244" t="s">
        <v>1</v>
      </c>
      <c r="F419" s="245" t="s">
        <v>538</v>
      </c>
      <c r="G419" s="242"/>
      <c r="H419" s="244" t="s">
        <v>1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195</v>
      </c>
      <c r="AU419" s="251" t="s">
        <v>83</v>
      </c>
      <c r="AV419" s="13" t="s">
        <v>81</v>
      </c>
      <c r="AW419" s="13" t="s">
        <v>30</v>
      </c>
      <c r="AX419" s="13" t="s">
        <v>73</v>
      </c>
      <c r="AY419" s="251" t="s">
        <v>183</v>
      </c>
    </row>
    <row r="420" s="13" customFormat="1">
      <c r="A420" s="13"/>
      <c r="B420" s="241"/>
      <c r="C420" s="242"/>
      <c r="D420" s="243" t="s">
        <v>195</v>
      </c>
      <c r="E420" s="244" t="s">
        <v>1</v>
      </c>
      <c r="F420" s="245" t="s">
        <v>539</v>
      </c>
      <c r="G420" s="242"/>
      <c r="H420" s="244" t="s">
        <v>1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1" t="s">
        <v>195</v>
      </c>
      <c r="AU420" s="251" t="s">
        <v>83</v>
      </c>
      <c r="AV420" s="13" t="s">
        <v>81</v>
      </c>
      <c r="AW420" s="13" t="s">
        <v>30</v>
      </c>
      <c r="AX420" s="13" t="s">
        <v>73</v>
      </c>
      <c r="AY420" s="251" t="s">
        <v>183</v>
      </c>
    </row>
    <row r="421" s="14" customFormat="1">
      <c r="A421" s="14"/>
      <c r="B421" s="252"/>
      <c r="C421" s="253"/>
      <c r="D421" s="243" t="s">
        <v>195</v>
      </c>
      <c r="E421" s="254" t="s">
        <v>1</v>
      </c>
      <c r="F421" s="255" t="s">
        <v>540</v>
      </c>
      <c r="G421" s="253"/>
      <c r="H421" s="256">
        <v>600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2" t="s">
        <v>195</v>
      </c>
      <c r="AU421" s="262" t="s">
        <v>83</v>
      </c>
      <c r="AV421" s="14" t="s">
        <v>83</v>
      </c>
      <c r="AW421" s="14" t="s">
        <v>30</v>
      </c>
      <c r="AX421" s="14" t="s">
        <v>73</v>
      </c>
      <c r="AY421" s="262" t="s">
        <v>183</v>
      </c>
    </row>
    <row r="422" s="13" customFormat="1">
      <c r="A422" s="13"/>
      <c r="B422" s="241"/>
      <c r="C422" s="242"/>
      <c r="D422" s="243" t="s">
        <v>195</v>
      </c>
      <c r="E422" s="244" t="s">
        <v>1</v>
      </c>
      <c r="F422" s="245" t="s">
        <v>541</v>
      </c>
      <c r="G422" s="242"/>
      <c r="H422" s="244" t="s">
        <v>1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195</v>
      </c>
      <c r="AU422" s="251" t="s">
        <v>83</v>
      </c>
      <c r="AV422" s="13" t="s">
        <v>81</v>
      </c>
      <c r="AW422" s="13" t="s">
        <v>30</v>
      </c>
      <c r="AX422" s="13" t="s">
        <v>73</v>
      </c>
      <c r="AY422" s="251" t="s">
        <v>183</v>
      </c>
    </row>
    <row r="423" s="13" customFormat="1">
      <c r="A423" s="13"/>
      <c r="B423" s="241"/>
      <c r="C423" s="242"/>
      <c r="D423" s="243" t="s">
        <v>195</v>
      </c>
      <c r="E423" s="244" t="s">
        <v>1</v>
      </c>
      <c r="F423" s="245" t="s">
        <v>542</v>
      </c>
      <c r="G423" s="242"/>
      <c r="H423" s="244" t="s">
        <v>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195</v>
      </c>
      <c r="AU423" s="251" t="s">
        <v>83</v>
      </c>
      <c r="AV423" s="13" t="s">
        <v>81</v>
      </c>
      <c r="AW423" s="13" t="s">
        <v>30</v>
      </c>
      <c r="AX423" s="13" t="s">
        <v>73</v>
      </c>
      <c r="AY423" s="251" t="s">
        <v>183</v>
      </c>
    </row>
    <row r="424" s="14" customFormat="1">
      <c r="A424" s="14"/>
      <c r="B424" s="252"/>
      <c r="C424" s="253"/>
      <c r="D424" s="243" t="s">
        <v>195</v>
      </c>
      <c r="E424" s="254" t="s">
        <v>1</v>
      </c>
      <c r="F424" s="255" t="s">
        <v>543</v>
      </c>
      <c r="G424" s="253"/>
      <c r="H424" s="256">
        <v>200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2" t="s">
        <v>195</v>
      </c>
      <c r="AU424" s="262" t="s">
        <v>83</v>
      </c>
      <c r="AV424" s="14" t="s">
        <v>83</v>
      </c>
      <c r="AW424" s="14" t="s">
        <v>30</v>
      </c>
      <c r="AX424" s="14" t="s">
        <v>73</v>
      </c>
      <c r="AY424" s="262" t="s">
        <v>183</v>
      </c>
    </row>
    <row r="425" s="13" customFormat="1">
      <c r="A425" s="13"/>
      <c r="B425" s="241"/>
      <c r="C425" s="242"/>
      <c r="D425" s="243" t="s">
        <v>195</v>
      </c>
      <c r="E425" s="244" t="s">
        <v>1</v>
      </c>
      <c r="F425" s="245" t="s">
        <v>254</v>
      </c>
      <c r="G425" s="242"/>
      <c r="H425" s="244" t="s">
        <v>1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195</v>
      </c>
      <c r="AU425" s="251" t="s">
        <v>83</v>
      </c>
      <c r="AV425" s="13" t="s">
        <v>81</v>
      </c>
      <c r="AW425" s="13" t="s">
        <v>30</v>
      </c>
      <c r="AX425" s="13" t="s">
        <v>73</v>
      </c>
      <c r="AY425" s="251" t="s">
        <v>183</v>
      </c>
    </row>
    <row r="426" s="13" customFormat="1">
      <c r="A426" s="13"/>
      <c r="B426" s="241"/>
      <c r="C426" s="242"/>
      <c r="D426" s="243" t="s">
        <v>195</v>
      </c>
      <c r="E426" s="244" t="s">
        <v>1</v>
      </c>
      <c r="F426" s="245" t="s">
        <v>544</v>
      </c>
      <c r="G426" s="242"/>
      <c r="H426" s="244" t="s">
        <v>1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195</v>
      </c>
      <c r="AU426" s="251" t="s">
        <v>83</v>
      </c>
      <c r="AV426" s="13" t="s">
        <v>81</v>
      </c>
      <c r="AW426" s="13" t="s">
        <v>30</v>
      </c>
      <c r="AX426" s="13" t="s">
        <v>73</v>
      </c>
      <c r="AY426" s="251" t="s">
        <v>183</v>
      </c>
    </row>
    <row r="427" s="14" customFormat="1">
      <c r="A427" s="14"/>
      <c r="B427" s="252"/>
      <c r="C427" s="253"/>
      <c r="D427" s="243" t="s">
        <v>195</v>
      </c>
      <c r="E427" s="254" t="s">
        <v>1</v>
      </c>
      <c r="F427" s="255" t="s">
        <v>545</v>
      </c>
      <c r="G427" s="253"/>
      <c r="H427" s="256">
        <v>1800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2" t="s">
        <v>195</v>
      </c>
      <c r="AU427" s="262" t="s">
        <v>83</v>
      </c>
      <c r="AV427" s="14" t="s">
        <v>83</v>
      </c>
      <c r="AW427" s="14" t="s">
        <v>30</v>
      </c>
      <c r="AX427" s="14" t="s">
        <v>73</v>
      </c>
      <c r="AY427" s="262" t="s">
        <v>183</v>
      </c>
    </row>
    <row r="428" s="13" customFormat="1">
      <c r="A428" s="13"/>
      <c r="B428" s="241"/>
      <c r="C428" s="242"/>
      <c r="D428" s="243" t="s">
        <v>195</v>
      </c>
      <c r="E428" s="244" t="s">
        <v>1</v>
      </c>
      <c r="F428" s="245" t="s">
        <v>546</v>
      </c>
      <c r="G428" s="242"/>
      <c r="H428" s="244" t="s">
        <v>1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195</v>
      </c>
      <c r="AU428" s="251" t="s">
        <v>83</v>
      </c>
      <c r="AV428" s="13" t="s">
        <v>81</v>
      </c>
      <c r="AW428" s="13" t="s">
        <v>30</v>
      </c>
      <c r="AX428" s="13" t="s">
        <v>73</v>
      </c>
      <c r="AY428" s="251" t="s">
        <v>183</v>
      </c>
    </row>
    <row r="429" s="14" customFormat="1">
      <c r="A429" s="14"/>
      <c r="B429" s="252"/>
      <c r="C429" s="253"/>
      <c r="D429" s="243" t="s">
        <v>195</v>
      </c>
      <c r="E429" s="254" t="s">
        <v>1</v>
      </c>
      <c r="F429" s="255" t="s">
        <v>547</v>
      </c>
      <c r="G429" s="253"/>
      <c r="H429" s="256">
        <v>250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2" t="s">
        <v>195</v>
      </c>
      <c r="AU429" s="262" t="s">
        <v>83</v>
      </c>
      <c r="AV429" s="14" t="s">
        <v>83</v>
      </c>
      <c r="AW429" s="14" t="s">
        <v>30</v>
      </c>
      <c r="AX429" s="14" t="s">
        <v>73</v>
      </c>
      <c r="AY429" s="262" t="s">
        <v>183</v>
      </c>
    </row>
    <row r="430" s="13" customFormat="1">
      <c r="A430" s="13"/>
      <c r="B430" s="241"/>
      <c r="C430" s="242"/>
      <c r="D430" s="243" t="s">
        <v>195</v>
      </c>
      <c r="E430" s="244" t="s">
        <v>1</v>
      </c>
      <c r="F430" s="245" t="s">
        <v>548</v>
      </c>
      <c r="G430" s="242"/>
      <c r="H430" s="244" t="s">
        <v>1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195</v>
      </c>
      <c r="AU430" s="251" t="s">
        <v>83</v>
      </c>
      <c r="AV430" s="13" t="s">
        <v>81</v>
      </c>
      <c r="AW430" s="13" t="s">
        <v>30</v>
      </c>
      <c r="AX430" s="13" t="s">
        <v>73</v>
      </c>
      <c r="AY430" s="251" t="s">
        <v>183</v>
      </c>
    </row>
    <row r="431" s="14" customFormat="1">
      <c r="A431" s="14"/>
      <c r="B431" s="252"/>
      <c r="C431" s="253"/>
      <c r="D431" s="243" t="s">
        <v>195</v>
      </c>
      <c r="E431" s="254" t="s">
        <v>1</v>
      </c>
      <c r="F431" s="255" t="s">
        <v>549</v>
      </c>
      <c r="G431" s="253"/>
      <c r="H431" s="256">
        <v>3100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2" t="s">
        <v>195</v>
      </c>
      <c r="AU431" s="262" t="s">
        <v>83</v>
      </c>
      <c r="AV431" s="14" t="s">
        <v>83</v>
      </c>
      <c r="AW431" s="14" t="s">
        <v>30</v>
      </c>
      <c r="AX431" s="14" t="s">
        <v>73</v>
      </c>
      <c r="AY431" s="262" t="s">
        <v>183</v>
      </c>
    </row>
    <row r="432" s="15" customFormat="1">
      <c r="A432" s="15"/>
      <c r="B432" s="263"/>
      <c r="C432" s="264"/>
      <c r="D432" s="243" t="s">
        <v>195</v>
      </c>
      <c r="E432" s="265" t="s">
        <v>1</v>
      </c>
      <c r="F432" s="266" t="s">
        <v>219</v>
      </c>
      <c r="G432" s="264"/>
      <c r="H432" s="267">
        <v>5950</v>
      </c>
      <c r="I432" s="268"/>
      <c r="J432" s="264"/>
      <c r="K432" s="264"/>
      <c r="L432" s="269"/>
      <c r="M432" s="270"/>
      <c r="N432" s="271"/>
      <c r="O432" s="271"/>
      <c r="P432" s="271"/>
      <c r="Q432" s="271"/>
      <c r="R432" s="271"/>
      <c r="S432" s="271"/>
      <c r="T432" s="272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3" t="s">
        <v>195</v>
      </c>
      <c r="AU432" s="273" t="s">
        <v>83</v>
      </c>
      <c r="AV432" s="15" t="s">
        <v>188</v>
      </c>
      <c r="AW432" s="15" t="s">
        <v>30</v>
      </c>
      <c r="AX432" s="15" t="s">
        <v>81</v>
      </c>
      <c r="AY432" s="273" t="s">
        <v>183</v>
      </c>
    </row>
    <row r="433" s="12" customFormat="1" ht="22.8" customHeight="1">
      <c r="A433" s="12"/>
      <c r="B433" s="211"/>
      <c r="C433" s="212"/>
      <c r="D433" s="213" t="s">
        <v>72</v>
      </c>
      <c r="E433" s="225" t="s">
        <v>550</v>
      </c>
      <c r="F433" s="225" t="s">
        <v>551</v>
      </c>
      <c r="G433" s="212"/>
      <c r="H433" s="212"/>
      <c r="I433" s="215"/>
      <c r="J433" s="226">
        <f>BK433</f>
        <v>0</v>
      </c>
      <c r="K433" s="212"/>
      <c r="L433" s="217"/>
      <c r="M433" s="218"/>
      <c r="N433" s="219"/>
      <c r="O433" s="219"/>
      <c r="P433" s="220">
        <f>SUM(P434:P438)</f>
        <v>0</v>
      </c>
      <c r="Q433" s="219"/>
      <c r="R433" s="220">
        <f>SUM(R434:R438)</f>
        <v>0</v>
      </c>
      <c r="S433" s="219"/>
      <c r="T433" s="221">
        <f>SUM(T434:T438)</f>
        <v>1.9424999999999999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22" t="s">
        <v>83</v>
      </c>
      <c r="AT433" s="223" t="s">
        <v>72</v>
      </c>
      <c r="AU433" s="223" t="s">
        <v>81</v>
      </c>
      <c r="AY433" s="222" t="s">
        <v>183</v>
      </c>
      <c r="BK433" s="224">
        <f>SUM(BK434:BK438)</f>
        <v>0</v>
      </c>
    </row>
    <row r="434" s="2" customFormat="1" ht="24.15" customHeight="1">
      <c r="A434" s="38"/>
      <c r="B434" s="39"/>
      <c r="C434" s="227" t="s">
        <v>552</v>
      </c>
      <c r="D434" s="227" t="s">
        <v>185</v>
      </c>
      <c r="E434" s="228" t="s">
        <v>553</v>
      </c>
      <c r="F434" s="229" t="s">
        <v>554</v>
      </c>
      <c r="G434" s="230" t="s">
        <v>202</v>
      </c>
      <c r="H434" s="231">
        <v>10.5</v>
      </c>
      <c r="I434" s="232"/>
      <c r="J434" s="233">
        <f>ROUND(I434*H434,2)</f>
        <v>0</v>
      </c>
      <c r="K434" s="234"/>
      <c r="L434" s="44"/>
      <c r="M434" s="235" t="s">
        <v>1</v>
      </c>
      <c r="N434" s="236" t="s">
        <v>38</v>
      </c>
      <c r="O434" s="91"/>
      <c r="P434" s="237">
        <f>O434*H434</f>
        <v>0</v>
      </c>
      <c r="Q434" s="237">
        <v>0</v>
      </c>
      <c r="R434" s="237">
        <f>Q434*H434</f>
        <v>0</v>
      </c>
      <c r="S434" s="237">
        <v>0.185</v>
      </c>
      <c r="T434" s="238">
        <f>S434*H434</f>
        <v>1.9424999999999999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9" t="s">
        <v>327</v>
      </c>
      <c r="AT434" s="239" t="s">
        <v>185</v>
      </c>
      <c r="AU434" s="239" t="s">
        <v>83</v>
      </c>
      <c r="AY434" s="17" t="s">
        <v>183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7" t="s">
        <v>81</v>
      </c>
      <c r="BK434" s="240">
        <f>ROUND(I434*H434,2)</f>
        <v>0</v>
      </c>
      <c r="BL434" s="17" t="s">
        <v>327</v>
      </c>
      <c r="BM434" s="239" t="s">
        <v>555</v>
      </c>
    </row>
    <row r="435" s="13" customFormat="1">
      <c r="A435" s="13"/>
      <c r="B435" s="241"/>
      <c r="C435" s="242"/>
      <c r="D435" s="243" t="s">
        <v>195</v>
      </c>
      <c r="E435" s="244" t="s">
        <v>1</v>
      </c>
      <c r="F435" s="245" t="s">
        <v>254</v>
      </c>
      <c r="G435" s="242"/>
      <c r="H435" s="244" t="s">
        <v>1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195</v>
      </c>
      <c r="AU435" s="251" t="s">
        <v>83</v>
      </c>
      <c r="AV435" s="13" t="s">
        <v>81</v>
      </c>
      <c r="AW435" s="13" t="s">
        <v>30</v>
      </c>
      <c r="AX435" s="13" t="s">
        <v>73</v>
      </c>
      <c r="AY435" s="251" t="s">
        <v>183</v>
      </c>
    </row>
    <row r="436" s="13" customFormat="1">
      <c r="A436" s="13"/>
      <c r="B436" s="241"/>
      <c r="C436" s="242"/>
      <c r="D436" s="243" t="s">
        <v>195</v>
      </c>
      <c r="E436" s="244" t="s">
        <v>1</v>
      </c>
      <c r="F436" s="245" t="s">
        <v>556</v>
      </c>
      <c r="G436" s="242"/>
      <c r="H436" s="244" t="s">
        <v>1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195</v>
      </c>
      <c r="AU436" s="251" t="s">
        <v>83</v>
      </c>
      <c r="AV436" s="13" t="s">
        <v>81</v>
      </c>
      <c r="AW436" s="13" t="s">
        <v>30</v>
      </c>
      <c r="AX436" s="13" t="s">
        <v>73</v>
      </c>
      <c r="AY436" s="251" t="s">
        <v>183</v>
      </c>
    </row>
    <row r="437" s="14" customFormat="1">
      <c r="A437" s="14"/>
      <c r="B437" s="252"/>
      <c r="C437" s="253"/>
      <c r="D437" s="243" t="s">
        <v>195</v>
      </c>
      <c r="E437" s="254" t="s">
        <v>1</v>
      </c>
      <c r="F437" s="255" t="s">
        <v>557</v>
      </c>
      <c r="G437" s="253"/>
      <c r="H437" s="256">
        <v>10.5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2" t="s">
        <v>195</v>
      </c>
      <c r="AU437" s="262" t="s">
        <v>83</v>
      </c>
      <c r="AV437" s="14" t="s">
        <v>83</v>
      </c>
      <c r="AW437" s="14" t="s">
        <v>30</v>
      </c>
      <c r="AX437" s="14" t="s">
        <v>73</v>
      </c>
      <c r="AY437" s="262" t="s">
        <v>183</v>
      </c>
    </row>
    <row r="438" s="15" customFormat="1">
      <c r="A438" s="15"/>
      <c r="B438" s="263"/>
      <c r="C438" s="264"/>
      <c r="D438" s="243" t="s">
        <v>195</v>
      </c>
      <c r="E438" s="265" t="s">
        <v>1</v>
      </c>
      <c r="F438" s="266" t="s">
        <v>219</v>
      </c>
      <c r="G438" s="264"/>
      <c r="H438" s="267">
        <v>10.5</v>
      </c>
      <c r="I438" s="268"/>
      <c r="J438" s="264"/>
      <c r="K438" s="264"/>
      <c r="L438" s="269"/>
      <c r="M438" s="274"/>
      <c r="N438" s="275"/>
      <c r="O438" s="275"/>
      <c r="P438" s="275"/>
      <c r="Q438" s="275"/>
      <c r="R438" s="275"/>
      <c r="S438" s="275"/>
      <c r="T438" s="27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3" t="s">
        <v>195</v>
      </c>
      <c r="AU438" s="273" t="s">
        <v>83</v>
      </c>
      <c r="AV438" s="15" t="s">
        <v>188</v>
      </c>
      <c r="AW438" s="15" t="s">
        <v>30</v>
      </c>
      <c r="AX438" s="15" t="s">
        <v>81</v>
      </c>
      <c r="AY438" s="273" t="s">
        <v>183</v>
      </c>
    </row>
    <row r="439" s="2" customFormat="1" ht="6.96" customHeight="1">
      <c r="A439" s="38"/>
      <c r="B439" s="66"/>
      <c r="C439" s="67"/>
      <c r="D439" s="67"/>
      <c r="E439" s="67"/>
      <c r="F439" s="67"/>
      <c r="G439" s="67"/>
      <c r="H439" s="67"/>
      <c r="I439" s="67"/>
      <c r="J439" s="67"/>
      <c r="K439" s="67"/>
      <c r="L439" s="44"/>
      <c r="M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</row>
  </sheetData>
  <sheetProtection sheet="1" autoFilter="0" formatColumns="0" formatRows="0" objects="1" scenarios="1" spinCount="100000" saltValue="Z4s7Ap6qmSeMCQeTDTWPIvlR3KjSapryvj7d23kf2mMvLw7jQR+wfMK0cfiuQ6OHiAX2GXado51kUvuYTJ8MEw==" hashValue="Jm4vzCJZMYF0y7wHuXXHx70aNtgLPbwTcB57hWsjgA8qA4G/Ox02/O6LeCZ5WuBaasNaDRXYDR4lPdVKlBWYbA==" algorithmName="SHA-512" password="CC35"/>
  <autoFilter ref="C126:K43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150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558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10. 6. 2025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ROUND(J152,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ROUND((SUM(BE152:BE3926)),  2)</f>
        <v>0</v>
      </c>
      <c r="G33" s="38"/>
      <c r="H33" s="38"/>
      <c r="I33" s="164">
        <v>0.20999999999999999</v>
      </c>
      <c r="J33" s="163">
        <f>ROUND(((SUM(BE152:BE3926))*I33),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ROUND((SUM(BF152:BF3926)),  2)</f>
        <v>0</v>
      </c>
      <c r="G34" s="38"/>
      <c r="H34" s="38"/>
      <c r="I34" s="164">
        <v>0.12</v>
      </c>
      <c r="J34" s="163">
        <f>ROUND(((SUM(BF152:BF3926))*I34),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ROUND((SUM(BG152:BG3926)),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ROUND((SUM(BH152:BH3926)),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ROUND((SUM(BI152:BI3926)),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150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10. 6. 2025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153</v>
      </c>
      <c r="D94" s="185"/>
      <c r="E94" s="185"/>
      <c r="F94" s="185"/>
      <c r="G94" s="185"/>
      <c r="H94" s="185"/>
      <c r="I94" s="185"/>
      <c r="J94" s="186" t="s">
        <v>154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155</v>
      </c>
      <c r="D96" s="40"/>
      <c r="E96" s="40"/>
      <c r="F96" s="40"/>
      <c r="G96" s="40"/>
      <c r="H96" s="40"/>
      <c r="I96" s="40"/>
      <c r="J96" s="110">
        <f>J152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156</v>
      </c>
    </row>
    <row r="97" s="9" customFormat="1" ht="24.96" customHeight="1">
      <c r="A97" s="9"/>
      <c r="B97" s="188"/>
      <c r="C97" s="189"/>
      <c r="D97" s="190" t="s">
        <v>157</v>
      </c>
      <c r="E97" s="191"/>
      <c r="F97" s="191"/>
      <c r="G97" s="191"/>
      <c r="H97" s="191"/>
      <c r="I97" s="191"/>
      <c r="J97" s="192">
        <f>J153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158</v>
      </c>
      <c r="E98" s="196"/>
      <c r="F98" s="196"/>
      <c r="G98" s="196"/>
      <c r="H98" s="196"/>
      <c r="I98" s="196"/>
      <c r="J98" s="197">
        <f>J154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559</v>
      </c>
      <c r="E99" s="196"/>
      <c r="F99" s="196"/>
      <c r="G99" s="196"/>
      <c r="H99" s="196"/>
      <c r="I99" s="196"/>
      <c r="J99" s="197">
        <f>J366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560</v>
      </c>
      <c r="E100" s="196"/>
      <c r="F100" s="196"/>
      <c r="G100" s="196"/>
      <c r="H100" s="196"/>
      <c r="I100" s="196"/>
      <c r="J100" s="197">
        <f>J520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4"/>
      <c r="C101" s="133"/>
      <c r="D101" s="195" t="s">
        <v>561</v>
      </c>
      <c r="E101" s="196"/>
      <c r="F101" s="196"/>
      <c r="G101" s="196"/>
      <c r="H101" s="196"/>
      <c r="I101" s="196"/>
      <c r="J101" s="197">
        <f>J1003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562</v>
      </c>
      <c r="E102" s="196"/>
      <c r="F102" s="196"/>
      <c r="G102" s="196"/>
      <c r="H102" s="196"/>
      <c r="I102" s="196"/>
      <c r="J102" s="197">
        <f>J1008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563</v>
      </c>
      <c r="E103" s="196"/>
      <c r="F103" s="196"/>
      <c r="G103" s="196"/>
      <c r="H103" s="196"/>
      <c r="I103" s="196"/>
      <c r="J103" s="197">
        <f>J1118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564</v>
      </c>
      <c r="E104" s="196"/>
      <c r="F104" s="196"/>
      <c r="G104" s="196"/>
      <c r="H104" s="196"/>
      <c r="I104" s="196"/>
      <c r="J104" s="197">
        <f>J1142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4"/>
      <c r="C105" s="133"/>
      <c r="D105" s="195" t="s">
        <v>565</v>
      </c>
      <c r="E105" s="196"/>
      <c r="F105" s="196"/>
      <c r="G105" s="196"/>
      <c r="H105" s="196"/>
      <c r="I105" s="196"/>
      <c r="J105" s="197">
        <f>J1730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566</v>
      </c>
      <c r="E106" s="196"/>
      <c r="F106" s="196"/>
      <c r="G106" s="196"/>
      <c r="H106" s="196"/>
      <c r="I106" s="196"/>
      <c r="J106" s="197">
        <f>J1738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159</v>
      </c>
      <c r="E107" s="196"/>
      <c r="F107" s="196"/>
      <c r="G107" s="196"/>
      <c r="H107" s="196"/>
      <c r="I107" s="196"/>
      <c r="J107" s="197">
        <f>J1756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160</v>
      </c>
      <c r="E108" s="196"/>
      <c r="F108" s="196"/>
      <c r="G108" s="196"/>
      <c r="H108" s="196"/>
      <c r="I108" s="196"/>
      <c r="J108" s="197">
        <f>J2007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567</v>
      </c>
      <c r="E109" s="196"/>
      <c r="F109" s="196"/>
      <c r="G109" s="196"/>
      <c r="H109" s="196"/>
      <c r="I109" s="196"/>
      <c r="J109" s="197">
        <f>J2017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8"/>
      <c r="C110" s="189"/>
      <c r="D110" s="190" t="s">
        <v>161</v>
      </c>
      <c r="E110" s="191"/>
      <c r="F110" s="191"/>
      <c r="G110" s="191"/>
      <c r="H110" s="191"/>
      <c r="I110" s="191"/>
      <c r="J110" s="192">
        <f>J2020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4"/>
      <c r="C111" s="133"/>
      <c r="D111" s="195" t="s">
        <v>568</v>
      </c>
      <c r="E111" s="196"/>
      <c r="F111" s="196"/>
      <c r="G111" s="196"/>
      <c r="H111" s="196"/>
      <c r="I111" s="196"/>
      <c r="J111" s="197">
        <f>J2021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569</v>
      </c>
      <c r="E112" s="196"/>
      <c r="F112" s="196"/>
      <c r="G112" s="196"/>
      <c r="H112" s="196"/>
      <c r="I112" s="196"/>
      <c r="J112" s="197">
        <f>J2131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570</v>
      </c>
      <c r="E113" s="196"/>
      <c r="F113" s="196"/>
      <c r="G113" s="196"/>
      <c r="H113" s="196"/>
      <c r="I113" s="196"/>
      <c r="J113" s="197">
        <f>J2191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571</v>
      </c>
      <c r="E114" s="196"/>
      <c r="F114" s="196"/>
      <c r="G114" s="196"/>
      <c r="H114" s="196"/>
      <c r="I114" s="196"/>
      <c r="J114" s="197">
        <f>J2381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33"/>
      <c r="D115" s="195" t="s">
        <v>572</v>
      </c>
      <c r="E115" s="196"/>
      <c r="F115" s="196"/>
      <c r="G115" s="196"/>
      <c r="H115" s="196"/>
      <c r="I115" s="196"/>
      <c r="J115" s="197">
        <f>J2422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4"/>
      <c r="C116" s="133"/>
      <c r="D116" s="195" t="s">
        <v>573</v>
      </c>
      <c r="E116" s="196"/>
      <c r="F116" s="196"/>
      <c r="G116" s="196"/>
      <c r="H116" s="196"/>
      <c r="I116" s="196"/>
      <c r="J116" s="197">
        <f>J2429</f>
        <v>0</v>
      </c>
      <c r="K116" s="133"/>
      <c r="L116" s="19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4"/>
      <c r="C117" s="133"/>
      <c r="D117" s="195" t="s">
        <v>574</v>
      </c>
      <c r="E117" s="196"/>
      <c r="F117" s="196"/>
      <c r="G117" s="196"/>
      <c r="H117" s="196"/>
      <c r="I117" s="196"/>
      <c r="J117" s="197">
        <f>J2439</f>
        <v>0</v>
      </c>
      <c r="K117" s="133"/>
      <c r="L117" s="19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4"/>
      <c r="C118" s="133"/>
      <c r="D118" s="195" t="s">
        <v>162</v>
      </c>
      <c r="E118" s="196"/>
      <c r="F118" s="196"/>
      <c r="G118" s="196"/>
      <c r="H118" s="196"/>
      <c r="I118" s="196"/>
      <c r="J118" s="197">
        <f>J2447</f>
        <v>0</v>
      </c>
      <c r="K118" s="133"/>
      <c r="L118" s="19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4"/>
      <c r="C119" s="133"/>
      <c r="D119" s="195" t="s">
        <v>575</v>
      </c>
      <c r="E119" s="196"/>
      <c r="F119" s="196"/>
      <c r="G119" s="196"/>
      <c r="H119" s="196"/>
      <c r="I119" s="196"/>
      <c r="J119" s="197">
        <f>J2454</f>
        <v>0</v>
      </c>
      <c r="K119" s="133"/>
      <c r="L119" s="19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4"/>
      <c r="C120" s="133"/>
      <c r="D120" s="195" t="s">
        <v>576</v>
      </c>
      <c r="E120" s="196"/>
      <c r="F120" s="196"/>
      <c r="G120" s="196"/>
      <c r="H120" s="196"/>
      <c r="I120" s="196"/>
      <c r="J120" s="197">
        <f>J2532</f>
        <v>0</v>
      </c>
      <c r="K120" s="133"/>
      <c r="L120" s="198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4"/>
      <c r="C121" s="133"/>
      <c r="D121" s="195" t="s">
        <v>163</v>
      </c>
      <c r="E121" s="196"/>
      <c r="F121" s="196"/>
      <c r="G121" s="196"/>
      <c r="H121" s="196"/>
      <c r="I121" s="196"/>
      <c r="J121" s="197">
        <f>J2656</f>
        <v>0</v>
      </c>
      <c r="K121" s="133"/>
      <c r="L121" s="198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4"/>
      <c r="C122" s="133"/>
      <c r="D122" s="195" t="s">
        <v>165</v>
      </c>
      <c r="E122" s="196"/>
      <c r="F122" s="196"/>
      <c r="G122" s="196"/>
      <c r="H122" s="196"/>
      <c r="I122" s="196"/>
      <c r="J122" s="197">
        <f>J2710</f>
        <v>0</v>
      </c>
      <c r="K122" s="133"/>
      <c r="L122" s="198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4"/>
      <c r="C123" s="133"/>
      <c r="D123" s="195" t="s">
        <v>166</v>
      </c>
      <c r="E123" s="196"/>
      <c r="F123" s="196"/>
      <c r="G123" s="196"/>
      <c r="H123" s="196"/>
      <c r="I123" s="196"/>
      <c r="J123" s="197">
        <f>J2903</f>
        <v>0</v>
      </c>
      <c r="K123" s="133"/>
      <c r="L123" s="198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4"/>
      <c r="C124" s="133"/>
      <c r="D124" s="195" t="s">
        <v>577</v>
      </c>
      <c r="E124" s="196"/>
      <c r="F124" s="196"/>
      <c r="G124" s="196"/>
      <c r="H124" s="196"/>
      <c r="I124" s="196"/>
      <c r="J124" s="197">
        <f>J3210</f>
        <v>0</v>
      </c>
      <c r="K124" s="133"/>
      <c r="L124" s="198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4"/>
      <c r="C125" s="133"/>
      <c r="D125" s="195" t="s">
        <v>578</v>
      </c>
      <c r="E125" s="196"/>
      <c r="F125" s="196"/>
      <c r="G125" s="196"/>
      <c r="H125" s="196"/>
      <c r="I125" s="196"/>
      <c r="J125" s="197">
        <f>J3334</f>
        <v>0</v>
      </c>
      <c r="K125" s="133"/>
      <c r="L125" s="198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4"/>
      <c r="C126" s="133"/>
      <c r="D126" s="195" t="s">
        <v>579</v>
      </c>
      <c r="E126" s="196"/>
      <c r="F126" s="196"/>
      <c r="G126" s="196"/>
      <c r="H126" s="196"/>
      <c r="I126" s="196"/>
      <c r="J126" s="197">
        <f>J3414</f>
        <v>0</v>
      </c>
      <c r="K126" s="133"/>
      <c r="L126" s="198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4"/>
      <c r="C127" s="133"/>
      <c r="D127" s="195" t="s">
        <v>580</v>
      </c>
      <c r="E127" s="196"/>
      <c r="F127" s="196"/>
      <c r="G127" s="196"/>
      <c r="H127" s="196"/>
      <c r="I127" s="196"/>
      <c r="J127" s="197">
        <f>J3632</f>
        <v>0</v>
      </c>
      <c r="K127" s="133"/>
      <c r="L127" s="198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4"/>
      <c r="C128" s="133"/>
      <c r="D128" s="195" t="s">
        <v>581</v>
      </c>
      <c r="E128" s="196"/>
      <c r="F128" s="196"/>
      <c r="G128" s="196"/>
      <c r="H128" s="196"/>
      <c r="I128" s="196"/>
      <c r="J128" s="197">
        <f>J3717</f>
        <v>0</v>
      </c>
      <c r="K128" s="133"/>
      <c r="L128" s="198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4"/>
      <c r="C129" s="133"/>
      <c r="D129" s="195" t="s">
        <v>582</v>
      </c>
      <c r="E129" s="196"/>
      <c r="F129" s="196"/>
      <c r="G129" s="196"/>
      <c r="H129" s="196"/>
      <c r="I129" s="196"/>
      <c r="J129" s="197">
        <f>J3872</f>
        <v>0</v>
      </c>
      <c r="K129" s="133"/>
      <c r="L129" s="198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4"/>
      <c r="C130" s="133"/>
      <c r="D130" s="195" t="s">
        <v>583</v>
      </c>
      <c r="E130" s="196"/>
      <c r="F130" s="196"/>
      <c r="G130" s="196"/>
      <c r="H130" s="196"/>
      <c r="I130" s="196"/>
      <c r="J130" s="197">
        <f>J3902</f>
        <v>0</v>
      </c>
      <c r="K130" s="133"/>
      <c r="L130" s="198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88"/>
      <c r="C131" s="189"/>
      <c r="D131" s="190" t="s">
        <v>584</v>
      </c>
      <c r="E131" s="191"/>
      <c r="F131" s="191"/>
      <c r="G131" s="191"/>
      <c r="H131" s="191"/>
      <c r="I131" s="191"/>
      <c r="J131" s="192">
        <f>J3916</f>
        <v>0</v>
      </c>
      <c r="K131" s="189"/>
      <c r="L131" s="193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94"/>
      <c r="C132" s="133"/>
      <c r="D132" s="195" t="s">
        <v>585</v>
      </c>
      <c r="E132" s="196"/>
      <c r="F132" s="196"/>
      <c r="G132" s="196"/>
      <c r="H132" s="196"/>
      <c r="I132" s="196"/>
      <c r="J132" s="197">
        <f>J3917</f>
        <v>0</v>
      </c>
      <c r="K132" s="133"/>
      <c r="L132" s="198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2" customFormat="1" ht="21.84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8" s="2" customFormat="1" ht="6.96" customHeight="1">
      <c r="A138" s="38"/>
      <c r="B138" s="68"/>
      <c r="C138" s="69"/>
      <c r="D138" s="69"/>
      <c r="E138" s="69"/>
      <c r="F138" s="69"/>
      <c r="G138" s="69"/>
      <c r="H138" s="69"/>
      <c r="I138" s="69"/>
      <c r="J138" s="69"/>
      <c r="K138" s="69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24.96" customHeight="1">
      <c r="A139" s="38"/>
      <c r="B139" s="39"/>
      <c r="C139" s="23" t="s">
        <v>168</v>
      </c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6.96" customHeight="1">
      <c r="A140" s="38"/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2" customHeight="1">
      <c r="A141" s="38"/>
      <c r="B141" s="39"/>
      <c r="C141" s="32" t="s">
        <v>16</v>
      </c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26.25" customHeight="1">
      <c r="A142" s="38"/>
      <c r="B142" s="39"/>
      <c r="C142" s="40"/>
      <c r="D142" s="40"/>
      <c r="E142" s="183" t="str">
        <f>E7</f>
        <v>Dejvické divadlo-Přístavba a stavební úpravy objektu č.p.1084, k.ú. Dejvice, Zelená 15a,Praha 6</v>
      </c>
      <c r="F142" s="32"/>
      <c r="G142" s="32"/>
      <c r="H142" s="32"/>
      <c r="I142" s="40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2" customHeight="1">
      <c r="A143" s="38"/>
      <c r="B143" s="39"/>
      <c r="C143" s="32" t="s">
        <v>150</v>
      </c>
      <c r="D143" s="40"/>
      <c r="E143" s="40"/>
      <c r="F143" s="40"/>
      <c r="G143" s="40"/>
      <c r="H143" s="40"/>
      <c r="I143" s="40"/>
      <c r="J143" s="40"/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6.5" customHeight="1">
      <c r="A144" s="38"/>
      <c r="B144" s="39"/>
      <c r="C144" s="40"/>
      <c r="D144" s="40"/>
      <c r="E144" s="76" t="str">
        <f>E9</f>
        <v>02 - Stavební část</v>
      </c>
      <c r="F144" s="40"/>
      <c r="G144" s="40"/>
      <c r="H144" s="40"/>
      <c r="I144" s="40"/>
      <c r="J144" s="40"/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2" customFormat="1" ht="6.96" customHeight="1">
      <c r="A145" s="38"/>
      <c r="B145" s="39"/>
      <c r="C145" s="40"/>
      <c r="D145" s="40"/>
      <c r="E145" s="40"/>
      <c r="F145" s="40"/>
      <c r="G145" s="40"/>
      <c r="H145" s="40"/>
      <c r="I145" s="40"/>
      <c r="J145" s="40"/>
      <c r="K145" s="40"/>
      <c r="L145" s="63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2" customHeight="1">
      <c r="A146" s="38"/>
      <c r="B146" s="39"/>
      <c r="C146" s="32" t="s">
        <v>20</v>
      </c>
      <c r="D146" s="40"/>
      <c r="E146" s="40"/>
      <c r="F146" s="27" t="str">
        <f>F12</f>
        <v xml:space="preserve"> </v>
      </c>
      <c r="G146" s="40"/>
      <c r="H146" s="40"/>
      <c r="I146" s="32" t="s">
        <v>22</v>
      </c>
      <c r="J146" s="79" t="str">
        <f>IF(J12="","",J12)</f>
        <v>10. 6. 2025</v>
      </c>
      <c r="K146" s="40"/>
      <c r="L146" s="63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6.96" customHeight="1">
      <c r="A147" s="38"/>
      <c r="B147" s="39"/>
      <c r="C147" s="40"/>
      <c r="D147" s="40"/>
      <c r="E147" s="40"/>
      <c r="F147" s="40"/>
      <c r="G147" s="40"/>
      <c r="H147" s="40"/>
      <c r="I147" s="40"/>
      <c r="J147" s="40"/>
      <c r="K147" s="40"/>
      <c r="L147" s="63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15.15" customHeight="1">
      <c r="A148" s="38"/>
      <c r="B148" s="39"/>
      <c r="C148" s="32" t="s">
        <v>24</v>
      </c>
      <c r="D148" s="40"/>
      <c r="E148" s="40"/>
      <c r="F148" s="27" t="str">
        <f>E15</f>
        <v xml:space="preserve"> </v>
      </c>
      <c r="G148" s="40"/>
      <c r="H148" s="40"/>
      <c r="I148" s="32" t="s">
        <v>29</v>
      </c>
      <c r="J148" s="36" t="str">
        <f>E21</f>
        <v xml:space="preserve"> </v>
      </c>
      <c r="K148" s="40"/>
      <c r="L148" s="63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15.15" customHeight="1">
      <c r="A149" s="38"/>
      <c r="B149" s="39"/>
      <c r="C149" s="32" t="s">
        <v>27</v>
      </c>
      <c r="D149" s="40"/>
      <c r="E149" s="40"/>
      <c r="F149" s="27" t="str">
        <f>IF(E18="","",E18)</f>
        <v>Vyplň údaj</v>
      </c>
      <c r="G149" s="40"/>
      <c r="H149" s="40"/>
      <c r="I149" s="32" t="s">
        <v>31</v>
      </c>
      <c r="J149" s="36" t="str">
        <f>E24</f>
        <v xml:space="preserve"> </v>
      </c>
      <c r="K149" s="40"/>
      <c r="L149" s="63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10.32" customHeight="1">
      <c r="A150" s="38"/>
      <c r="B150" s="39"/>
      <c r="C150" s="40"/>
      <c r="D150" s="40"/>
      <c r="E150" s="40"/>
      <c r="F150" s="40"/>
      <c r="G150" s="40"/>
      <c r="H150" s="40"/>
      <c r="I150" s="40"/>
      <c r="J150" s="40"/>
      <c r="K150" s="40"/>
      <c r="L150" s="63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11" customFormat="1" ht="29.28" customHeight="1">
      <c r="A151" s="199"/>
      <c r="B151" s="200"/>
      <c r="C151" s="201" t="s">
        <v>169</v>
      </c>
      <c r="D151" s="202" t="s">
        <v>58</v>
      </c>
      <c r="E151" s="202" t="s">
        <v>54</v>
      </c>
      <c r="F151" s="202" t="s">
        <v>55</v>
      </c>
      <c r="G151" s="202" t="s">
        <v>170</v>
      </c>
      <c r="H151" s="202" t="s">
        <v>171</v>
      </c>
      <c r="I151" s="202" t="s">
        <v>172</v>
      </c>
      <c r="J151" s="203" t="s">
        <v>154</v>
      </c>
      <c r="K151" s="204" t="s">
        <v>173</v>
      </c>
      <c r="L151" s="205"/>
      <c r="M151" s="100" t="s">
        <v>1</v>
      </c>
      <c r="N151" s="101" t="s">
        <v>37</v>
      </c>
      <c r="O151" s="101" t="s">
        <v>174</v>
      </c>
      <c r="P151" s="101" t="s">
        <v>175</v>
      </c>
      <c r="Q151" s="101" t="s">
        <v>176</v>
      </c>
      <c r="R151" s="101" t="s">
        <v>177</v>
      </c>
      <c r="S151" s="101" t="s">
        <v>178</v>
      </c>
      <c r="T151" s="102" t="s">
        <v>179</v>
      </c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</row>
    <row r="152" s="2" customFormat="1" ht="22.8" customHeight="1">
      <c r="A152" s="38"/>
      <c r="B152" s="39"/>
      <c r="C152" s="107" t="s">
        <v>180</v>
      </c>
      <c r="D152" s="40"/>
      <c r="E152" s="40"/>
      <c r="F152" s="40"/>
      <c r="G152" s="40"/>
      <c r="H152" s="40"/>
      <c r="I152" s="40"/>
      <c r="J152" s="206">
        <f>BK152</f>
        <v>0</v>
      </c>
      <c r="K152" s="40"/>
      <c r="L152" s="44"/>
      <c r="M152" s="103"/>
      <c r="N152" s="207"/>
      <c r="O152" s="104"/>
      <c r="P152" s="208">
        <f>P153+P2020+P3916</f>
        <v>0</v>
      </c>
      <c r="Q152" s="104"/>
      <c r="R152" s="208">
        <f>R153+R2020+R3916</f>
        <v>1499.9503176700002</v>
      </c>
      <c r="S152" s="104"/>
      <c r="T152" s="209">
        <f>T153+T2020+T3916</f>
        <v>188.85103830000003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72</v>
      </c>
      <c r="AU152" s="17" t="s">
        <v>156</v>
      </c>
      <c r="BK152" s="210">
        <f>BK153+BK2020+BK3916</f>
        <v>0</v>
      </c>
    </row>
    <row r="153" s="12" customFormat="1" ht="25.92" customHeight="1">
      <c r="A153" s="12"/>
      <c r="B153" s="211"/>
      <c r="C153" s="212"/>
      <c r="D153" s="213" t="s">
        <v>72</v>
      </c>
      <c r="E153" s="214" t="s">
        <v>181</v>
      </c>
      <c r="F153" s="214" t="s">
        <v>182</v>
      </c>
      <c r="G153" s="212"/>
      <c r="H153" s="212"/>
      <c r="I153" s="215"/>
      <c r="J153" s="216">
        <f>BK153</f>
        <v>0</v>
      </c>
      <c r="K153" s="212"/>
      <c r="L153" s="217"/>
      <c r="M153" s="218"/>
      <c r="N153" s="219"/>
      <c r="O153" s="219"/>
      <c r="P153" s="220">
        <f>P154+P366+P520+P1008+P1118+P1142+P1738+P1756+P2007+P2017</f>
        <v>0</v>
      </c>
      <c r="Q153" s="219"/>
      <c r="R153" s="220">
        <f>R154+R366+R520+R1008+R1118+R1142+R1738+R1756+R2007+R2017</f>
        <v>1417.1609339200002</v>
      </c>
      <c r="S153" s="219"/>
      <c r="T153" s="221">
        <f>T154+T366+T520+T1008+T1118+T1142+T1738+T1756+T2007+T2017</f>
        <v>170.37629850000002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81</v>
      </c>
      <c r="AT153" s="223" t="s">
        <v>72</v>
      </c>
      <c r="AU153" s="223" t="s">
        <v>73</v>
      </c>
      <c r="AY153" s="222" t="s">
        <v>183</v>
      </c>
      <c r="BK153" s="224">
        <f>BK154+BK366+BK520+BK1008+BK1118+BK1142+BK1738+BK1756+BK2007+BK2017</f>
        <v>0</v>
      </c>
    </row>
    <row r="154" s="12" customFormat="1" ht="22.8" customHeight="1">
      <c r="A154" s="12"/>
      <c r="B154" s="211"/>
      <c r="C154" s="212"/>
      <c r="D154" s="213" t="s">
        <v>72</v>
      </c>
      <c r="E154" s="225" t="s">
        <v>81</v>
      </c>
      <c r="F154" s="225" t="s">
        <v>184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SUM(P155:P365)</f>
        <v>0</v>
      </c>
      <c r="Q154" s="219"/>
      <c r="R154" s="220">
        <f>SUM(R155:R365)</f>
        <v>438.93726528000002</v>
      </c>
      <c r="S154" s="219"/>
      <c r="T154" s="221">
        <f>SUM(T155:T365)</f>
        <v>59.25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81</v>
      </c>
      <c r="AT154" s="223" t="s">
        <v>72</v>
      </c>
      <c r="AU154" s="223" t="s">
        <v>81</v>
      </c>
      <c r="AY154" s="222" t="s">
        <v>183</v>
      </c>
      <c r="BK154" s="224">
        <f>SUM(BK155:BK365)</f>
        <v>0</v>
      </c>
    </row>
    <row r="155" s="2" customFormat="1" ht="33" customHeight="1">
      <c r="A155" s="38"/>
      <c r="B155" s="39"/>
      <c r="C155" s="227" t="s">
        <v>81</v>
      </c>
      <c r="D155" s="227" t="s">
        <v>185</v>
      </c>
      <c r="E155" s="228" t="s">
        <v>586</v>
      </c>
      <c r="F155" s="229" t="s">
        <v>587</v>
      </c>
      <c r="G155" s="230" t="s">
        <v>202</v>
      </c>
      <c r="H155" s="231">
        <v>10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188</v>
      </c>
      <c r="AT155" s="239" t="s">
        <v>185</v>
      </c>
      <c r="AU155" s="239" t="s">
        <v>83</v>
      </c>
      <c r="AY155" s="17" t="s">
        <v>183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188</v>
      </c>
      <c r="BM155" s="239" t="s">
        <v>588</v>
      </c>
    </row>
    <row r="156" s="14" customFormat="1">
      <c r="A156" s="14"/>
      <c r="B156" s="252"/>
      <c r="C156" s="253"/>
      <c r="D156" s="243" t="s">
        <v>195</v>
      </c>
      <c r="E156" s="254" t="s">
        <v>1</v>
      </c>
      <c r="F156" s="255" t="s">
        <v>137</v>
      </c>
      <c r="G156" s="253"/>
      <c r="H156" s="256">
        <v>10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195</v>
      </c>
      <c r="AU156" s="262" t="s">
        <v>83</v>
      </c>
      <c r="AV156" s="14" t="s">
        <v>83</v>
      </c>
      <c r="AW156" s="14" t="s">
        <v>30</v>
      </c>
      <c r="AX156" s="14" t="s">
        <v>81</v>
      </c>
      <c r="AY156" s="262" t="s">
        <v>183</v>
      </c>
    </row>
    <row r="157" s="2" customFormat="1" ht="24.15" customHeight="1">
      <c r="A157" s="38"/>
      <c r="B157" s="39"/>
      <c r="C157" s="227" t="s">
        <v>83</v>
      </c>
      <c r="D157" s="227" t="s">
        <v>185</v>
      </c>
      <c r="E157" s="228" t="s">
        <v>589</v>
      </c>
      <c r="F157" s="229" t="s">
        <v>590</v>
      </c>
      <c r="G157" s="230" t="s">
        <v>325</v>
      </c>
      <c r="H157" s="231">
        <v>1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188</v>
      </c>
      <c r="AT157" s="239" t="s">
        <v>185</v>
      </c>
      <c r="AU157" s="239" t="s">
        <v>83</v>
      </c>
      <c r="AY157" s="17" t="s">
        <v>183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188</v>
      </c>
      <c r="BM157" s="239" t="s">
        <v>591</v>
      </c>
    </row>
    <row r="158" s="14" customFormat="1">
      <c r="A158" s="14"/>
      <c r="B158" s="252"/>
      <c r="C158" s="253"/>
      <c r="D158" s="243" t="s">
        <v>195</v>
      </c>
      <c r="E158" s="254" t="s">
        <v>1</v>
      </c>
      <c r="F158" s="255" t="s">
        <v>81</v>
      </c>
      <c r="G158" s="253"/>
      <c r="H158" s="256">
        <v>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195</v>
      </c>
      <c r="AU158" s="262" t="s">
        <v>83</v>
      </c>
      <c r="AV158" s="14" t="s">
        <v>83</v>
      </c>
      <c r="AW158" s="14" t="s">
        <v>30</v>
      </c>
      <c r="AX158" s="14" t="s">
        <v>81</v>
      </c>
      <c r="AY158" s="262" t="s">
        <v>183</v>
      </c>
    </row>
    <row r="159" s="2" customFormat="1" ht="21.75" customHeight="1">
      <c r="A159" s="38"/>
      <c r="B159" s="39"/>
      <c r="C159" s="227" t="s">
        <v>199</v>
      </c>
      <c r="D159" s="227" t="s">
        <v>185</v>
      </c>
      <c r="E159" s="228" t="s">
        <v>592</v>
      </c>
      <c r="F159" s="229" t="s">
        <v>593</v>
      </c>
      <c r="G159" s="230" t="s">
        <v>325</v>
      </c>
      <c r="H159" s="231">
        <v>1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188</v>
      </c>
      <c r="AT159" s="239" t="s">
        <v>185</v>
      </c>
      <c r="AU159" s="239" t="s">
        <v>83</v>
      </c>
      <c r="AY159" s="17" t="s">
        <v>183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188</v>
      </c>
      <c r="BM159" s="239" t="s">
        <v>594</v>
      </c>
    </row>
    <row r="160" s="14" customFormat="1">
      <c r="A160" s="14"/>
      <c r="B160" s="252"/>
      <c r="C160" s="253"/>
      <c r="D160" s="243" t="s">
        <v>195</v>
      </c>
      <c r="E160" s="254" t="s">
        <v>1</v>
      </c>
      <c r="F160" s="255" t="s">
        <v>81</v>
      </c>
      <c r="G160" s="253"/>
      <c r="H160" s="256">
        <v>1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195</v>
      </c>
      <c r="AU160" s="262" t="s">
        <v>83</v>
      </c>
      <c r="AV160" s="14" t="s">
        <v>83</v>
      </c>
      <c r="AW160" s="14" t="s">
        <v>30</v>
      </c>
      <c r="AX160" s="14" t="s">
        <v>81</v>
      </c>
      <c r="AY160" s="262" t="s">
        <v>183</v>
      </c>
    </row>
    <row r="161" s="2" customFormat="1" ht="24.15" customHeight="1">
      <c r="A161" s="38"/>
      <c r="B161" s="39"/>
      <c r="C161" s="227" t="s">
        <v>188</v>
      </c>
      <c r="D161" s="227" t="s">
        <v>185</v>
      </c>
      <c r="E161" s="228" t="s">
        <v>595</v>
      </c>
      <c r="F161" s="229" t="s">
        <v>596</v>
      </c>
      <c r="G161" s="230" t="s">
        <v>202</v>
      </c>
      <c r="H161" s="231">
        <v>150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0.29499999999999998</v>
      </c>
      <c r="T161" s="238">
        <f>S161*H161</f>
        <v>44.25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188</v>
      </c>
      <c r="AT161" s="239" t="s">
        <v>185</v>
      </c>
      <c r="AU161" s="239" t="s">
        <v>83</v>
      </c>
      <c r="AY161" s="17" t="s">
        <v>183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81</v>
      </c>
      <c r="BK161" s="240">
        <f>ROUND(I161*H161,2)</f>
        <v>0</v>
      </c>
      <c r="BL161" s="17" t="s">
        <v>188</v>
      </c>
      <c r="BM161" s="239" t="s">
        <v>597</v>
      </c>
    </row>
    <row r="162" s="13" customFormat="1">
      <c r="A162" s="13"/>
      <c r="B162" s="241"/>
      <c r="C162" s="242"/>
      <c r="D162" s="243" t="s">
        <v>195</v>
      </c>
      <c r="E162" s="244" t="s">
        <v>1</v>
      </c>
      <c r="F162" s="245" t="s">
        <v>598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195</v>
      </c>
      <c r="AU162" s="251" t="s">
        <v>83</v>
      </c>
      <c r="AV162" s="13" t="s">
        <v>81</v>
      </c>
      <c r="AW162" s="13" t="s">
        <v>30</v>
      </c>
      <c r="AX162" s="13" t="s">
        <v>73</v>
      </c>
      <c r="AY162" s="251" t="s">
        <v>183</v>
      </c>
    </row>
    <row r="163" s="14" customFormat="1">
      <c r="A163" s="14"/>
      <c r="B163" s="252"/>
      <c r="C163" s="253"/>
      <c r="D163" s="243" t="s">
        <v>195</v>
      </c>
      <c r="E163" s="254" t="s">
        <v>1</v>
      </c>
      <c r="F163" s="255" t="s">
        <v>599</v>
      </c>
      <c r="G163" s="253"/>
      <c r="H163" s="256">
        <v>150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195</v>
      </c>
      <c r="AU163" s="262" t="s">
        <v>83</v>
      </c>
      <c r="AV163" s="14" t="s">
        <v>83</v>
      </c>
      <c r="AW163" s="14" t="s">
        <v>30</v>
      </c>
      <c r="AX163" s="14" t="s">
        <v>81</v>
      </c>
      <c r="AY163" s="262" t="s">
        <v>183</v>
      </c>
    </row>
    <row r="164" s="2" customFormat="1" ht="24.15" customHeight="1">
      <c r="A164" s="38"/>
      <c r="B164" s="39"/>
      <c r="C164" s="227" t="s">
        <v>244</v>
      </c>
      <c r="D164" s="227" t="s">
        <v>185</v>
      </c>
      <c r="E164" s="228" t="s">
        <v>600</v>
      </c>
      <c r="F164" s="229" t="s">
        <v>601</v>
      </c>
      <c r="G164" s="230" t="s">
        <v>202</v>
      </c>
      <c r="H164" s="231">
        <v>50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38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0.29999999999999999</v>
      </c>
      <c r="T164" s="238">
        <f>S164*H164</f>
        <v>15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188</v>
      </c>
      <c r="AT164" s="239" t="s">
        <v>185</v>
      </c>
      <c r="AU164" s="239" t="s">
        <v>83</v>
      </c>
      <c r="AY164" s="17" t="s">
        <v>183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81</v>
      </c>
      <c r="BK164" s="240">
        <f>ROUND(I164*H164,2)</f>
        <v>0</v>
      </c>
      <c r="BL164" s="17" t="s">
        <v>188</v>
      </c>
      <c r="BM164" s="239" t="s">
        <v>602</v>
      </c>
    </row>
    <row r="165" s="13" customFormat="1">
      <c r="A165" s="13"/>
      <c r="B165" s="241"/>
      <c r="C165" s="242"/>
      <c r="D165" s="243" t="s">
        <v>195</v>
      </c>
      <c r="E165" s="244" t="s">
        <v>1</v>
      </c>
      <c r="F165" s="245" t="s">
        <v>603</v>
      </c>
      <c r="G165" s="242"/>
      <c r="H165" s="244" t="s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195</v>
      </c>
      <c r="AU165" s="251" t="s">
        <v>83</v>
      </c>
      <c r="AV165" s="13" t="s">
        <v>81</v>
      </c>
      <c r="AW165" s="13" t="s">
        <v>30</v>
      </c>
      <c r="AX165" s="13" t="s">
        <v>73</v>
      </c>
      <c r="AY165" s="251" t="s">
        <v>183</v>
      </c>
    </row>
    <row r="166" s="14" customFormat="1">
      <c r="A166" s="14"/>
      <c r="B166" s="252"/>
      <c r="C166" s="253"/>
      <c r="D166" s="243" t="s">
        <v>195</v>
      </c>
      <c r="E166" s="254" t="s">
        <v>1</v>
      </c>
      <c r="F166" s="255" t="s">
        <v>552</v>
      </c>
      <c r="G166" s="253"/>
      <c r="H166" s="256">
        <v>50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195</v>
      </c>
      <c r="AU166" s="262" t="s">
        <v>83</v>
      </c>
      <c r="AV166" s="14" t="s">
        <v>83</v>
      </c>
      <c r="AW166" s="14" t="s">
        <v>30</v>
      </c>
      <c r="AX166" s="14" t="s">
        <v>81</v>
      </c>
      <c r="AY166" s="262" t="s">
        <v>183</v>
      </c>
    </row>
    <row r="167" s="2" customFormat="1" ht="24.15" customHeight="1">
      <c r="A167" s="38"/>
      <c r="B167" s="39"/>
      <c r="C167" s="227" t="s">
        <v>257</v>
      </c>
      <c r="D167" s="227" t="s">
        <v>185</v>
      </c>
      <c r="E167" s="228" t="s">
        <v>604</v>
      </c>
      <c r="F167" s="229" t="s">
        <v>605</v>
      </c>
      <c r="G167" s="230" t="s">
        <v>187</v>
      </c>
      <c r="H167" s="231">
        <v>2.552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188</v>
      </c>
      <c r="AT167" s="239" t="s">
        <v>185</v>
      </c>
      <c r="AU167" s="239" t="s">
        <v>83</v>
      </c>
      <c r="AY167" s="17" t="s">
        <v>183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81</v>
      </c>
      <c r="BK167" s="240">
        <f>ROUND(I167*H167,2)</f>
        <v>0</v>
      </c>
      <c r="BL167" s="17" t="s">
        <v>188</v>
      </c>
      <c r="BM167" s="239" t="s">
        <v>606</v>
      </c>
    </row>
    <row r="168" s="13" customFormat="1">
      <c r="A168" s="13"/>
      <c r="B168" s="241"/>
      <c r="C168" s="242"/>
      <c r="D168" s="243" t="s">
        <v>195</v>
      </c>
      <c r="E168" s="244" t="s">
        <v>1</v>
      </c>
      <c r="F168" s="245" t="s">
        <v>607</v>
      </c>
      <c r="G168" s="242"/>
      <c r="H168" s="244" t="s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195</v>
      </c>
      <c r="AU168" s="251" t="s">
        <v>83</v>
      </c>
      <c r="AV168" s="13" t="s">
        <v>81</v>
      </c>
      <c r="AW168" s="13" t="s">
        <v>30</v>
      </c>
      <c r="AX168" s="13" t="s">
        <v>73</v>
      </c>
      <c r="AY168" s="251" t="s">
        <v>183</v>
      </c>
    </row>
    <row r="169" s="14" customFormat="1">
      <c r="A169" s="14"/>
      <c r="B169" s="252"/>
      <c r="C169" s="253"/>
      <c r="D169" s="243" t="s">
        <v>195</v>
      </c>
      <c r="E169" s="254" t="s">
        <v>1</v>
      </c>
      <c r="F169" s="255" t="s">
        <v>608</v>
      </c>
      <c r="G169" s="253"/>
      <c r="H169" s="256">
        <v>2.552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195</v>
      </c>
      <c r="AU169" s="262" t="s">
        <v>83</v>
      </c>
      <c r="AV169" s="14" t="s">
        <v>83</v>
      </c>
      <c r="AW169" s="14" t="s">
        <v>30</v>
      </c>
      <c r="AX169" s="14" t="s">
        <v>81</v>
      </c>
      <c r="AY169" s="262" t="s">
        <v>183</v>
      </c>
    </row>
    <row r="170" s="2" customFormat="1" ht="24.15" customHeight="1">
      <c r="A170" s="38"/>
      <c r="B170" s="39"/>
      <c r="C170" s="227" t="s">
        <v>277</v>
      </c>
      <c r="D170" s="227" t="s">
        <v>185</v>
      </c>
      <c r="E170" s="228" t="s">
        <v>609</v>
      </c>
      <c r="F170" s="229" t="s">
        <v>610</v>
      </c>
      <c r="G170" s="230" t="s">
        <v>187</v>
      </c>
      <c r="H170" s="231">
        <v>2.298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188</v>
      </c>
      <c r="AT170" s="239" t="s">
        <v>185</v>
      </c>
      <c r="AU170" s="239" t="s">
        <v>83</v>
      </c>
      <c r="AY170" s="17" t="s">
        <v>183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81</v>
      </c>
      <c r="BK170" s="240">
        <f>ROUND(I170*H170,2)</f>
        <v>0</v>
      </c>
      <c r="BL170" s="17" t="s">
        <v>188</v>
      </c>
      <c r="BM170" s="239" t="s">
        <v>611</v>
      </c>
    </row>
    <row r="171" s="13" customFormat="1">
      <c r="A171" s="13"/>
      <c r="B171" s="241"/>
      <c r="C171" s="242"/>
      <c r="D171" s="243" t="s">
        <v>195</v>
      </c>
      <c r="E171" s="244" t="s">
        <v>1</v>
      </c>
      <c r="F171" s="245" t="s">
        <v>612</v>
      </c>
      <c r="G171" s="242"/>
      <c r="H171" s="244" t="s">
        <v>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195</v>
      </c>
      <c r="AU171" s="251" t="s">
        <v>83</v>
      </c>
      <c r="AV171" s="13" t="s">
        <v>81</v>
      </c>
      <c r="AW171" s="13" t="s">
        <v>30</v>
      </c>
      <c r="AX171" s="13" t="s">
        <v>73</v>
      </c>
      <c r="AY171" s="251" t="s">
        <v>183</v>
      </c>
    </row>
    <row r="172" s="14" customFormat="1">
      <c r="A172" s="14"/>
      <c r="B172" s="252"/>
      <c r="C172" s="253"/>
      <c r="D172" s="243" t="s">
        <v>195</v>
      </c>
      <c r="E172" s="254" t="s">
        <v>1</v>
      </c>
      <c r="F172" s="255" t="s">
        <v>613</v>
      </c>
      <c r="G172" s="253"/>
      <c r="H172" s="256">
        <v>2.298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195</v>
      </c>
      <c r="AU172" s="262" t="s">
        <v>83</v>
      </c>
      <c r="AV172" s="14" t="s">
        <v>83</v>
      </c>
      <c r="AW172" s="14" t="s">
        <v>30</v>
      </c>
      <c r="AX172" s="14" t="s">
        <v>81</v>
      </c>
      <c r="AY172" s="262" t="s">
        <v>183</v>
      </c>
    </row>
    <row r="173" s="2" customFormat="1" ht="37.8" customHeight="1">
      <c r="A173" s="38"/>
      <c r="B173" s="39"/>
      <c r="C173" s="227" t="s">
        <v>283</v>
      </c>
      <c r="D173" s="227" t="s">
        <v>185</v>
      </c>
      <c r="E173" s="228" t="s">
        <v>614</v>
      </c>
      <c r="F173" s="229" t="s">
        <v>615</v>
      </c>
      <c r="G173" s="230" t="s">
        <v>187</v>
      </c>
      <c r="H173" s="231">
        <v>713.73900000000003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188</v>
      </c>
      <c r="AT173" s="239" t="s">
        <v>185</v>
      </c>
      <c r="AU173" s="239" t="s">
        <v>83</v>
      </c>
      <c r="AY173" s="17" t="s">
        <v>183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188</v>
      </c>
      <c r="BM173" s="239" t="s">
        <v>616</v>
      </c>
    </row>
    <row r="174" s="13" customFormat="1">
      <c r="A174" s="13"/>
      <c r="B174" s="241"/>
      <c r="C174" s="242"/>
      <c r="D174" s="243" t="s">
        <v>195</v>
      </c>
      <c r="E174" s="244" t="s">
        <v>1</v>
      </c>
      <c r="F174" s="245" t="s">
        <v>617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195</v>
      </c>
      <c r="AU174" s="251" t="s">
        <v>83</v>
      </c>
      <c r="AV174" s="13" t="s">
        <v>81</v>
      </c>
      <c r="AW174" s="13" t="s">
        <v>30</v>
      </c>
      <c r="AX174" s="13" t="s">
        <v>73</v>
      </c>
      <c r="AY174" s="251" t="s">
        <v>183</v>
      </c>
    </row>
    <row r="175" s="14" customFormat="1">
      <c r="A175" s="14"/>
      <c r="B175" s="252"/>
      <c r="C175" s="253"/>
      <c r="D175" s="243" t="s">
        <v>195</v>
      </c>
      <c r="E175" s="254" t="s">
        <v>1</v>
      </c>
      <c r="F175" s="255" t="s">
        <v>618</v>
      </c>
      <c r="G175" s="253"/>
      <c r="H175" s="256">
        <v>587.98000000000002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195</v>
      </c>
      <c r="AU175" s="262" t="s">
        <v>83</v>
      </c>
      <c r="AV175" s="14" t="s">
        <v>83</v>
      </c>
      <c r="AW175" s="14" t="s">
        <v>30</v>
      </c>
      <c r="AX175" s="14" t="s">
        <v>73</v>
      </c>
      <c r="AY175" s="262" t="s">
        <v>183</v>
      </c>
    </row>
    <row r="176" s="14" customFormat="1">
      <c r="A176" s="14"/>
      <c r="B176" s="252"/>
      <c r="C176" s="253"/>
      <c r="D176" s="243" t="s">
        <v>195</v>
      </c>
      <c r="E176" s="254" t="s">
        <v>1</v>
      </c>
      <c r="F176" s="255" t="s">
        <v>619</v>
      </c>
      <c r="G176" s="253"/>
      <c r="H176" s="256">
        <v>137.452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195</v>
      </c>
      <c r="AU176" s="262" t="s">
        <v>83</v>
      </c>
      <c r="AV176" s="14" t="s">
        <v>83</v>
      </c>
      <c r="AW176" s="14" t="s">
        <v>30</v>
      </c>
      <c r="AX176" s="14" t="s">
        <v>73</v>
      </c>
      <c r="AY176" s="262" t="s">
        <v>183</v>
      </c>
    </row>
    <row r="177" s="14" customFormat="1">
      <c r="A177" s="14"/>
      <c r="B177" s="252"/>
      <c r="C177" s="253"/>
      <c r="D177" s="243" t="s">
        <v>195</v>
      </c>
      <c r="E177" s="254" t="s">
        <v>1</v>
      </c>
      <c r="F177" s="255" t="s">
        <v>620</v>
      </c>
      <c r="G177" s="253"/>
      <c r="H177" s="256">
        <v>-11.693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195</v>
      </c>
      <c r="AU177" s="262" t="s">
        <v>83</v>
      </c>
      <c r="AV177" s="14" t="s">
        <v>83</v>
      </c>
      <c r="AW177" s="14" t="s">
        <v>30</v>
      </c>
      <c r="AX177" s="14" t="s">
        <v>73</v>
      </c>
      <c r="AY177" s="262" t="s">
        <v>183</v>
      </c>
    </row>
    <row r="178" s="15" customFormat="1">
      <c r="A178" s="15"/>
      <c r="B178" s="263"/>
      <c r="C178" s="264"/>
      <c r="D178" s="243" t="s">
        <v>195</v>
      </c>
      <c r="E178" s="265" t="s">
        <v>1</v>
      </c>
      <c r="F178" s="266" t="s">
        <v>219</v>
      </c>
      <c r="G178" s="264"/>
      <c r="H178" s="267">
        <v>713.73900000000003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3" t="s">
        <v>195</v>
      </c>
      <c r="AU178" s="273" t="s">
        <v>83</v>
      </c>
      <c r="AV178" s="15" t="s">
        <v>188</v>
      </c>
      <c r="AW178" s="15" t="s">
        <v>30</v>
      </c>
      <c r="AX178" s="15" t="s">
        <v>81</v>
      </c>
      <c r="AY178" s="273" t="s">
        <v>183</v>
      </c>
    </row>
    <row r="179" s="2" customFormat="1" ht="33" customHeight="1">
      <c r="A179" s="38"/>
      <c r="B179" s="39"/>
      <c r="C179" s="227" t="s">
        <v>190</v>
      </c>
      <c r="D179" s="227" t="s">
        <v>185</v>
      </c>
      <c r="E179" s="228" t="s">
        <v>621</v>
      </c>
      <c r="F179" s="229" t="s">
        <v>622</v>
      </c>
      <c r="G179" s="230" t="s">
        <v>187</v>
      </c>
      <c r="H179" s="231">
        <v>7.3029999999999999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188</v>
      </c>
      <c r="AT179" s="239" t="s">
        <v>185</v>
      </c>
      <c r="AU179" s="239" t="s">
        <v>83</v>
      </c>
      <c r="AY179" s="17" t="s">
        <v>183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81</v>
      </c>
      <c r="BK179" s="240">
        <f>ROUND(I179*H179,2)</f>
        <v>0</v>
      </c>
      <c r="BL179" s="17" t="s">
        <v>188</v>
      </c>
      <c r="BM179" s="239" t="s">
        <v>623</v>
      </c>
    </row>
    <row r="180" s="13" customFormat="1">
      <c r="A180" s="13"/>
      <c r="B180" s="241"/>
      <c r="C180" s="242"/>
      <c r="D180" s="243" t="s">
        <v>195</v>
      </c>
      <c r="E180" s="244" t="s">
        <v>1</v>
      </c>
      <c r="F180" s="245" t="s">
        <v>624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195</v>
      </c>
      <c r="AU180" s="251" t="s">
        <v>83</v>
      </c>
      <c r="AV180" s="13" t="s">
        <v>81</v>
      </c>
      <c r="AW180" s="13" t="s">
        <v>30</v>
      </c>
      <c r="AX180" s="13" t="s">
        <v>73</v>
      </c>
      <c r="AY180" s="251" t="s">
        <v>183</v>
      </c>
    </row>
    <row r="181" s="14" customFormat="1">
      <c r="A181" s="14"/>
      <c r="B181" s="252"/>
      <c r="C181" s="253"/>
      <c r="D181" s="243" t="s">
        <v>195</v>
      </c>
      <c r="E181" s="254" t="s">
        <v>1</v>
      </c>
      <c r="F181" s="255" t="s">
        <v>625</v>
      </c>
      <c r="G181" s="253"/>
      <c r="H181" s="256">
        <v>6.6879999999999997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195</v>
      </c>
      <c r="AU181" s="262" t="s">
        <v>83</v>
      </c>
      <c r="AV181" s="14" t="s">
        <v>83</v>
      </c>
      <c r="AW181" s="14" t="s">
        <v>30</v>
      </c>
      <c r="AX181" s="14" t="s">
        <v>73</v>
      </c>
      <c r="AY181" s="262" t="s">
        <v>183</v>
      </c>
    </row>
    <row r="182" s="13" customFormat="1">
      <c r="A182" s="13"/>
      <c r="B182" s="241"/>
      <c r="C182" s="242"/>
      <c r="D182" s="243" t="s">
        <v>195</v>
      </c>
      <c r="E182" s="244" t="s">
        <v>1</v>
      </c>
      <c r="F182" s="245" t="s">
        <v>626</v>
      </c>
      <c r="G182" s="242"/>
      <c r="H182" s="244" t="s">
        <v>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195</v>
      </c>
      <c r="AU182" s="251" t="s">
        <v>83</v>
      </c>
      <c r="AV182" s="13" t="s">
        <v>81</v>
      </c>
      <c r="AW182" s="13" t="s">
        <v>30</v>
      </c>
      <c r="AX182" s="13" t="s">
        <v>73</v>
      </c>
      <c r="AY182" s="251" t="s">
        <v>183</v>
      </c>
    </row>
    <row r="183" s="14" customFormat="1">
      <c r="A183" s="14"/>
      <c r="B183" s="252"/>
      <c r="C183" s="253"/>
      <c r="D183" s="243" t="s">
        <v>195</v>
      </c>
      <c r="E183" s="254" t="s">
        <v>1</v>
      </c>
      <c r="F183" s="255" t="s">
        <v>627</v>
      </c>
      <c r="G183" s="253"/>
      <c r="H183" s="256">
        <v>0.61499999999999999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195</v>
      </c>
      <c r="AU183" s="262" t="s">
        <v>83</v>
      </c>
      <c r="AV183" s="14" t="s">
        <v>83</v>
      </c>
      <c r="AW183" s="14" t="s">
        <v>30</v>
      </c>
      <c r="AX183" s="14" t="s">
        <v>73</v>
      </c>
      <c r="AY183" s="262" t="s">
        <v>183</v>
      </c>
    </row>
    <row r="184" s="15" customFormat="1">
      <c r="A184" s="15"/>
      <c r="B184" s="263"/>
      <c r="C184" s="264"/>
      <c r="D184" s="243" t="s">
        <v>195</v>
      </c>
      <c r="E184" s="265" t="s">
        <v>1</v>
      </c>
      <c r="F184" s="266" t="s">
        <v>219</v>
      </c>
      <c r="G184" s="264"/>
      <c r="H184" s="267">
        <v>7.3029999999999999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195</v>
      </c>
      <c r="AU184" s="273" t="s">
        <v>83</v>
      </c>
      <c r="AV184" s="15" t="s">
        <v>188</v>
      </c>
      <c r="AW184" s="15" t="s">
        <v>30</v>
      </c>
      <c r="AX184" s="15" t="s">
        <v>81</v>
      </c>
      <c r="AY184" s="273" t="s">
        <v>183</v>
      </c>
    </row>
    <row r="185" s="2" customFormat="1" ht="24.15" customHeight="1">
      <c r="A185" s="38"/>
      <c r="B185" s="39"/>
      <c r="C185" s="227" t="s">
        <v>137</v>
      </c>
      <c r="D185" s="227" t="s">
        <v>185</v>
      </c>
      <c r="E185" s="228" t="s">
        <v>628</v>
      </c>
      <c r="F185" s="229" t="s">
        <v>629</v>
      </c>
      <c r="G185" s="230" t="s">
        <v>187</v>
      </c>
      <c r="H185" s="231">
        <v>10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188</v>
      </c>
      <c r="AT185" s="239" t="s">
        <v>185</v>
      </c>
      <c r="AU185" s="239" t="s">
        <v>83</v>
      </c>
      <c r="AY185" s="17" t="s">
        <v>183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81</v>
      </c>
      <c r="BK185" s="240">
        <f>ROUND(I185*H185,2)</f>
        <v>0</v>
      </c>
      <c r="BL185" s="17" t="s">
        <v>188</v>
      </c>
      <c r="BM185" s="239" t="s">
        <v>630</v>
      </c>
    </row>
    <row r="186" s="14" customFormat="1">
      <c r="A186" s="14"/>
      <c r="B186" s="252"/>
      <c r="C186" s="253"/>
      <c r="D186" s="243" t="s">
        <v>195</v>
      </c>
      <c r="E186" s="254" t="s">
        <v>1</v>
      </c>
      <c r="F186" s="255" t="s">
        <v>137</v>
      </c>
      <c r="G186" s="253"/>
      <c r="H186" s="256">
        <v>10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195</v>
      </c>
      <c r="AU186" s="262" t="s">
        <v>83</v>
      </c>
      <c r="AV186" s="14" t="s">
        <v>83</v>
      </c>
      <c r="AW186" s="14" t="s">
        <v>30</v>
      </c>
      <c r="AX186" s="14" t="s">
        <v>81</v>
      </c>
      <c r="AY186" s="262" t="s">
        <v>183</v>
      </c>
    </row>
    <row r="187" s="2" customFormat="1" ht="24.15" customHeight="1">
      <c r="A187" s="38"/>
      <c r="B187" s="39"/>
      <c r="C187" s="227" t="s">
        <v>140</v>
      </c>
      <c r="D187" s="227" t="s">
        <v>185</v>
      </c>
      <c r="E187" s="228" t="s">
        <v>631</v>
      </c>
      <c r="F187" s="229" t="s">
        <v>632</v>
      </c>
      <c r="G187" s="230" t="s">
        <v>187</v>
      </c>
      <c r="H187" s="231">
        <v>1.893</v>
      </c>
      <c r="I187" s="232"/>
      <c r="J187" s="233">
        <f>ROUND(I187*H187,2)</f>
        <v>0</v>
      </c>
      <c r="K187" s="234"/>
      <c r="L187" s="44"/>
      <c r="M187" s="235" t="s">
        <v>1</v>
      </c>
      <c r="N187" s="236" t="s">
        <v>38</v>
      </c>
      <c r="O187" s="91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188</v>
      </c>
      <c r="AT187" s="239" t="s">
        <v>185</v>
      </c>
      <c r="AU187" s="239" t="s">
        <v>83</v>
      </c>
      <c r="AY187" s="17" t="s">
        <v>183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81</v>
      </c>
      <c r="BK187" s="240">
        <f>ROUND(I187*H187,2)</f>
        <v>0</v>
      </c>
      <c r="BL187" s="17" t="s">
        <v>188</v>
      </c>
      <c r="BM187" s="239" t="s">
        <v>633</v>
      </c>
    </row>
    <row r="188" s="13" customFormat="1">
      <c r="A188" s="13"/>
      <c r="B188" s="241"/>
      <c r="C188" s="242"/>
      <c r="D188" s="243" t="s">
        <v>195</v>
      </c>
      <c r="E188" s="244" t="s">
        <v>1</v>
      </c>
      <c r="F188" s="245" t="s">
        <v>634</v>
      </c>
      <c r="G188" s="242"/>
      <c r="H188" s="244" t="s">
        <v>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195</v>
      </c>
      <c r="AU188" s="251" t="s">
        <v>83</v>
      </c>
      <c r="AV188" s="13" t="s">
        <v>81</v>
      </c>
      <c r="AW188" s="13" t="s">
        <v>30</v>
      </c>
      <c r="AX188" s="13" t="s">
        <v>73</v>
      </c>
      <c r="AY188" s="251" t="s">
        <v>183</v>
      </c>
    </row>
    <row r="189" s="14" customFormat="1">
      <c r="A189" s="14"/>
      <c r="B189" s="252"/>
      <c r="C189" s="253"/>
      <c r="D189" s="243" t="s">
        <v>195</v>
      </c>
      <c r="E189" s="254" t="s">
        <v>1</v>
      </c>
      <c r="F189" s="255" t="s">
        <v>635</v>
      </c>
      <c r="G189" s="253"/>
      <c r="H189" s="256">
        <v>1.893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195</v>
      </c>
      <c r="AU189" s="262" t="s">
        <v>83</v>
      </c>
      <c r="AV189" s="14" t="s">
        <v>83</v>
      </c>
      <c r="AW189" s="14" t="s">
        <v>30</v>
      </c>
      <c r="AX189" s="14" t="s">
        <v>73</v>
      </c>
      <c r="AY189" s="262" t="s">
        <v>183</v>
      </c>
    </row>
    <row r="190" s="15" customFormat="1">
      <c r="A190" s="15"/>
      <c r="B190" s="263"/>
      <c r="C190" s="264"/>
      <c r="D190" s="243" t="s">
        <v>195</v>
      </c>
      <c r="E190" s="265" t="s">
        <v>1</v>
      </c>
      <c r="F190" s="266" t="s">
        <v>219</v>
      </c>
      <c r="G190" s="264"/>
      <c r="H190" s="267">
        <v>1.893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3" t="s">
        <v>195</v>
      </c>
      <c r="AU190" s="273" t="s">
        <v>83</v>
      </c>
      <c r="AV190" s="15" t="s">
        <v>188</v>
      </c>
      <c r="AW190" s="15" t="s">
        <v>30</v>
      </c>
      <c r="AX190" s="15" t="s">
        <v>81</v>
      </c>
      <c r="AY190" s="273" t="s">
        <v>183</v>
      </c>
    </row>
    <row r="191" s="2" customFormat="1" ht="24.15" customHeight="1">
      <c r="A191" s="38"/>
      <c r="B191" s="39"/>
      <c r="C191" s="227" t="s">
        <v>8</v>
      </c>
      <c r="D191" s="227" t="s">
        <v>185</v>
      </c>
      <c r="E191" s="228" t="s">
        <v>636</v>
      </c>
      <c r="F191" s="229" t="s">
        <v>637</v>
      </c>
      <c r="G191" s="230" t="s">
        <v>187</v>
      </c>
      <c r="H191" s="231">
        <v>1.442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188</v>
      </c>
      <c r="AT191" s="239" t="s">
        <v>185</v>
      </c>
      <c r="AU191" s="239" t="s">
        <v>83</v>
      </c>
      <c r="AY191" s="17" t="s">
        <v>183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81</v>
      </c>
      <c r="BK191" s="240">
        <f>ROUND(I191*H191,2)</f>
        <v>0</v>
      </c>
      <c r="BL191" s="17" t="s">
        <v>188</v>
      </c>
      <c r="BM191" s="239" t="s">
        <v>638</v>
      </c>
    </row>
    <row r="192" s="13" customFormat="1">
      <c r="A192" s="13"/>
      <c r="B192" s="241"/>
      <c r="C192" s="242"/>
      <c r="D192" s="243" t="s">
        <v>195</v>
      </c>
      <c r="E192" s="244" t="s">
        <v>1</v>
      </c>
      <c r="F192" s="245" t="s">
        <v>634</v>
      </c>
      <c r="G192" s="242"/>
      <c r="H192" s="244" t="s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195</v>
      </c>
      <c r="AU192" s="251" t="s">
        <v>83</v>
      </c>
      <c r="AV192" s="13" t="s">
        <v>81</v>
      </c>
      <c r="AW192" s="13" t="s">
        <v>30</v>
      </c>
      <c r="AX192" s="13" t="s">
        <v>73</v>
      </c>
      <c r="AY192" s="251" t="s">
        <v>183</v>
      </c>
    </row>
    <row r="193" s="14" customFormat="1">
      <c r="A193" s="14"/>
      <c r="B193" s="252"/>
      <c r="C193" s="253"/>
      <c r="D193" s="243" t="s">
        <v>195</v>
      </c>
      <c r="E193" s="254" t="s">
        <v>1</v>
      </c>
      <c r="F193" s="255" t="s">
        <v>639</v>
      </c>
      <c r="G193" s="253"/>
      <c r="H193" s="256">
        <v>0.60199999999999998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195</v>
      </c>
      <c r="AU193" s="262" t="s">
        <v>83</v>
      </c>
      <c r="AV193" s="14" t="s">
        <v>83</v>
      </c>
      <c r="AW193" s="14" t="s">
        <v>30</v>
      </c>
      <c r="AX193" s="14" t="s">
        <v>73</v>
      </c>
      <c r="AY193" s="262" t="s">
        <v>183</v>
      </c>
    </row>
    <row r="194" s="14" customFormat="1">
      <c r="A194" s="14"/>
      <c r="B194" s="252"/>
      <c r="C194" s="253"/>
      <c r="D194" s="243" t="s">
        <v>195</v>
      </c>
      <c r="E194" s="254" t="s">
        <v>1</v>
      </c>
      <c r="F194" s="255" t="s">
        <v>640</v>
      </c>
      <c r="G194" s="253"/>
      <c r="H194" s="256">
        <v>0.83999999999999997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195</v>
      </c>
      <c r="AU194" s="262" t="s">
        <v>83</v>
      </c>
      <c r="AV194" s="14" t="s">
        <v>83</v>
      </c>
      <c r="AW194" s="14" t="s">
        <v>30</v>
      </c>
      <c r="AX194" s="14" t="s">
        <v>73</v>
      </c>
      <c r="AY194" s="262" t="s">
        <v>183</v>
      </c>
    </row>
    <row r="195" s="15" customFormat="1">
      <c r="A195" s="15"/>
      <c r="B195" s="263"/>
      <c r="C195" s="264"/>
      <c r="D195" s="243" t="s">
        <v>195</v>
      </c>
      <c r="E195" s="265" t="s">
        <v>1</v>
      </c>
      <c r="F195" s="266" t="s">
        <v>219</v>
      </c>
      <c r="G195" s="264"/>
      <c r="H195" s="267">
        <v>1.442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3" t="s">
        <v>195</v>
      </c>
      <c r="AU195" s="273" t="s">
        <v>83</v>
      </c>
      <c r="AV195" s="15" t="s">
        <v>188</v>
      </c>
      <c r="AW195" s="15" t="s">
        <v>30</v>
      </c>
      <c r="AX195" s="15" t="s">
        <v>81</v>
      </c>
      <c r="AY195" s="273" t="s">
        <v>183</v>
      </c>
    </row>
    <row r="196" s="2" customFormat="1" ht="16.5" customHeight="1">
      <c r="A196" s="38"/>
      <c r="B196" s="39"/>
      <c r="C196" s="227" t="s">
        <v>143</v>
      </c>
      <c r="D196" s="227" t="s">
        <v>185</v>
      </c>
      <c r="E196" s="228" t="s">
        <v>641</v>
      </c>
      <c r="F196" s="229" t="s">
        <v>642</v>
      </c>
      <c r="G196" s="230" t="s">
        <v>319</v>
      </c>
      <c r="H196" s="231">
        <v>76.400000000000006</v>
      </c>
      <c r="I196" s="232"/>
      <c r="J196" s="233">
        <f>ROUND(I196*H196,2)</f>
        <v>0</v>
      </c>
      <c r="K196" s="234"/>
      <c r="L196" s="44"/>
      <c r="M196" s="235" t="s">
        <v>1</v>
      </c>
      <c r="N196" s="236" t="s">
        <v>38</v>
      </c>
      <c r="O196" s="91"/>
      <c r="P196" s="237">
        <f>O196*H196</f>
        <v>0</v>
      </c>
      <c r="Q196" s="237">
        <v>0.0010200000000000001</v>
      </c>
      <c r="R196" s="237">
        <f>Q196*H196</f>
        <v>0.077928000000000011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188</v>
      </c>
      <c r="AT196" s="239" t="s">
        <v>185</v>
      </c>
      <c r="AU196" s="239" t="s">
        <v>83</v>
      </c>
      <c r="AY196" s="17" t="s">
        <v>183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81</v>
      </c>
      <c r="BK196" s="240">
        <f>ROUND(I196*H196,2)</f>
        <v>0</v>
      </c>
      <c r="BL196" s="17" t="s">
        <v>188</v>
      </c>
      <c r="BM196" s="239" t="s">
        <v>643</v>
      </c>
    </row>
    <row r="197" s="14" customFormat="1">
      <c r="A197" s="14"/>
      <c r="B197" s="252"/>
      <c r="C197" s="253"/>
      <c r="D197" s="243" t="s">
        <v>195</v>
      </c>
      <c r="E197" s="254" t="s">
        <v>1</v>
      </c>
      <c r="F197" s="255" t="s">
        <v>644</v>
      </c>
      <c r="G197" s="253"/>
      <c r="H197" s="256">
        <v>76.400000000000006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195</v>
      </c>
      <c r="AU197" s="262" t="s">
        <v>83</v>
      </c>
      <c r="AV197" s="14" t="s">
        <v>83</v>
      </c>
      <c r="AW197" s="14" t="s">
        <v>30</v>
      </c>
      <c r="AX197" s="14" t="s">
        <v>81</v>
      </c>
      <c r="AY197" s="262" t="s">
        <v>183</v>
      </c>
    </row>
    <row r="198" s="2" customFormat="1" ht="16.5" customHeight="1">
      <c r="A198" s="38"/>
      <c r="B198" s="39"/>
      <c r="C198" s="227" t="s">
        <v>146</v>
      </c>
      <c r="D198" s="227" t="s">
        <v>185</v>
      </c>
      <c r="E198" s="228" t="s">
        <v>645</v>
      </c>
      <c r="F198" s="229" t="s">
        <v>646</v>
      </c>
      <c r="G198" s="230" t="s">
        <v>319</v>
      </c>
      <c r="H198" s="231">
        <v>285.60000000000002</v>
      </c>
      <c r="I198" s="232"/>
      <c r="J198" s="233">
        <f>ROUND(I198*H198,2)</f>
        <v>0</v>
      </c>
      <c r="K198" s="234"/>
      <c r="L198" s="44"/>
      <c r="M198" s="235" t="s">
        <v>1</v>
      </c>
      <c r="N198" s="236" t="s">
        <v>38</v>
      </c>
      <c r="O198" s="91"/>
      <c r="P198" s="237">
        <f>O198*H198</f>
        <v>0</v>
      </c>
      <c r="Q198" s="237">
        <v>0.00088000000000000003</v>
      </c>
      <c r="R198" s="237">
        <f>Q198*H198</f>
        <v>0.25132800000000005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188</v>
      </c>
      <c r="AT198" s="239" t="s">
        <v>185</v>
      </c>
      <c r="AU198" s="239" t="s">
        <v>83</v>
      </c>
      <c r="AY198" s="17" t="s">
        <v>183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7" t="s">
        <v>81</v>
      </c>
      <c r="BK198" s="240">
        <f>ROUND(I198*H198,2)</f>
        <v>0</v>
      </c>
      <c r="BL198" s="17" t="s">
        <v>188</v>
      </c>
      <c r="BM198" s="239" t="s">
        <v>647</v>
      </c>
    </row>
    <row r="199" s="14" customFormat="1">
      <c r="A199" s="14"/>
      <c r="B199" s="252"/>
      <c r="C199" s="253"/>
      <c r="D199" s="243" t="s">
        <v>195</v>
      </c>
      <c r="E199" s="254" t="s">
        <v>1</v>
      </c>
      <c r="F199" s="255" t="s">
        <v>648</v>
      </c>
      <c r="G199" s="253"/>
      <c r="H199" s="256">
        <v>285.60000000000002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195</v>
      </c>
      <c r="AU199" s="262" t="s">
        <v>83</v>
      </c>
      <c r="AV199" s="14" t="s">
        <v>83</v>
      </c>
      <c r="AW199" s="14" t="s">
        <v>30</v>
      </c>
      <c r="AX199" s="14" t="s">
        <v>81</v>
      </c>
      <c r="AY199" s="262" t="s">
        <v>183</v>
      </c>
    </row>
    <row r="200" s="2" customFormat="1" ht="21.75" customHeight="1">
      <c r="A200" s="38"/>
      <c r="B200" s="39"/>
      <c r="C200" s="277" t="s">
        <v>322</v>
      </c>
      <c r="D200" s="277" t="s">
        <v>649</v>
      </c>
      <c r="E200" s="278" t="s">
        <v>650</v>
      </c>
      <c r="F200" s="279" t="s">
        <v>651</v>
      </c>
      <c r="G200" s="280" t="s">
        <v>293</v>
      </c>
      <c r="H200" s="281">
        <v>15.574999999999999</v>
      </c>
      <c r="I200" s="282"/>
      <c r="J200" s="283">
        <f>ROUND(I200*H200,2)</f>
        <v>0</v>
      </c>
      <c r="K200" s="284"/>
      <c r="L200" s="285"/>
      <c r="M200" s="286" t="s">
        <v>1</v>
      </c>
      <c r="N200" s="287" t="s">
        <v>38</v>
      </c>
      <c r="O200" s="91"/>
      <c r="P200" s="237">
        <f>O200*H200</f>
        <v>0</v>
      </c>
      <c r="Q200" s="237">
        <v>1</v>
      </c>
      <c r="R200" s="237">
        <f>Q200*H200</f>
        <v>15.574999999999999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283</v>
      </c>
      <c r="AT200" s="239" t="s">
        <v>649</v>
      </c>
      <c r="AU200" s="239" t="s">
        <v>83</v>
      </c>
      <c r="AY200" s="17" t="s">
        <v>183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81</v>
      </c>
      <c r="BK200" s="240">
        <f>ROUND(I200*H200,2)</f>
        <v>0</v>
      </c>
      <c r="BL200" s="17" t="s">
        <v>188</v>
      </c>
      <c r="BM200" s="239" t="s">
        <v>652</v>
      </c>
    </row>
    <row r="201" s="13" customFormat="1">
      <c r="A201" s="13"/>
      <c r="B201" s="241"/>
      <c r="C201" s="242"/>
      <c r="D201" s="243" t="s">
        <v>195</v>
      </c>
      <c r="E201" s="244" t="s">
        <v>1</v>
      </c>
      <c r="F201" s="245" t="s">
        <v>653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195</v>
      </c>
      <c r="AU201" s="251" t="s">
        <v>83</v>
      </c>
      <c r="AV201" s="13" t="s">
        <v>81</v>
      </c>
      <c r="AW201" s="13" t="s">
        <v>30</v>
      </c>
      <c r="AX201" s="13" t="s">
        <v>73</v>
      </c>
      <c r="AY201" s="251" t="s">
        <v>183</v>
      </c>
    </row>
    <row r="202" s="14" customFormat="1">
      <c r="A202" s="14"/>
      <c r="B202" s="252"/>
      <c r="C202" s="253"/>
      <c r="D202" s="243" t="s">
        <v>195</v>
      </c>
      <c r="E202" s="254" t="s">
        <v>1</v>
      </c>
      <c r="F202" s="255" t="s">
        <v>654</v>
      </c>
      <c r="G202" s="253"/>
      <c r="H202" s="256">
        <v>9.7249999999999996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195</v>
      </c>
      <c r="AU202" s="262" t="s">
        <v>83</v>
      </c>
      <c r="AV202" s="14" t="s">
        <v>83</v>
      </c>
      <c r="AW202" s="14" t="s">
        <v>30</v>
      </c>
      <c r="AX202" s="14" t="s">
        <v>73</v>
      </c>
      <c r="AY202" s="262" t="s">
        <v>183</v>
      </c>
    </row>
    <row r="203" s="14" customFormat="1">
      <c r="A203" s="14"/>
      <c r="B203" s="252"/>
      <c r="C203" s="253"/>
      <c r="D203" s="243" t="s">
        <v>195</v>
      </c>
      <c r="E203" s="254" t="s">
        <v>1</v>
      </c>
      <c r="F203" s="255" t="s">
        <v>655</v>
      </c>
      <c r="G203" s="253"/>
      <c r="H203" s="256">
        <v>0.76000000000000001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195</v>
      </c>
      <c r="AU203" s="262" t="s">
        <v>83</v>
      </c>
      <c r="AV203" s="14" t="s">
        <v>83</v>
      </c>
      <c r="AW203" s="14" t="s">
        <v>30</v>
      </c>
      <c r="AX203" s="14" t="s">
        <v>73</v>
      </c>
      <c r="AY203" s="262" t="s">
        <v>183</v>
      </c>
    </row>
    <row r="204" s="14" customFormat="1">
      <c r="A204" s="14"/>
      <c r="B204" s="252"/>
      <c r="C204" s="253"/>
      <c r="D204" s="243" t="s">
        <v>195</v>
      </c>
      <c r="E204" s="254" t="s">
        <v>1</v>
      </c>
      <c r="F204" s="255" t="s">
        <v>656</v>
      </c>
      <c r="G204" s="253"/>
      <c r="H204" s="256">
        <v>4.173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195</v>
      </c>
      <c r="AU204" s="262" t="s">
        <v>83</v>
      </c>
      <c r="AV204" s="14" t="s">
        <v>83</v>
      </c>
      <c r="AW204" s="14" t="s">
        <v>30</v>
      </c>
      <c r="AX204" s="14" t="s">
        <v>73</v>
      </c>
      <c r="AY204" s="262" t="s">
        <v>183</v>
      </c>
    </row>
    <row r="205" s="14" customFormat="1">
      <c r="A205" s="14"/>
      <c r="B205" s="252"/>
      <c r="C205" s="253"/>
      <c r="D205" s="243" t="s">
        <v>195</v>
      </c>
      <c r="E205" s="254" t="s">
        <v>1</v>
      </c>
      <c r="F205" s="255" t="s">
        <v>657</v>
      </c>
      <c r="G205" s="253"/>
      <c r="H205" s="256">
        <v>0.91700000000000004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195</v>
      </c>
      <c r="AU205" s="262" t="s">
        <v>83</v>
      </c>
      <c r="AV205" s="14" t="s">
        <v>83</v>
      </c>
      <c r="AW205" s="14" t="s">
        <v>30</v>
      </c>
      <c r="AX205" s="14" t="s">
        <v>73</v>
      </c>
      <c r="AY205" s="262" t="s">
        <v>183</v>
      </c>
    </row>
    <row r="206" s="15" customFormat="1">
      <c r="A206" s="15"/>
      <c r="B206" s="263"/>
      <c r="C206" s="264"/>
      <c r="D206" s="243" t="s">
        <v>195</v>
      </c>
      <c r="E206" s="265" t="s">
        <v>1</v>
      </c>
      <c r="F206" s="266" t="s">
        <v>219</v>
      </c>
      <c r="G206" s="264"/>
      <c r="H206" s="267">
        <v>15.574999999999999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3" t="s">
        <v>195</v>
      </c>
      <c r="AU206" s="273" t="s">
        <v>83</v>
      </c>
      <c r="AV206" s="15" t="s">
        <v>188</v>
      </c>
      <c r="AW206" s="15" t="s">
        <v>30</v>
      </c>
      <c r="AX206" s="15" t="s">
        <v>81</v>
      </c>
      <c r="AY206" s="273" t="s">
        <v>183</v>
      </c>
    </row>
    <row r="207" s="2" customFormat="1" ht="24.15" customHeight="1">
      <c r="A207" s="38"/>
      <c r="B207" s="39"/>
      <c r="C207" s="227" t="s">
        <v>327</v>
      </c>
      <c r="D207" s="227" t="s">
        <v>185</v>
      </c>
      <c r="E207" s="228" t="s">
        <v>658</v>
      </c>
      <c r="F207" s="229" t="s">
        <v>659</v>
      </c>
      <c r="G207" s="230" t="s">
        <v>319</v>
      </c>
      <c r="H207" s="231">
        <v>39.960000000000001</v>
      </c>
      <c r="I207" s="232"/>
      <c r="J207" s="233">
        <f>ROUND(I207*H207,2)</f>
        <v>0</v>
      </c>
      <c r="K207" s="234"/>
      <c r="L207" s="44"/>
      <c r="M207" s="235" t="s">
        <v>1</v>
      </c>
      <c r="N207" s="236" t="s">
        <v>38</v>
      </c>
      <c r="O207" s="91"/>
      <c r="P207" s="237">
        <f>O207*H207</f>
        <v>0</v>
      </c>
      <c r="Q207" s="237">
        <v>0.15478</v>
      </c>
      <c r="R207" s="237">
        <f>Q207*H207</f>
        <v>6.1850088000000003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188</v>
      </c>
      <c r="AT207" s="239" t="s">
        <v>185</v>
      </c>
      <c r="AU207" s="239" t="s">
        <v>83</v>
      </c>
      <c r="AY207" s="17" t="s">
        <v>183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81</v>
      </c>
      <c r="BK207" s="240">
        <f>ROUND(I207*H207,2)</f>
        <v>0</v>
      </c>
      <c r="BL207" s="17" t="s">
        <v>188</v>
      </c>
      <c r="BM207" s="239" t="s">
        <v>660</v>
      </c>
    </row>
    <row r="208" s="13" customFormat="1">
      <c r="A208" s="13"/>
      <c r="B208" s="241"/>
      <c r="C208" s="242"/>
      <c r="D208" s="243" t="s">
        <v>195</v>
      </c>
      <c r="E208" s="244" t="s">
        <v>1</v>
      </c>
      <c r="F208" s="245" t="s">
        <v>661</v>
      </c>
      <c r="G208" s="242"/>
      <c r="H208" s="244" t="s">
        <v>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195</v>
      </c>
      <c r="AU208" s="251" t="s">
        <v>83</v>
      </c>
      <c r="AV208" s="13" t="s">
        <v>81</v>
      </c>
      <c r="AW208" s="13" t="s">
        <v>30</v>
      </c>
      <c r="AX208" s="13" t="s">
        <v>73</v>
      </c>
      <c r="AY208" s="251" t="s">
        <v>183</v>
      </c>
    </row>
    <row r="209" s="14" customFormat="1">
      <c r="A209" s="14"/>
      <c r="B209" s="252"/>
      <c r="C209" s="253"/>
      <c r="D209" s="243" t="s">
        <v>195</v>
      </c>
      <c r="E209" s="254" t="s">
        <v>1</v>
      </c>
      <c r="F209" s="255" t="s">
        <v>662</v>
      </c>
      <c r="G209" s="253"/>
      <c r="H209" s="256">
        <v>5.2000000000000002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195</v>
      </c>
      <c r="AU209" s="262" t="s">
        <v>83</v>
      </c>
      <c r="AV209" s="14" t="s">
        <v>83</v>
      </c>
      <c r="AW209" s="14" t="s">
        <v>30</v>
      </c>
      <c r="AX209" s="14" t="s">
        <v>73</v>
      </c>
      <c r="AY209" s="262" t="s">
        <v>183</v>
      </c>
    </row>
    <row r="210" s="13" customFormat="1">
      <c r="A210" s="13"/>
      <c r="B210" s="241"/>
      <c r="C210" s="242"/>
      <c r="D210" s="243" t="s">
        <v>195</v>
      </c>
      <c r="E210" s="244" t="s">
        <v>1</v>
      </c>
      <c r="F210" s="245" t="s">
        <v>663</v>
      </c>
      <c r="G210" s="242"/>
      <c r="H210" s="244" t="s">
        <v>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195</v>
      </c>
      <c r="AU210" s="251" t="s">
        <v>83</v>
      </c>
      <c r="AV210" s="13" t="s">
        <v>81</v>
      </c>
      <c r="AW210" s="13" t="s">
        <v>30</v>
      </c>
      <c r="AX210" s="13" t="s">
        <v>73</v>
      </c>
      <c r="AY210" s="251" t="s">
        <v>183</v>
      </c>
    </row>
    <row r="211" s="14" customFormat="1">
      <c r="A211" s="14"/>
      <c r="B211" s="252"/>
      <c r="C211" s="253"/>
      <c r="D211" s="243" t="s">
        <v>195</v>
      </c>
      <c r="E211" s="254" t="s">
        <v>1</v>
      </c>
      <c r="F211" s="255" t="s">
        <v>664</v>
      </c>
      <c r="G211" s="253"/>
      <c r="H211" s="256">
        <v>1.6599999999999999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195</v>
      </c>
      <c r="AU211" s="262" t="s">
        <v>83</v>
      </c>
      <c r="AV211" s="14" t="s">
        <v>83</v>
      </c>
      <c r="AW211" s="14" t="s">
        <v>30</v>
      </c>
      <c r="AX211" s="14" t="s">
        <v>73</v>
      </c>
      <c r="AY211" s="262" t="s">
        <v>183</v>
      </c>
    </row>
    <row r="212" s="13" customFormat="1">
      <c r="A212" s="13"/>
      <c r="B212" s="241"/>
      <c r="C212" s="242"/>
      <c r="D212" s="243" t="s">
        <v>195</v>
      </c>
      <c r="E212" s="244" t="s">
        <v>1</v>
      </c>
      <c r="F212" s="245" t="s">
        <v>665</v>
      </c>
      <c r="G212" s="242"/>
      <c r="H212" s="244" t="s">
        <v>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195</v>
      </c>
      <c r="AU212" s="251" t="s">
        <v>83</v>
      </c>
      <c r="AV212" s="13" t="s">
        <v>81</v>
      </c>
      <c r="AW212" s="13" t="s">
        <v>30</v>
      </c>
      <c r="AX212" s="13" t="s">
        <v>73</v>
      </c>
      <c r="AY212" s="251" t="s">
        <v>183</v>
      </c>
    </row>
    <row r="213" s="14" customFormat="1">
      <c r="A213" s="14"/>
      <c r="B213" s="252"/>
      <c r="C213" s="253"/>
      <c r="D213" s="243" t="s">
        <v>195</v>
      </c>
      <c r="E213" s="254" t="s">
        <v>1</v>
      </c>
      <c r="F213" s="255" t="s">
        <v>666</v>
      </c>
      <c r="G213" s="253"/>
      <c r="H213" s="256">
        <v>4.4000000000000004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195</v>
      </c>
      <c r="AU213" s="262" t="s">
        <v>83</v>
      </c>
      <c r="AV213" s="14" t="s">
        <v>83</v>
      </c>
      <c r="AW213" s="14" t="s">
        <v>30</v>
      </c>
      <c r="AX213" s="14" t="s">
        <v>73</v>
      </c>
      <c r="AY213" s="262" t="s">
        <v>183</v>
      </c>
    </row>
    <row r="214" s="13" customFormat="1">
      <c r="A214" s="13"/>
      <c r="B214" s="241"/>
      <c r="C214" s="242"/>
      <c r="D214" s="243" t="s">
        <v>195</v>
      </c>
      <c r="E214" s="244" t="s">
        <v>1</v>
      </c>
      <c r="F214" s="245" t="s">
        <v>667</v>
      </c>
      <c r="G214" s="242"/>
      <c r="H214" s="244" t="s">
        <v>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195</v>
      </c>
      <c r="AU214" s="251" t="s">
        <v>83</v>
      </c>
      <c r="AV214" s="13" t="s">
        <v>81</v>
      </c>
      <c r="AW214" s="13" t="s">
        <v>30</v>
      </c>
      <c r="AX214" s="13" t="s">
        <v>73</v>
      </c>
      <c r="AY214" s="251" t="s">
        <v>183</v>
      </c>
    </row>
    <row r="215" s="14" customFormat="1">
      <c r="A215" s="14"/>
      <c r="B215" s="252"/>
      <c r="C215" s="253"/>
      <c r="D215" s="243" t="s">
        <v>195</v>
      </c>
      <c r="E215" s="254" t="s">
        <v>1</v>
      </c>
      <c r="F215" s="255" t="s">
        <v>668</v>
      </c>
      <c r="G215" s="253"/>
      <c r="H215" s="256">
        <v>3.6000000000000001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195</v>
      </c>
      <c r="AU215" s="262" t="s">
        <v>83</v>
      </c>
      <c r="AV215" s="14" t="s">
        <v>83</v>
      </c>
      <c r="AW215" s="14" t="s">
        <v>30</v>
      </c>
      <c r="AX215" s="14" t="s">
        <v>73</v>
      </c>
      <c r="AY215" s="262" t="s">
        <v>183</v>
      </c>
    </row>
    <row r="216" s="13" customFormat="1">
      <c r="A216" s="13"/>
      <c r="B216" s="241"/>
      <c r="C216" s="242"/>
      <c r="D216" s="243" t="s">
        <v>195</v>
      </c>
      <c r="E216" s="244" t="s">
        <v>1</v>
      </c>
      <c r="F216" s="245" t="s">
        <v>669</v>
      </c>
      <c r="G216" s="242"/>
      <c r="H216" s="244" t="s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195</v>
      </c>
      <c r="AU216" s="251" t="s">
        <v>83</v>
      </c>
      <c r="AV216" s="13" t="s">
        <v>81</v>
      </c>
      <c r="AW216" s="13" t="s">
        <v>30</v>
      </c>
      <c r="AX216" s="13" t="s">
        <v>73</v>
      </c>
      <c r="AY216" s="251" t="s">
        <v>183</v>
      </c>
    </row>
    <row r="217" s="14" customFormat="1">
      <c r="A217" s="14"/>
      <c r="B217" s="252"/>
      <c r="C217" s="253"/>
      <c r="D217" s="243" t="s">
        <v>195</v>
      </c>
      <c r="E217" s="254" t="s">
        <v>1</v>
      </c>
      <c r="F217" s="255" t="s">
        <v>670</v>
      </c>
      <c r="G217" s="253"/>
      <c r="H217" s="256">
        <v>24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195</v>
      </c>
      <c r="AU217" s="262" t="s">
        <v>83</v>
      </c>
      <c r="AV217" s="14" t="s">
        <v>83</v>
      </c>
      <c r="AW217" s="14" t="s">
        <v>30</v>
      </c>
      <c r="AX217" s="14" t="s">
        <v>73</v>
      </c>
      <c r="AY217" s="262" t="s">
        <v>183</v>
      </c>
    </row>
    <row r="218" s="13" customFormat="1">
      <c r="A218" s="13"/>
      <c r="B218" s="241"/>
      <c r="C218" s="242"/>
      <c r="D218" s="243" t="s">
        <v>195</v>
      </c>
      <c r="E218" s="244" t="s">
        <v>1</v>
      </c>
      <c r="F218" s="245" t="s">
        <v>671</v>
      </c>
      <c r="G218" s="242"/>
      <c r="H218" s="244" t="s">
        <v>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195</v>
      </c>
      <c r="AU218" s="251" t="s">
        <v>83</v>
      </c>
      <c r="AV218" s="13" t="s">
        <v>81</v>
      </c>
      <c r="AW218" s="13" t="s">
        <v>30</v>
      </c>
      <c r="AX218" s="13" t="s">
        <v>73</v>
      </c>
      <c r="AY218" s="251" t="s">
        <v>183</v>
      </c>
    </row>
    <row r="219" s="14" customFormat="1">
      <c r="A219" s="14"/>
      <c r="B219" s="252"/>
      <c r="C219" s="253"/>
      <c r="D219" s="243" t="s">
        <v>195</v>
      </c>
      <c r="E219" s="254" t="s">
        <v>1</v>
      </c>
      <c r="F219" s="255" t="s">
        <v>672</v>
      </c>
      <c r="G219" s="253"/>
      <c r="H219" s="256">
        <v>1.1000000000000001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195</v>
      </c>
      <c r="AU219" s="262" t="s">
        <v>83</v>
      </c>
      <c r="AV219" s="14" t="s">
        <v>83</v>
      </c>
      <c r="AW219" s="14" t="s">
        <v>30</v>
      </c>
      <c r="AX219" s="14" t="s">
        <v>73</v>
      </c>
      <c r="AY219" s="262" t="s">
        <v>183</v>
      </c>
    </row>
    <row r="220" s="15" customFormat="1">
      <c r="A220" s="15"/>
      <c r="B220" s="263"/>
      <c r="C220" s="264"/>
      <c r="D220" s="243" t="s">
        <v>195</v>
      </c>
      <c r="E220" s="265" t="s">
        <v>1</v>
      </c>
      <c r="F220" s="266" t="s">
        <v>219</v>
      </c>
      <c r="G220" s="264"/>
      <c r="H220" s="267">
        <v>39.960000000000001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3" t="s">
        <v>195</v>
      </c>
      <c r="AU220" s="273" t="s">
        <v>83</v>
      </c>
      <c r="AV220" s="15" t="s">
        <v>188</v>
      </c>
      <c r="AW220" s="15" t="s">
        <v>30</v>
      </c>
      <c r="AX220" s="15" t="s">
        <v>81</v>
      </c>
      <c r="AY220" s="273" t="s">
        <v>183</v>
      </c>
    </row>
    <row r="221" s="2" customFormat="1" ht="24.15" customHeight="1">
      <c r="A221" s="38"/>
      <c r="B221" s="39"/>
      <c r="C221" s="277" t="s">
        <v>331</v>
      </c>
      <c r="D221" s="277" t="s">
        <v>649</v>
      </c>
      <c r="E221" s="278" t="s">
        <v>673</v>
      </c>
      <c r="F221" s="279" t="s">
        <v>674</v>
      </c>
      <c r="G221" s="280" t="s">
        <v>293</v>
      </c>
      <c r="H221" s="281">
        <v>1.623</v>
      </c>
      <c r="I221" s="282"/>
      <c r="J221" s="283">
        <f>ROUND(I221*H221,2)</f>
        <v>0</v>
      </c>
      <c r="K221" s="284"/>
      <c r="L221" s="285"/>
      <c r="M221" s="286" t="s">
        <v>1</v>
      </c>
      <c r="N221" s="287" t="s">
        <v>38</v>
      </c>
      <c r="O221" s="91"/>
      <c r="P221" s="237">
        <f>O221*H221</f>
        <v>0</v>
      </c>
      <c r="Q221" s="237">
        <v>1</v>
      </c>
      <c r="R221" s="237">
        <f>Q221*H221</f>
        <v>1.623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283</v>
      </c>
      <c r="AT221" s="239" t="s">
        <v>649</v>
      </c>
      <c r="AU221" s="239" t="s">
        <v>83</v>
      </c>
      <c r="AY221" s="17" t="s">
        <v>183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7" t="s">
        <v>81</v>
      </c>
      <c r="BK221" s="240">
        <f>ROUND(I221*H221,2)</f>
        <v>0</v>
      </c>
      <c r="BL221" s="17" t="s">
        <v>188</v>
      </c>
      <c r="BM221" s="239" t="s">
        <v>675</v>
      </c>
    </row>
    <row r="222" s="13" customFormat="1">
      <c r="A222" s="13"/>
      <c r="B222" s="241"/>
      <c r="C222" s="242"/>
      <c r="D222" s="243" t="s">
        <v>195</v>
      </c>
      <c r="E222" s="244" t="s">
        <v>1</v>
      </c>
      <c r="F222" s="245" t="s">
        <v>676</v>
      </c>
      <c r="G222" s="242"/>
      <c r="H222" s="244" t="s">
        <v>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195</v>
      </c>
      <c r="AU222" s="251" t="s">
        <v>83</v>
      </c>
      <c r="AV222" s="13" t="s">
        <v>81</v>
      </c>
      <c r="AW222" s="13" t="s">
        <v>30</v>
      </c>
      <c r="AX222" s="13" t="s">
        <v>73</v>
      </c>
      <c r="AY222" s="251" t="s">
        <v>183</v>
      </c>
    </row>
    <row r="223" s="13" customFormat="1">
      <c r="A223" s="13"/>
      <c r="B223" s="241"/>
      <c r="C223" s="242"/>
      <c r="D223" s="243" t="s">
        <v>195</v>
      </c>
      <c r="E223" s="244" t="s">
        <v>1</v>
      </c>
      <c r="F223" s="245" t="s">
        <v>661</v>
      </c>
      <c r="G223" s="242"/>
      <c r="H223" s="244" t="s">
        <v>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195</v>
      </c>
      <c r="AU223" s="251" t="s">
        <v>83</v>
      </c>
      <c r="AV223" s="13" t="s">
        <v>81</v>
      </c>
      <c r="AW223" s="13" t="s">
        <v>30</v>
      </c>
      <c r="AX223" s="13" t="s">
        <v>73</v>
      </c>
      <c r="AY223" s="251" t="s">
        <v>183</v>
      </c>
    </row>
    <row r="224" s="14" customFormat="1">
      <c r="A224" s="14"/>
      <c r="B224" s="252"/>
      <c r="C224" s="253"/>
      <c r="D224" s="243" t="s">
        <v>195</v>
      </c>
      <c r="E224" s="254" t="s">
        <v>1</v>
      </c>
      <c r="F224" s="255" t="s">
        <v>677</v>
      </c>
      <c r="G224" s="253"/>
      <c r="H224" s="256">
        <v>0.21099999999999999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195</v>
      </c>
      <c r="AU224" s="262" t="s">
        <v>83</v>
      </c>
      <c r="AV224" s="14" t="s">
        <v>83</v>
      </c>
      <c r="AW224" s="14" t="s">
        <v>30</v>
      </c>
      <c r="AX224" s="14" t="s">
        <v>73</v>
      </c>
      <c r="AY224" s="262" t="s">
        <v>183</v>
      </c>
    </row>
    <row r="225" s="13" customFormat="1">
      <c r="A225" s="13"/>
      <c r="B225" s="241"/>
      <c r="C225" s="242"/>
      <c r="D225" s="243" t="s">
        <v>195</v>
      </c>
      <c r="E225" s="244" t="s">
        <v>1</v>
      </c>
      <c r="F225" s="245" t="s">
        <v>663</v>
      </c>
      <c r="G225" s="242"/>
      <c r="H225" s="244" t="s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195</v>
      </c>
      <c r="AU225" s="251" t="s">
        <v>83</v>
      </c>
      <c r="AV225" s="13" t="s">
        <v>81</v>
      </c>
      <c r="AW225" s="13" t="s">
        <v>30</v>
      </c>
      <c r="AX225" s="13" t="s">
        <v>73</v>
      </c>
      <c r="AY225" s="251" t="s">
        <v>183</v>
      </c>
    </row>
    <row r="226" s="14" customFormat="1">
      <c r="A226" s="14"/>
      <c r="B226" s="252"/>
      <c r="C226" s="253"/>
      <c r="D226" s="243" t="s">
        <v>195</v>
      </c>
      <c r="E226" s="254" t="s">
        <v>1</v>
      </c>
      <c r="F226" s="255" t="s">
        <v>678</v>
      </c>
      <c r="G226" s="253"/>
      <c r="H226" s="256">
        <v>0.067000000000000004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195</v>
      </c>
      <c r="AU226" s="262" t="s">
        <v>83</v>
      </c>
      <c r="AV226" s="14" t="s">
        <v>83</v>
      </c>
      <c r="AW226" s="14" t="s">
        <v>30</v>
      </c>
      <c r="AX226" s="14" t="s">
        <v>73</v>
      </c>
      <c r="AY226" s="262" t="s">
        <v>183</v>
      </c>
    </row>
    <row r="227" s="13" customFormat="1">
      <c r="A227" s="13"/>
      <c r="B227" s="241"/>
      <c r="C227" s="242"/>
      <c r="D227" s="243" t="s">
        <v>195</v>
      </c>
      <c r="E227" s="244" t="s">
        <v>1</v>
      </c>
      <c r="F227" s="245" t="s">
        <v>665</v>
      </c>
      <c r="G227" s="242"/>
      <c r="H227" s="244" t="s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195</v>
      </c>
      <c r="AU227" s="251" t="s">
        <v>83</v>
      </c>
      <c r="AV227" s="13" t="s">
        <v>81</v>
      </c>
      <c r="AW227" s="13" t="s">
        <v>30</v>
      </c>
      <c r="AX227" s="13" t="s">
        <v>73</v>
      </c>
      <c r="AY227" s="251" t="s">
        <v>183</v>
      </c>
    </row>
    <row r="228" s="14" customFormat="1">
      <c r="A228" s="14"/>
      <c r="B228" s="252"/>
      <c r="C228" s="253"/>
      <c r="D228" s="243" t="s">
        <v>195</v>
      </c>
      <c r="E228" s="254" t="s">
        <v>1</v>
      </c>
      <c r="F228" s="255" t="s">
        <v>679</v>
      </c>
      <c r="G228" s="253"/>
      <c r="H228" s="256">
        <v>0.17899999999999999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195</v>
      </c>
      <c r="AU228" s="262" t="s">
        <v>83</v>
      </c>
      <c r="AV228" s="14" t="s">
        <v>83</v>
      </c>
      <c r="AW228" s="14" t="s">
        <v>30</v>
      </c>
      <c r="AX228" s="14" t="s">
        <v>73</v>
      </c>
      <c r="AY228" s="262" t="s">
        <v>183</v>
      </c>
    </row>
    <row r="229" s="13" customFormat="1">
      <c r="A229" s="13"/>
      <c r="B229" s="241"/>
      <c r="C229" s="242"/>
      <c r="D229" s="243" t="s">
        <v>195</v>
      </c>
      <c r="E229" s="244" t="s">
        <v>1</v>
      </c>
      <c r="F229" s="245" t="s">
        <v>667</v>
      </c>
      <c r="G229" s="242"/>
      <c r="H229" s="244" t="s">
        <v>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195</v>
      </c>
      <c r="AU229" s="251" t="s">
        <v>83</v>
      </c>
      <c r="AV229" s="13" t="s">
        <v>81</v>
      </c>
      <c r="AW229" s="13" t="s">
        <v>30</v>
      </c>
      <c r="AX229" s="13" t="s">
        <v>73</v>
      </c>
      <c r="AY229" s="251" t="s">
        <v>183</v>
      </c>
    </row>
    <row r="230" s="14" customFormat="1">
      <c r="A230" s="14"/>
      <c r="B230" s="252"/>
      <c r="C230" s="253"/>
      <c r="D230" s="243" t="s">
        <v>195</v>
      </c>
      <c r="E230" s="254" t="s">
        <v>1</v>
      </c>
      <c r="F230" s="255" t="s">
        <v>680</v>
      </c>
      <c r="G230" s="253"/>
      <c r="H230" s="256">
        <v>0.14599999999999999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195</v>
      </c>
      <c r="AU230" s="262" t="s">
        <v>83</v>
      </c>
      <c r="AV230" s="14" t="s">
        <v>83</v>
      </c>
      <c r="AW230" s="14" t="s">
        <v>30</v>
      </c>
      <c r="AX230" s="14" t="s">
        <v>73</v>
      </c>
      <c r="AY230" s="262" t="s">
        <v>183</v>
      </c>
    </row>
    <row r="231" s="13" customFormat="1">
      <c r="A231" s="13"/>
      <c r="B231" s="241"/>
      <c r="C231" s="242"/>
      <c r="D231" s="243" t="s">
        <v>195</v>
      </c>
      <c r="E231" s="244" t="s">
        <v>1</v>
      </c>
      <c r="F231" s="245" t="s">
        <v>669</v>
      </c>
      <c r="G231" s="242"/>
      <c r="H231" s="244" t="s">
        <v>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195</v>
      </c>
      <c r="AU231" s="251" t="s">
        <v>83</v>
      </c>
      <c r="AV231" s="13" t="s">
        <v>81</v>
      </c>
      <c r="AW231" s="13" t="s">
        <v>30</v>
      </c>
      <c r="AX231" s="13" t="s">
        <v>73</v>
      </c>
      <c r="AY231" s="251" t="s">
        <v>183</v>
      </c>
    </row>
    <row r="232" s="14" customFormat="1">
      <c r="A232" s="14"/>
      <c r="B232" s="252"/>
      <c r="C232" s="253"/>
      <c r="D232" s="243" t="s">
        <v>195</v>
      </c>
      <c r="E232" s="254" t="s">
        <v>1</v>
      </c>
      <c r="F232" s="255" t="s">
        <v>681</v>
      </c>
      <c r="G232" s="253"/>
      <c r="H232" s="256">
        <v>0.97499999999999998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195</v>
      </c>
      <c r="AU232" s="262" t="s">
        <v>83</v>
      </c>
      <c r="AV232" s="14" t="s">
        <v>83</v>
      </c>
      <c r="AW232" s="14" t="s">
        <v>30</v>
      </c>
      <c r="AX232" s="14" t="s">
        <v>73</v>
      </c>
      <c r="AY232" s="262" t="s">
        <v>183</v>
      </c>
    </row>
    <row r="233" s="13" customFormat="1">
      <c r="A233" s="13"/>
      <c r="B233" s="241"/>
      <c r="C233" s="242"/>
      <c r="D233" s="243" t="s">
        <v>195</v>
      </c>
      <c r="E233" s="244" t="s">
        <v>1</v>
      </c>
      <c r="F233" s="245" t="s">
        <v>671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195</v>
      </c>
      <c r="AU233" s="251" t="s">
        <v>83</v>
      </c>
      <c r="AV233" s="13" t="s">
        <v>81</v>
      </c>
      <c r="AW233" s="13" t="s">
        <v>30</v>
      </c>
      <c r="AX233" s="13" t="s">
        <v>73</v>
      </c>
      <c r="AY233" s="251" t="s">
        <v>183</v>
      </c>
    </row>
    <row r="234" s="14" customFormat="1">
      <c r="A234" s="14"/>
      <c r="B234" s="252"/>
      <c r="C234" s="253"/>
      <c r="D234" s="243" t="s">
        <v>195</v>
      </c>
      <c r="E234" s="254" t="s">
        <v>1</v>
      </c>
      <c r="F234" s="255" t="s">
        <v>682</v>
      </c>
      <c r="G234" s="253"/>
      <c r="H234" s="256">
        <v>0.044999999999999998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195</v>
      </c>
      <c r="AU234" s="262" t="s">
        <v>83</v>
      </c>
      <c r="AV234" s="14" t="s">
        <v>83</v>
      </c>
      <c r="AW234" s="14" t="s">
        <v>30</v>
      </c>
      <c r="AX234" s="14" t="s">
        <v>73</v>
      </c>
      <c r="AY234" s="262" t="s">
        <v>183</v>
      </c>
    </row>
    <row r="235" s="15" customFormat="1">
      <c r="A235" s="15"/>
      <c r="B235" s="263"/>
      <c r="C235" s="264"/>
      <c r="D235" s="243" t="s">
        <v>195</v>
      </c>
      <c r="E235" s="265" t="s">
        <v>1</v>
      </c>
      <c r="F235" s="266" t="s">
        <v>219</v>
      </c>
      <c r="G235" s="264"/>
      <c r="H235" s="267">
        <v>1.623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3" t="s">
        <v>195</v>
      </c>
      <c r="AU235" s="273" t="s">
        <v>83</v>
      </c>
      <c r="AV235" s="15" t="s">
        <v>188</v>
      </c>
      <c r="AW235" s="15" t="s">
        <v>30</v>
      </c>
      <c r="AX235" s="15" t="s">
        <v>81</v>
      </c>
      <c r="AY235" s="273" t="s">
        <v>183</v>
      </c>
    </row>
    <row r="236" s="2" customFormat="1" ht="24.15" customHeight="1">
      <c r="A236" s="38"/>
      <c r="B236" s="39"/>
      <c r="C236" s="227" t="s">
        <v>335</v>
      </c>
      <c r="D236" s="227" t="s">
        <v>185</v>
      </c>
      <c r="E236" s="228" t="s">
        <v>683</v>
      </c>
      <c r="F236" s="229" t="s">
        <v>684</v>
      </c>
      <c r="G236" s="230" t="s">
        <v>319</v>
      </c>
      <c r="H236" s="231">
        <v>39.960000000000001</v>
      </c>
      <c r="I236" s="232"/>
      <c r="J236" s="233">
        <f>ROUND(I236*H236,2)</f>
        <v>0</v>
      </c>
      <c r="K236" s="234"/>
      <c r="L236" s="44"/>
      <c r="M236" s="235" t="s">
        <v>1</v>
      </c>
      <c r="N236" s="236" t="s">
        <v>38</v>
      </c>
      <c r="O236" s="91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188</v>
      </c>
      <c r="AT236" s="239" t="s">
        <v>185</v>
      </c>
      <c r="AU236" s="239" t="s">
        <v>83</v>
      </c>
      <c r="AY236" s="17" t="s">
        <v>183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7" t="s">
        <v>81</v>
      </c>
      <c r="BK236" s="240">
        <f>ROUND(I236*H236,2)</f>
        <v>0</v>
      </c>
      <c r="BL236" s="17" t="s">
        <v>188</v>
      </c>
      <c r="BM236" s="239" t="s">
        <v>685</v>
      </c>
    </row>
    <row r="237" s="13" customFormat="1">
      <c r="A237" s="13"/>
      <c r="B237" s="241"/>
      <c r="C237" s="242"/>
      <c r="D237" s="243" t="s">
        <v>195</v>
      </c>
      <c r="E237" s="244" t="s">
        <v>1</v>
      </c>
      <c r="F237" s="245" t="s">
        <v>661</v>
      </c>
      <c r="G237" s="242"/>
      <c r="H237" s="244" t="s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195</v>
      </c>
      <c r="AU237" s="251" t="s">
        <v>83</v>
      </c>
      <c r="AV237" s="13" t="s">
        <v>81</v>
      </c>
      <c r="AW237" s="13" t="s">
        <v>30</v>
      </c>
      <c r="AX237" s="13" t="s">
        <v>73</v>
      </c>
      <c r="AY237" s="251" t="s">
        <v>183</v>
      </c>
    </row>
    <row r="238" s="14" customFormat="1">
      <c r="A238" s="14"/>
      <c r="B238" s="252"/>
      <c r="C238" s="253"/>
      <c r="D238" s="243" t="s">
        <v>195</v>
      </c>
      <c r="E238" s="254" t="s">
        <v>1</v>
      </c>
      <c r="F238" s="255" t="s">
        <v>662</v>
      </c>
      <c r="G238" s="253"/>
      <c r="H238" s="256">
        <v>5.2000000000000002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195</v>
      </c>
      <c r="AU238" s="262" t="s">
        <v>83</v>
      </c>
      <c r="AV238" s="14" t="s">
        <v>83</v>
      </c>
      <c r="AW238" s="14" t="s">
        <v>30</v>
      </c>
      <c r="AX238" s="14" t="s">
        <v>73</v>
      </c>
      <c r="AY238" s="262" t="s">
        <v>183</v>
      </c>
    </row>
    <row r="239" s="13" customFormat="1">
      <c r="A239" s="13"/>
      <c r="B239" s="241"/>
      <c r="C239" s="242"/>
      <c r="D239" s="243" t="s">
        <v>195</v>
      </c>
      <c r="E239" s="244" t="s">
        <v>1</v>
      </c>
      <c r="F239" s="245" t="s">
        <v>663</v>
      </c>
      <c r="G239" s="242"/>
      <c r="H239" s="244" t="s">
        <v>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195</v>
      </c>
      <c r="AU239" s="251" t="s">
        <v>83</v>
      </c>
      <c r="AV239" s="13" t="s">
        <v>81</v>
      </c>
      <c r="AW239" s="13" t="s">
        <v>30</v>
      </c>
      <c r="AX239" s="13" t="s">
        <v>73</v>
      </c>
      <c r="AY239" s="251" t="s">
        <v>183</v>
      </c>
    </row>
    <row r="240" s="14" customFormat="1">
      <c r="A240" s="14"/>
      <c r="B240" s="252"/>
      <c r="C240" s="253"/>
      <c r="D240" s="243" t="s">
        <v>195</v>
      </c>
      <c r="E240" s="254" t="s">
        <v>1</v>
      </c>
      <c r="F240" s="255" t="s">
        <v>664</v>
      </c>
      <c r="G240" s="253"/>
      <c r="H240" s="256">
        <v>1.6599999999999999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195</v>
      </c>
      <c r="AU240" s="262" t="s">
        <v>83</v>
      </c>
      <c r="AV240" s="14" t="s">
        <v>83</v>
      </c>
      <c r="AW240" s="14" t="s">
        <v>30</v>
      </c>
      <c r="AX240" s="14" t="s">
        <v>73</v>
      </c>
      <c r="AY240" s="262" t="s">
        <v>183</v>
      </c>
    </row>
    <row r="241" s="13" customFormat="1">
      <c r="A241" s="13"/>
      <c r="B241" s="241"/>
      <c r="C241" s="242"/>
      <c r="D241" s="243" t="s">
        <v>195</v>
      </c>
      <c r="E241" s="244" t="s">
        <v>1</v>
      </c>
      <c r="F241" s="245" t="s">
        <v>665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195</v>
      </c>
      <c r="AU241" s="251" t="s">
        <v>83</v>
      </c>
      <c r="AV241" s="13" t="s">
        <v>81</v>
      </c>
      <c r="AW241" s="13" t="s">
        <v>30</v>
      </c>
      <c r="AX241" s="13" t="s">
        <v>73</v>
      </c>
      <c r="AY241" s="251" t="s">
        <v>183</v>
      </c>
    </row>
    <row r="242" s="14" customFormat="1">
      <c r="A242" s="14"/>
      <c r="B242" s="252"/>
      <c r="C242" s="253"/>
      <c r="D242" s="243" t="s">
        <v>195</v>
      </c>
      <c r="E242" s="254" t="s">
        <v>1</v>
      </c>
      <c r="F242" s="255" t="s">
        <v>666</v>
      </c>
      <c r="G242" s="253"/>
      <c r="H242" s="256">
        <v>4.4000000000000004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195</v>
      </c>
      <c r="AU242" s="262" t="s">
        <v>83</v>
      </c>
      <c r="AV242" s="14" t="s">
        <v>83</v>
      </c>
      <c r="AW242" s="14" t="s">
        <v>30</v>
      </c>
      <c r="AX242" s="14" t="s">
        <v>73</v>
      </c>
      <c r="AY242" s="262" t="s">
        <v>183</v>
      </c>
    </row>
    <row r="243" s="13" customFormat="1">
      <c r="A243" s="13"/>
      <c r="B243" s="241"/>
      <c r="C243" s="242"/>
      <c r="D243" s="243" t="s">
        <v>195</v>
      </c>
      <c r="E243" s="244" t="s">
        <v>1</v>
      </c>
      <c r="F243" s="245" t="s">
        <v>667</v>
      </c>
      <c r="G243" s="242"/>
      <c r="H243" s="244" t="s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195</v>
      </c>
      <c r="AU243" s="251" t="s">
        <v>83</v>
      </c>
      <c r="AV243" s="13" t="s">
        <v>81</v>
      </c>
      <c r="AW243" s="13" t="s">
        <v>30</v>
      </c>
      <c r="AX243" s="13" t="s">
        <v>73</v>
      </c>
      <c r="AY243" s="251" t="s">
        <v>183</v>
      </c>
    </row>
    <row r="244" s="14" customFormat="1">
      <c r="A244" s="14"/>
      <c r="B244" s="252"/>
      <c r="C244" s="253"/>
      <c r="D244" s="243" t="s">
        <v>195</v>
      </c>
      <c r="E244" s="254" t="s">
        <v>1</v>
      </c>
      <c r="F244" s="255" t="s">
        <v>668</v>
      </c>
      <c r="G244" s="253"/>
      <c r="H244" s="256">
        <v>3.6000000000000001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195</v>
      </c>
      <c r="AU244" s="262" t="s">
        <v>83</v>
      </c>
      <c r="AV244" s="14" t="s">
        <v>83</v>
      </c>
      <c r="AW244" s="14" t="s">
        <v>30</v>
      </c>
      <c r="AX244" s="14" t="s">
        <v>73</v>
      </c>
      <c r="AY244" s="262" t="s">
        <v>183</v>
      </c>
    </row>
    <row r="245" s="13" customFormat="1">
      <c r="A245" s="13"/>
      <c r="B245" s="241"/>
      <c r="C245" s="242"/>
      <c r="D245" s="243" t="s">
        <v>195</v>
      </c>
      <c r="E245" s="244" t="s">
        <v>1</v>
      </c>
      <c r="F245" s="245" t="s">
        <v>669</v>
      </c>
      <c r="G245" s="242"/>
      <c r="H245" s="244" t="s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195</v>
      </c>
      <c r="AU245" s="251" t="s">
        <v>83</v>
      </c>
      <c r="AV245" s="13" t="s">
        <v>81</v>
      </c>
      <c r="AW245" s="13" t="s">
        <v>30</v>
      </c>
      <c r="AX245" s="13" t="s">
        <v>73</v>
      </c>
      <c r="AY245" s="251" t="s">
        <v>183</v>
      </c>
    </row>
    <row r="246" s="14" customFormat="1">
      <c r="A246" s="14"/>
      <c r="B246" s="252"/>
      <c r="C246" s="253"/>
      <c r="D246" s="243" t="s">
        <v>195</v>
      </c>
      <c r="E246" s="254" t="s">
        <v>1</v>
      </c>
      <c r="F246" s="255" t="s">
        <v>670</v>
      </c>
      <c r="G246" s="253"/>
      <c r="H246" s="256">
        <v>24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195</v>
      </c>
      <c r="AU246" s="262" t="s">
        <v>83</v>
      </c>
      <c r="AV246" s="14" t="s">
        <v>83</v>
      </c>
      <c r="AW246" s="14" t="s">
        <v>30</v>
      </c>
      <c r="AX246" s="14" t="s">
        <v>73</v>
      </c>
      <c r="AY246" s="262" t="s">
        <v>183</v>
      </c>
    </row>
    <row r="247" s="13" customFormat="1">
      <c r="A247" s="13"/>
      <c r="B247" s="241"/>
      <c r="C247" s="242"/>
      <c r="D247" s="243" t="s">
        <v>195</v>
      </c>
      <c r="E247" s="244" t="s">
        <v>1</v>
      </c>
      <c r="F247" s="245" t="s">
        <v>671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195</v>
      </c>
      <c r="AU247" s="251" t="s">
        <v>83</v>
      </c>
      <c r="AV247" s="13" t="s">
        <v>81</v>
      </c>
      <c r="AW247" s="13" t="s">
        <v>30</v>
      </c>
      <c r="AX247" s="13" t="s">
        <v>73</v>
      </c>
      <c r="AY247" s="251" t="s">
        <v>183</v>
      </c>
    </row>
    <row r="248" s="14" customFormat="1">
      <c r="A248" s="14"/>
      <c r="B248" s="252"/>
      <c r="C248" s="253"/>
      <c r="D248" s="243" t="s">
        <v>195</v>
      </c>
      <c r="E248" s="254" t="s">
        <v>1</v>
      </c>
      <c r="F248" s="255" t="s">
        <v>672</v>
      </c>
      <c r="G248" s="253"/>
      <c r="H248" s="256">
        <v>1.1000000000000001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195</v>
      </c>
      <c r="AU248" s="262" t="s">
        <v>83</v>
      </c>
      <c r="AV248" s="14" t="s">
        <v>83</v>
      </c>
      <c r="AW248" s="14" t="s">
        <v>30</v>
      </c>
      <c r="AX248" s="14" t="s">
        <v>73</v>
      </c>
      <c r="AY248" s="262" t="s">
        <v>183</v>
      </c>
    </row>
    <row r="249" s="15" customFormat="1">
      <c r="A249" s="15"/>
      <c r="B249" s="263"/>
      <c r="C249" s="264"/>
      <c r="D249" s="243" t="s">
        <v>195</v>
      </c>
      <c r="E249" s="265" t="s">
        <v>1</v>
      </c>
      <c r="F249" s="266" t="s">
        <v>219</v>
      </c>
      <c r="G249" s="264"/>
      <c r="H249" s="267">
        <v>39.960000000000001</v>
      </c>
      <c r="I249" s="268"/>
      <c r="J249" s="264"/>
      <c r="K249" s="264"/>
      <c r="L249" s="269"/>
      <c r="M249" s="270"/>
      <c r="N249" s="271"/>
      <c r="O249" s="271"/>
      <c r="P249" s="271"/>
      <c r="Q249" s="271"/>
      <c r="R249" s="271"/>
      <c r="S249" s="271"/>
      <c r="T249" s="27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3" t="s">
        <v>195</v>
      </c>
      <c r="AU249" s="273" t="s">
        <v>83</v>
      </c>
      <c r="AV249" s="15" t="s">
        <v>188</v>
      </c>
      <c r="AW249" s="15" t="s">
        <v>30</v>
      </c>
      <c r="AX249" s="15" t="s">
        <v>81</v>
      </c>
      <c r="AY249" s="273" t="s">
        <v>183</v>
      </c>
    </row>
    <row r="250" s="2" customFormat="1" ht="24.15" customHeight="1">
      <c r="A250" s="38"/>
      <c r="B250" s="39"/>
      <c r="C250" s="227" t="s">
        <v>343</v>
      </c>
      <c r="D250" s="227" t="s">
        <v>185</v>
      </c>
      <c r="E250" s="228" t="s">
        <v>686</v>
      </c>
      <c r="F250" s="229" t="s">
        <v>687</v>
      </c>
      <c r="G250" s="230" t="s">
        <v>202</v>
      </c>
      <c r="H250" s="231">
        <v>39.226999999999997</v>
      </c>
      <c r="I250" s="232"/>
      <c r="J250" s="233">
        <f>ROUND(I250*H250,2)</f>
        <v>0</v>
      </c>
      <c r="K250" s="234"/>
      <c r="L250" s="44"/>
      <c r="M250" s="235" t="s">
        <v>1</v>
      </c>
      <c r="N250" s="236" t="s">
        <v>38</v>
      </c>
      <c r="O250" s="91"/>
      <c r="P250" s="237">
        <f>O250*H250</f>
        <v>0</v>
      </c>
      <c r="Q250" s="237">
        <v>0.0264</v>
      </c>
      <c r="R250" s="237">
        <f>Q250*H250</f>
        <v>1.0355927999999999</v>
      </c>
      <c r="S250" s="237">
        <v>0</v>
      </c>
      <c r="T250" s="23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9" t="s">
        <v>188</v>
      </c>
      <c r="AT250" s="239" t="s">
        <v>185</v>
      </c>
      <c r="AU250" s="239" t="s">
        <v>83</v>
      </c>
      <c r="AY250" s="17" t="s">
        <v>183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7" t="s">
        <v>81</v>
      </c>
      <c r="BK250" s="240">
        <f>ROUND(I250*H250,2)</f>
        <v>0</v>
      </c>
      <c r="BL250" s="17" t="s">
        <v>188</v>
      </c>
      <c r="BM250" s="239" t="s">
        <v>688</v>
      </c>
    </row>
    <row r="251" s="14" customFormat="1">
      <c r="A251" s="14"/>
      <c r="B251" s="252"/>
      <c r="C251" s="253"/>
      <c r="D251" s="243" t="s">
        <v>195</v>
      </c>
      <c r="E251" s="254" t="s">
        <v>1</v>
      </c>
      <c r="F251" s="255" t="s">
        <v>689</v>
      </c>
      <c r="G251" s="253"/>
      <c r="H251" s="256">
        <v>28.800000000000001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195</v>
      </c>
      <c r="AU251" s="262" t="s">
        <v>83</v>
      </c>
      <c r="AV251" s="14" t="s">
        <v>83</v>
      </c>
      <c r="AW251" s="14" t="s">
        <v>30</v>
      </c>
      <c r="AX251" s="14" t="s">
        <v>73</v>
      </c>
      <c r="AY251" s="262" t="s">
        <v>183</v>
      </c>
    </row>
    <row r="252" s="14" customFormat="1">
      <c r="A252" s="14"/>
      <c r="B252" s="252"/>
      <c r="C252" s="253"/>
      <c r="D252" s="243" t="s">
        <v>195</v>
      </c>
      <c r="E252" s="254" t="s">
        <v>1</v>
      </c>
      <c r="F252" s="255" t="s">
        <v>690</v>
      </c>
      <c r="G252" s="253"/>
      <c r="H252" s="256">
        <v>10.427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195</v>
      </c>
      <c r="AU252" s="262" t="s">
        <v>83</v>
      </c>
      <c r="AV252" s="14" t="s">
        <v>83</v>
      </c>
      <c r="AW252" s="14" t="s">
        <v>30</v>
      </c>
      <c r="AX252" s="14" t="s">
        <v>73</v>
      </c>
      <c r="AY252" s="262" t="s">
        <v>183</v>
      </c>
    </row>
    <row r="253" s="15" customFormat="1">
      <c r="A253" s="15"/>
      <c r="B253" s="263"/>
      <c r="C253" s="264"/>
      <c r="D253" s="243" t="s">
        <v>195</v>
      </c>
      <c r="E253" s="265" t="s">
        <v>1</v>
      </c>
      <c r="F253" s="266" t="s">
        <v>219</v>
      </c>
      <c r="G253" s="264"/>
      <c r="H253" s="267">
        <v>39.226999999999997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3" t="s">
        <v>195</v>
      </c>
      <c r="AU253" s="273" t="s">
        <v>83</v>
      </c>
      <c r="AV253" s="15" t="s">
        <v>188</v>
      </c>
      <c r="AW253" s="15" t="s">
        <v>30</v>
      </c>
      <c r="AX253" s="15" t="s">
        <v>81</v>
      </c>
      <c r="AY253" s="273" t="s">
        <v>183</v>
      </c>
    </row>
    <row r="254" s="2" customFormat="1" ht="24.15" customHeight="1">
      <c r="A254" s="38"/>
      <c r="B254" s="39"/>
      <c r="C254" s="227" t="s">
        <v>349</v>
      </c>
      <c r="D254" s="227" t="s">
        <v>185</v>
      </c>
      <c r="E254" s="228" t="s">
        <v>691</v>
      </c>
      <c r="F254" s="229" t="s">
        <v>692</v>
      </c>
      <c r="G254" s="230" t="s">
        <v>202</v>
      </c>
      <c r="H254" s="231">
        <v>177.89699999999999</v>
      </c>
      <c r="I254" s="232"/>
      <c r="J254" s="233">
        <f>ROUND(I254*H254,2)</f>
        <v>0</v>
      </c>
      <c r="K254" s="234"/>
      <c r="L254" s="44"/>
      <c r="M254" s="235" t="s">
        <v>1</v>
      </c>
      <c r="N254" s="236" t="s">
        <v>38</v>
      </c>
      <c r="O254" s="91"/>
      <c r="P254" s="237">
        <f>O254*H254</f>
        <v>0</v>
      </c>
      <c r="Q254" s="237">
        <v>0.029440000000000001</v>
      </c>
      <c r="R254" s="237">
        <f>Q254*H254</f>
        <v>5.2372876799999997</v>
      </c>
      <c r="S254" s="237">
        <v>0</v>
      </c>
      <c r="T254" s="23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9" t="s">
        <v>188</v>
      </c>
      <c r="AT254" s="239" t="s">
        <v>185</v>
      </c>
      <c r="AU254" s="239" t="s">
        <v>83</v>
      </c>
      <c r="AY254" s="17" t="s">
        <v>183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7" t="s">
        <v>81</v>
      </c>
      <c r="BK254" s="240">
        <f>ROUND(I254*H254,2)</f>
        <v>0</v>
      </c>
      <c r="BL254" s="17" t="s">
        <v>188</v>
      </c>
      <c r="BM254" s="239" t="s">
        <v>693</v>
      </c>
    </row>
    <row r="255" s="14" customFormat="1">
      <c r="A255" s="14"/>
      <c r="B255" s="252"/>
      <c r="C255" s="253"/>
      <c r="D255" s="243" t="s">
        <v>195</v>
      </c>
      <c r="E255" s="254" t="s">
        <v>1</v>
      </c>
      <c r="F255" s="255" t="s">
        <v>694</v>
      </c>
      <c r="G255" s="253"/>
      <c r="H255" s="256">
        <v>129.27600000000001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195</v>
      </c>
      <c r="AU255" s="262" t="s">
        <v>83</v>
      </c>
      <c r="AV255" s="14" t="s">
        <v>83</v>
      </c>
      <c r="AW255" s="14" t="s">
        <v>30</v>
      </c>
      <c r="AX255" s="14" t="s">
        <v>73</v>
      </c>
      <c r="AY255" s="262" t="s">
        <v>183</v>
      </c>
    </row>
    <row r="256" s="14" customFormat="1">
      <c r="A256" s="14"/>
      <c r="B256" s="252"/>
      <c r="C256" s="253"/>
      <c r="D256" s="243" t="s">
        <v>195</v>
      </c>
      <c r="E256" s="254" t="s">
        <v>1</v>
      </c>
      <c r="F256" s="255" t="s">
        <v>695</v>
      </c>
      <c r="G256" s="253"/>
      <c r="H256" s="256">
        <v>24.437999999999999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195</v>
      </c>
      <c r="AU256" s="262" t="s">
        <v>83</v>
      </c>
      <c r="AV256" s="14" t="s">
        <v>83</v>
      </c>
      <c r="AW256" s="14" t="s">
        <v>30</v>
      </c>
      <c r="AX256" s="14" t="s">
        <v>73</v>
      </c>
      <c r="AY256" s="262" t="s">
        <v>183</v>
      </c>
    </row>
    <row r="257" s="14" customFormat="1">
      <c r="A257" s="14"/>
      <c r="B257" s="252"/>
      <c r="C257" s="253"/>
      <c r="D257" s="243" t="s">
        <v>195</v>
      </c>
      <c r="E257" s="254" t="s">
        <v>1</v>
      </c>
      <c r="F257" s="255" t="s">
        <v>696</v>
      </c>
      <c r="G257" s="253"/>
      <c r="H257" s="256">
        <v>9.4410000000000007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195</v>
      </c>
      <c r="AU257" s="262" t="s">
        <v>83</v>
      </c>
      <c r="AV257" s="14" t="s">
        <v>83</v>
      </c>
      <c r="AW257" s="14" t="s">
        <v>30</v>
      </c>
      <c r="AX257" s="14" t="s">
        <v>73</v>
      </c>
      <c r="AY257" s="262" t="s">
        <v>183</v>
      </c>
    </row>
    <row r="258" s="14" customFormat="1">
      <c r="A258" s="14"/>
      <c r="B258" s="252"/>
      <c r="C258" s="253"/>
      <c r="D258" s="243" t="s">
        <v>195</v>
      </c>
      <c r="E258" s="254" t="s">
        <v>1</v>
      </c>
      <c r="F258" s="255" t="s">
        <v>697</v>
      </c>
      <c r="G258" s="253"/>
      <c r="H258" s="256">
        <v>14.742000000000001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195</v>
      </c>
      <c r="AU258" s="262" t="s">
        <v>83</v>
      </c>
      <c r="AV258" s="14" t="s">
        <v>83</v>
      </c>
      <c r="AW258" s="14" t="s">
        <v>30</v>
      </c>
      <c r="AX258" s="14" t="s">
        <v>73</v>
      </c>
      <c r="AY258" s="262" t="s">
        <v>183</v>
      </c>
    </row>
    <row r="259" s="15" customFormat="1">
      <c r="A259" s="15"/>
      <c r="B259" s="263"/>
      <c r="C259" s="264"/>
      <c r="D259" s="243" t="s">
        <v>195</v>
      </c>
      <c r="E259" s="265" t="s">
        <v>1</v>
      </c>
      <c r="F259" s="266" t="s">
        <v>219</v>
      </c>
      <c r="G259" s="264"/>
      <c r="H259" s="267">
        <v>177.89699999999999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3" t="s">
        <v>195</v>
      </c>
      <c r="AU259" s="273" t="s">
        <v>83</v>
      </c>
      <c r="AV259" s="15" t="s">
        <v>188</v>
      </c>
      <c r="AW259" s="15" t="s">
        <v>30</v>
      </c>
      <c r="AX259" s="15" t="s">
        <v>81</v>
      </c>
      <c r="AY259" s="273" t="s">
        <v>183</v>
      </c>
    </row>
    <row r="260" s="2" customFormat="1" ht="16.5" customHeight="1">
      <c r="A260" s="38"/>
      <c r="B260" s="39"/>
      <c r="C260" s="227" t="s">
        <v>7</v>
      </c>
      <c r="D260" s="227" t="s">
        <v>185</v>
      </c>
      <c r="E260" s="228" t="s">
        <v>698</v>
      </c>
      <c r="F260" s="229" t="s">
        <v>699</v>
      </c>
      <c r="G260" s="230" t="s">
        <v>325</v>
      </c>
      <c r="H260" s="231">
        <v>15</v>
      </c>
      <c r="I260" s="232"/>
      <c r="J260" s="233">
        <f>ROUND(I260*H260,2)</f>
        <v>0</v>
      </c>
      <c r="K260" s="234"/>
      <c r="L260" s="44"/>
      <c r="M260" s="235" t="s">
        <v>1</v>
      </c>
      <c r="N260" s="236" t="s">
        <v>38</v>
      </c>
      <c r="O260" s="91"/>
      <c r="P260" s="237">
        <f>O260*H260</f>
        <v>0</v>
      </c>
      <c r="Q260" s="237">
        <v>0.021600000000000001</v>
      </c>
      <c r="R260" s="237">
        <f>Q260*H260</f>
        <v>0.32400000000000001</v>
      </c>
      <c r="S260" s="237">
        <v>0</v>
      </c>
      <c r="T260" s="23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9" t="s">
        <v>188</v>
      </c>
      <c r="AT260" s="239" t="s">
        <v>185</v>
      </c>
      <c r="AU260" s="239" t="s">
        <v>83</v>
      </c>
      <c r="AY260" s="17" t="s">
        <v>183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7" t="s">
        <v>81</v>
      </c>
      <c r="BK260" s="240">
        <f>ROUND(I260*H260,2)</f>
        <v>0</v>
      </c>
      <c r="BL260" s="17" t="s">
        <v>188</v>
      </c>
      <c r="BM260" s="239" t="s">
        <v>700</v>
      </c>
    </row>
    <row r="261" s="13" customFormat="1">
      <c r="A261" s="13"/>
      <c r="B261" s="241"/>
      <c r="C261" s="242"/>
      <c r="D261" s="243" t="s">
        <v>195</v>
      </c>
      <c r="E261" s="244" t="s">
        <v>1</v>
      </c>
      <c r="F261" s="245" t="s">
        <v>701</v>
      </c>
      <c r="G261" s="242"/>
      <c r="H261" s="244" t="s">
        <v>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195</v>
      </c>
      <c r="AU261" s="251" t="s">
        <v>83</v>
      </c>
      <c r="AV261" s="13" t="s">
        <v>81</v>
      </c>
      <c r="AW261" s="13" t="s">
        <v>30</v>
      </c>
      <c r="AX261" s="13" t="s">
        <v>73</v>
      </c>
      <c r="AY261" s="251" t="s">
        <v>183</v>
      </c>
    </row>
    <row r="262" s="14" customFormat="1">
      <c r="A262" s="14"/>
      <c r="B262" s="252"/>
      <c r="C262" s="253"/>
      <c r="D262" s="243" t="s">
        <v>195</v>
      </c>
      <c r="E262" s="254" t="s">
        <v>1</v>
      </c>
      <c r="F262" s="255" t="s">
        <v>322</v>
      </c>
      <c r="G262" s="253"/>
      <c r="H262" s="256">
        <v>15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195</v>
      </c>
      <c r="AU262" s="262" t="s">
        <v>83</v>
      </c>
      <c r="AV262" s="14" t="s">
        <v>83</v>
      </c>
      <c r="AW262" s="14" t="s">
        <v>30</v>
      </c>
      <c r="AX262" s="14" t="s">
        <v>81</v>
      </c>
      <c r="AY262" s="262" t="s">
        <v>183</v>
      </c>
    </row>
    <row r="263" s="2" customFormat="1" ht="33" customHeight="1">
      <c r="A263" s="38"/>
      <c r="B263" s="39"/>
      <c r="C263" s="227" t="s">
        <v>362</v>
      </c>
      <c r="D263" s="227" t="s">
        <v>185</v>
      </c>
      <c r="E263" s="228" t="s">
        <v>702</v>
      </c>
      <c r="F263" s="229" t="s">
        <v>703</v>
      </c>
      <c r="G263" s="230" t="s">
        <v>187</v>
      </c>
      <c r="H263" s="231">
        <v>596.11000000000001</v>
      </c>
      <c r="I263" s="232"/>
      <c r="J263" s="233">
        <f>ROUND(I263*H263,2)</f>
        <v>0</v>
      </c>
      <c r="K263" s="234"/>
      <c r="L263" s="44"/>
      <c r="M263" s="235" t="s">
        <v>1</v>
      </c>
      <c r="N263" s="236" t="s">
        <v>38</v>
      </c>
      <c r="O263" s="91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9" t="s">
        <v>188</v>
      </c>
      <c r="AT263" s="239" t="s">
        <v>185</v>
      </c>
      <c r="AU263" s="239" t="s">
        <v>83</v>
      </c>
      <c r="AY263" s="17" t="s">
        <v>183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7" t="s">
        <v>81</v>
      </c>
      <c r="BK263" s="240">
        <f>ROUND(I263*H263,2)</f>
        <v>0</v>
      </c>
      <c r="BL263" s="17" t="s">
        <v>188</v>
      </c>
      <c r="BM263" s="239" t="s">
        <v>704</v>
      </c>
    </row>
    <row r="264" s="13" customFormat="1">
      <c r="A264" s="13"/>
      <c r="B264" s="241"/>
      <c r="C264" s="242"/>
      <c r="D264" s="243" t="s">
        <v>195</v>
      </c>
      <c r="E264" s="244" t="s">
        <v>1</v>
      </c>
      <c r="F264" s="245" t="s">
        <v>705</v>
      </c>
      <c r="G264" s="242"/>
      <c r="H264" s="244" t="s">
        <v>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195</v>
      </c>
      <c r="AU264" s="251" t="s">
        <v>83</v>
      </c>
      <c r="AV264" s="13" t="s">
        <v>81</v>
      </c>
      <c r="AW264" s="13" t="s">
        <v>30</v>
      </c>
      <c r="AX264" s="13" t="s">
        <v>73</v>
      </c>
      <c r="AY264" s="251" t="s">
        <v>183</v>
      </c>
    </row>
    <row r="265" s="14" customFormat="1">
      <c r="A265" s="14"/>
      <c r="B265" s="252"/>
      <c r="C265" s="253"/>
      <c r="D265" s="243" t="s">
        <v>195</v>
      </c>
      <c r="E265" s="254" t="s">
        <v>1</v>
      </c>
      <c r="F265" s="255" t="s">
        <v>618</v>
      </c>
      <c r="G265" s="253"/>
      <c r="H265" s="256">
        <v>587.98000000000002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195</v>
      </c>
      <c r="AU265" s="262" t="s">
        <v>83</v>
      </c>
      <c r="AV265" s="14" t="s">
        <v>83</v>
      </c>
      <c r="AW265" s="14" t="s">
        <v>30</v>
      </c>
      <c r="AX265" s="14" t="s">
        <v>73</v>
      </c>
      <c r="AY265" s="262" t="s">
        <v>183</v>
      </c>
    </row>
    <row r="266" s="13" customFormat="1">
      <c r="A266" s="13"/>
      <c r="B266" s="241"/>
      <c r="C266" s="242"/>
      <c r="D266" s="243" t="s">
        <v>195</v>
      </c>
      <c r="E266" s="244" t="s">
        <v>1</v>
      </c>
      <c r="F266" s="245" t="s">
        <v>634</v>
      </c>
      <c r="G266" s="242"/>
      <c r="H266" s="244" t="s">
        <v>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195</v>
      </c>
      <c r="AU266" s="251" t="s">
        <v>83</v>
      </c>
      <c r="AV266" s="13" t="s">
        <v>81</v>
      </c>
      <c r="AW266" s="13" t="s">
        <v>30</v>
      </c>
      <c r="AX266" s="13" t="s">
        <v>73</v>
      </c>
      <c r="AY266" s="251" t="s">
        <v>183</v>
      </c>
    </row>
    <row r="267" s="14" customFormat="1">
      <c r="A267" s="14"/>
      <c r="B267" s="252"/>
      <c r="C267" s="253"/>
      <c r="D267" s="243" t="s">
        <v>195</v>
      </c>
      <c r="E267" s="254" t="s">
        <v>1</v>
      </c>
      <c r="F267" s="255" t="s">
        <v>639</v>
      </c>
      <c r="G267" s="253"/>
      <c r="H267" s="256">
        <v>0.60199999999999998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195</v>
      </c>
      <c r="AU267" s="262" t="s">
        <v>83</v>
      </c>
      <c r="AV267" s="14" t="s">
        <v>83</v>
      </c>
      <c r="AW267" s="14" t="s">
        <v>30</v>
      </c>
      <c r="AX267" s="14" t="s">
        <v>73</v>
      </c>
      <c r="AY267" s="262" t="s">
        <v>183</v>
      </c>
    </row>
    <row r="268" s="14" customFormat="1">
      <c r="A268" s="14"/>
      <c r="B268" s="252"/>
      <c r="C268" s="253"/>
      <c r="D268" s="243" t="s">
        <v>195</v>
      </c>
      <c r="E268" s="254" t="s">
        <v>1</v>
      </c>
      <c r="F268" s="255" t="s">
        <v>640</v>
      </c>
      <c r="G268" s="253"/>
      <c r="H268" s="256">
        <v>0.83999999999999997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195</v>
      </c>
      <c r="AU268" s="262" t="s">
        <v>83</v>
      </c>
      <c r="AV268" s="14" t="s">
        <v>83</v>
      </c>
      <c r="AW268" s="14" t="s">
        <v>30</v>
      </c>
      <c r="AX268" s="14" t="s">
        <v>73</v>
      </c>
      <c r="AY268" s="262" t="s">
        <v>183</v>
      </c>
    </row>
    <row r="269" s="13" customFormat="1">
      <c r="A269" s="13"/>
      <c r="B269" s="241"/>
      <c r="C269" s="242"/>
      <c r="D269" s="243" t="s">
        <v>195</v>
      </c>
      <c r="E269" s="244" t="s">
        <v>1</v>
      </c>
      <c r="F269" s="245" t="s">
        <v>624</v>
      </c>
      <c r="G269" s="242"/>
      <c r="H269" s="244" t="s">
        <v>1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195</v>
      </c>
      <c r="AU269" s="251" t="s">
        <v>83</v>
      </c>
      <c r="AV269" s="13" t="s">
        <v>81</v>
      </c>
      <c r="AW269" s="13" t="s">
        <v>30</v>
      </c>
      <c r="AX269" s="13" t="s">
        <v>73</v>
      </c>
      <c r="AY269" s="251" t="s">
        <v>183</v>
      </c>
    </row>
    <row r="270" s="14" customFormat="1">
      <c r="A270" s="14"/>
      <c r="B270" s="252"/>
      <c r="C270" s="253"/>
      <c r="D270" s="243" t="s">
        <v>195</v>
      </c>
      <c r="E270" s="254" t="s">
        <v>1</v>
      </c>
      <c r="F270" s="255" t="s">
        <v>625</v>
      </c>
      <c r="G270" s="253"/>
      <c r="H270" s="256">
        <v>6.6879999999999997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195</v>
      </c>
      <c r="AU270" s="262" t="s">
        <v>83</v>
      </c>
      <c r="AV270" s="14" t="s">
        <v>83</v>
      </c>
      <c r="AW270" s="14" t="s">
        <v>30</v>
      </c>
      <c r="AX270" s="14" t="s">
        <v>73</v>
      </c>
      <c r="AY270" s="262" t="s">
        <v>183</v>
      </c>
    </row>
    <row r="271" s="15" customFormat="1">
      <c r="A271" s="15"/>
      <c r="B271" s="263"/>
      <c r="C271" s="264"/>
      <c r="D271" s="243" t="s">
        <v>195</v>
      </c>
      <c r="E271" s="265" t="s">
        <v>1</v>
      </c>
      <c r="F271" s="266" t="s">
        <v>219</v>
      </c>
      <c r="G271" s="264"/>
      <c r="H271" s="267">
        <v>596.11000000000001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3" t="s">
        <v>195</v>
      </c>
      <c r="AU271" s="273" t="s">
        <v>83</v>
      </c>
      <c r="AV271" s="15" t="s">
        <v>188</v>
      </c>
      <c r="AW271" s="15" t="s">
        <v>30</v>
      </c>
      <c r="AX271" s="15" t="s">
        <v>81</v>
      </c>
      <c r="AY271" s="273" t="s">
        <v>183</v>
      </c>
    </row>
    <row r="272" s="2" customFormat="1" ht="33" customHeight="1">
      <c r="A272" s="38"/>
      <c r="B272" s="39"/>
      <c r="C272" s="227" t="s">
        <v>370</v>
      </c>
      <c r="D272" s="227" t="s">
        <v>185</v>
      </c>
      <c r="E272" s="228" t="s">
        <v>706</v>
      </c>
      <c r="F272" s="229" t="s">
        <v>707</v>
      </c>
      <c r="G272" s="230" t="s">
        <v>187</v>
      </c>
      <c r="H272" s="231">
        <v>1.893</v>
      </c>
      <c r="I272" s="232"/>
      <c r="J272" s="233">
        <f>ROUND(I272*H272,2)</f>
        <v>0</v>
      </c>
      <c r="K272" s="234"/>
      <c r="L272" s="44"/>
      <c r="M272" s="235" t="s">
        <v>1</v>
      </c>
      <c r="N272" s="236" t="s">
        <v>38</v>
      </c>
      <c r="O272" s="91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9" t="s">
        <v>188</v>
      </c>
      <c r="AT272" s="239" t="s">
        <v>185</v>
      </c>
      <c r="AU272" s="239" t="s">
        <v>83</v>
      </c>
      <c r="AY272" s="17" t="s">
        <v>183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7" t="s">
        <v>81</v>
      </c>
      <c r="BK272" s="240">
        <f>ROUND(I272*H272,2)</f>
        <v>0</v>
      </c>
      <c r="BL272" s="17" t="s">
        <v>188</v>
      </c>
      <c r="BM272" s="239" t="s">
        <v>708</v>
      </c>
    </row>
    <row r="273" s="13" customFormat="1">
      <c r="A273" s="13"/>
      <c r="B273" s="241"/>
      <c r="C273" s="242"/>
      <c r="D273" s="243" t="s">
        <v>195</v>
      </c>
      <c r="E273" s="244" t="s">
        <v>1</v>
      </c>
      <c r="F273" s="245" t="s">
        <v>634</v>
      </c>
      <c r="G273" s="242"/>
      <c r="H273" s="244" t="s">
        <v>1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195</v>
      </c>
      <c r="AU273" s="251" t="s">
        <v>83</v>
      </c>
      <c r="AV273" s="13" t="s">
        <v>81</v>
      </c>
      <c r="AW273" s="13" t="s">
        <v>30</v>
      </c>
      <c r="AX273" s="13" t="s">
        <v>73</v>
      </c>
      <c r="AY273" s="251" t="s">
        <v>183</v>
      </c>
    </row>
    <row r="274" s="14" customFormat="1">
      <c r="A274" s="14"/>
      <c r="B274" s="252"/>
      <c r="C274" s="253"/>
      <c r="D274" s="243" t="s">
        <v>195</v>
      </c>
      <c r="E274" s="254" t="s">
        <v>1</v>
      </c>
      <c r="F274" s="255" t="s">
        <v>635</v>
      </c>
      <c r="G274" s="253"/>
      <c r="H274" s="256">
        <v>1.893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2" t="s">
        <v>195</v>
      </c>
      <c r="AU274" s="262" t="s">
        <v>83</v>
      </c>
      <c r="AV274" s="14" t="s">
        <v>83</v>
      </c>
      <c r="AW274" s="14" t="s">
        <v>30</v>
      </c>
      <c r="AX274" s="14" t="s">
        <v>73</v>
      </c>
      <c r="AY274" s="262" t="s">
        <v>183</v>
      </c>
    </row>
    <row r="275" s="15" customFormat="1">
      <c r="A275" s="15"/>
      <c r="B275" s="263"/>
      <c r="C275" s="264"/>
      <c r="D275" s="243" t="s">
        <v>195</v>
      </c>
      <c r="E275" s="265" t="s">
        <v>1</v>
      </c>
      <c r="F275" s="266" t="s">
        <v>219</v>
      </c>
      <c r="G275" s="264"/>
      <c r="H275" s="267">
        <v>1.893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3" t="s">
        <v>195</v>
      </c>
      <c r="AU275" s="273" t="s">
        <v>83</v>
      </c>
      <c r="AV275" s="15" t="s">
        <v>188</v>
      </c>
      <c r="AW275" s="15" t="s">
        <v>30</v>
      </c>
      <c r="AX275" s="15" t="s">
        <v>81</v>
      </c>
      <c r="AY275" s="273" t="s">
        <v>183</v>
      </c>
    </row>
    <row r="276" s="2" customFormat="1" ht="24.15" customHeight="1">
      <c r="A276" s="38"/>
      <c r="B276" s="39"/>
      <c r="C276" s="227" t="s">
        <v>376</v>
      </c>
      <c r="D276" s="227" t="s">
        <v>185</v>
      </c>
      <c r="E276" s="228" t="s">
        <v>709</v>
      </c>
      <c r="F276" s="229" t="s">
        <v>710</v>
      </c>
      <c r="G276" s="230" t="s">
        <v>325</v>
      </c>
      <c r="H276" s="231">
        <v>1</v>
      </c>
      <c r="I276" s="232"/>
      <c r="J276" s="233">
        <f>ROUND(I276*H276,2)</f>
        <v>0</v>
      </c>
      <c r="K276" s="234"/>
      <c r="L276" s="44"/>
      <c r="M276" s="235" t="s">
        <v>1</v>
      </c>
      <c r="N276" s="236" t="s">
        <v>38</v>
      </c>
      <c r="O276" s="91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9" t="s">
        <v>188</v>
      </c>
      <c r="AT276" s="239" t="s">
        <v>185</v>
      </c>
      <c r="AU276" s="239" t="s">
        <v>83</v>
      </c>
      <c r="AY276" s="17" t="s">
        <v>183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7" t="s">
        <v>81</v>
      </c>
      <c r="BK276" s="240">
        <f>ROUND(I276*H276,2)</f>
        <v>0</v>
      </c>
      <c r="BL276" s="17" t="s">
        <v>188</v>
      </c>
      <c r="BM276" s="239" t="s">
        <v>711</v>
      </c>
    </row>
    <row r="277" s="14" customFormat="1">
      <c r="A277" s="14"/>
      <c r="B277" s="252"/>
      <c r="C277" s="253"/>
      <c r="D277" s="243" t="s">
        <v>195</v>
      </c>
      <c r="E277" s="254" t="s">
        <v>1</v>
      </c>
      <c r="F277" s="255" t="s">
        <v>81</v>
      </c>
      <c r="G277" s="253"/>
      <c r="H277" s="256">
        <v>1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195</v>
      </c>
      <c r="AU277" s="262" t="s">
        <v>83</v>
      </c>
      <c r="AV277" s="14" t="s">
        <v>83</v>
      </c>
      <c r="AW277" s="14" t="s">
        <v>30</v>
      </c>
      <c r="AX277" s="14" t="s">
        <v>81</v>
      </c>
      <c r="AY277" s="262" t="s">
        <v>183</v>
      </c>
    </row>
    <row r="278" s="2" customFormat="1" ht="24.15" customHeight="1">
      <c r="A278" s="38"/>
      <c r="B278" s="39"/>
      <c r="C278" s="227" t="s">
        <v>391</v>
      </c>
      <c r="D278" s="227" t="s">
        <v>185</v>
      </c>
      <c r="E278" s="228" t="s">
        <v>712</v>
      </c>
      <c r="F278" s="229" t="s">
        <v>713</v>
      </c>
      <c r="G278" s="230" t="s">
        <v>325</v>
      </c>
      <c r="H278" s="231">
        <v>1</v>
      </c>
      <c r="I278" s="232"/>
      <c r="J278" s="233">
        <f>ROUND(I278*H278,2)</f>
        <v>0</v>
      </c>
      <c r="K278" s="234"/>
      <c r="L278" s="44"/>
      <c r="M278" s="235" t="s">
        <v>1</v>
      </c>
      <c r="N278" s="236" t="s">
        <v>38</v>
      </c>
      <c r="O278" s="91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9" t="s">
        <v>188</v>
      </c>
      <c r="AT278" s="239" t="s">
        <v>185</v>
      </c>
      <c r="AU278" s="239" t="s">
        <v>83</v>
      </c>
      <c r="AY278" s="17" t="s">
        <v>183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7" t="s">
        <v>81</v>
      </c>
      <c r="BK278" s="240">
        <f>ROUND(I278*H278,2)</f>
        <v>0</v>
      </c>
      <c r="BL278" s="17" t="s">
        <v>188</v>
      </c>
      <c r="BM278" s="239" t="s">
        <v>714</v>
      </c>
    </row>
    <row r="279" s="14" customFormat="1">
      <c r="A279" s="14"/>
      <c r="B279" s="252"/>
      <c r="C279" s="253"/>
      <c r="D279" s="243" t="s">
        <v>195</v>
      </c>
      <c r="E279" s="254" t="s">
        <v>1</v>
      </c>
      <c r="F279" s="255" t="s">
        <v>81</v>
      </c>
      <c r="G279" s="253"/>
      <c r="H279" s="256">
        <v>1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195</v>
      </c>
      <c r="AU279" s="262" t="s">
        <v>83</v>
      </c>
      <c r="AV279" s="14" t="s">
        <v>83</v>
      </c>
      <c r="AW279" s="14" t="s">
        <v>30</v>
      </c>
      <c r="AX279" s="14" t="s">
        <v>81</v>
      </c>
      <c r="AY279" s="262" t="s">
        <v>183</v>
      </c>
    </row>
    <row r="280" s="2" customFormat="1" ht="37.8" customHeight="1">
      <c r="A280" s="38"/>
      <c r="B280" s="39"/>
      <c r="C280" s="227" t="s">
        <v>398</v>
      </c>
      <c r="D280" s="227" t="s">
        <v>185</v>
      </c>
      <c r="E280" s="228" t="s">
        <v>715</v>
      </c>
      <c r="F280" s="229" t="s">
        <v>716</v>
      </c>
      <c r="G280" s="230" t="s">
        <v>187</v>
      </c>
      <c r="H280" s="231">
        <v>167.57900000000001</v>
      </c>
      <c r="I280" s="232"/>
      <c r="J280" s="233">
        <f>ROUND(I280*H280,2)</f>
        <v>0</v>
      </c>
      <c r="K280" s="234"/>
      <c r="L280" s="44"/>
      <c r="M280" s="235" t="s">
        <v>1</v>
      </c>
      <c r="N280" s="236" t="s">
        <v>38</v>
      </c>
      <c r="O280" s="91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9" t="s">
        <v>188</v>
      </c>
      <c r="AT280" s="239" t="s">
        <v>185</v>
      </c>
      <c r="AU280" s="239" t="s">
        <v>83</v>
      </c>
      <c r="AY280" s="17" t="s">
        <v>183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7" t="s">
        <v>81</v>
      </c>
      <c r="BK280" s="240">
        <f>ROUND(I280*H280,2)</f>
        <v>0</v>
      </c>
      <c r="BL280" s="17" t="s">
        <v>188</v>
      </c>
      <c r="BM280" s="239" t="s">
        <v>717</v>
      </c>
    </row>
    <row r="281" s="13" customFormat="1">
      <c r="A281" s="13"/>
      <c r="B281" s="241"/>
      <c r="C281" s="242"/>
      <c r="D281" s="243" t="s">
        <v>195</v>
      </c>
      <c r="E281" s="244" t="s">
        <v>1</v>
      </c>
      <c r="F281" s="245" t="s">
        <v>718</v>
      </c>
      <c r="G281" s="242"/>
      <c r="H281" s="244" t="s">
        <v>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195</v>
      </c>
      <c r="AU281" s="251" t="s">
        <v>83</v>
      </c>
      <c r="AV281" s="13" t="s">
        <v>81</v>
      </c>
      <c r="AW281" s="13" t="s">
        <v>30</v>
      </c>
      <c r="AX281" s="13" t="s">
        <v>73</v>
      </c>
      <c r="AY281" s="251" t="s">
        <v>183</v>
      </c>
    </row>
    <row r="282" s="14" customFormat="1">
      <c r="A282" s="14"/>
      <c r="B282" s="252"/>
      <c r="C282" s="253"/>
      <c r="D282" s="243" t="s">
        <v>195</v>
      </c>
      <c r="E282" s="254" t="s">
        <v>1</v>
      </c>
      <c r="F282" s="255" t="s">
        <v>719</v>
      </c>
      <c r="G282" s="253"/>
      <c r="H282" s="256">
        <v>17.010000000000002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195</v>
      </c>
      <c r="AU282" s="262" t="s">
        <v>83</v>
      </c>
      <c r="AV282" s="14" t="s">
        <v>83</v>
      </c>
      <c r="AW282" s="14" t="s">
        <v>30</v>
      </c>
      <c r="AX282" s="14" t="s">
        <v>73</v>
      </c>
      <c r="AY282" s="262" t="s">
        <v>183</v>
      </c>
    </row>
    <row r="283" s="13" customFormat="1">
      <c r="A283" s="13"/>
      <c r="B283" s="241"/>
      <c r="C283" s="242"/>
      <c r="D283" s="243" t="s">
        <v>195</v>
      </c>
      <c r="E283" s="244" t="s">
        <v>1</v>
      </c>
      <c r="F283" s="245" t="s">
        <v>634</v>
      </c>
      <c r="G283" s="242"/>
      <c r="H283" s="244" t="s">
        <v>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195</v>
      </c>
      <c r="AU283" s="251" t="s">
        <v>83</v>
      </c>
      <c r="AV283" s="13" t="s">
        <v>81</v>
      </c>
      <c r="AW283" s="13" t="s">
        <v>30</v>
      </c>
      <c r="AX283" s="13" t="s">
        <v>73</v>
      </c>
      <c r="AY283" s="251" t="s">
        <v>183</v>
      </c>
    </row>
    <row r="284" s="14" customFormat="1">
      <c r="A284" s="14"/>
      <c r="B284" s="252"/>
      <c r="C284" s="253"/>
      <c r="D284" s="243" t="s">
        <v>195</v>
      </c>
      <c r="E284" s="254" t="s">
        <v>1</v>
      </c>
      <c r="F284" s="255" t="s">
        <v>635</v>
      </c>
      <c r="G284" s="253"/>
      <c r="H284" s="256">
        <v>1.893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195</v>
      </c>
      <c r="AU284" s="262" t="s">
        <v>83</v>
      </c>
      <c r="AV284" s="14" t="s">
        <v>83</v>
      </c>
      <c r="AW284" s="14" t="s">
        <v>30</v>
      </c>
      <c r="AX284" s="14" t="s">
        <v>73</v>
      </c>
      <c r="AY284" s="262" t="s">
        <v>183</v>
      </c>
    </row>
    <row r="285" s="13" customFormat="1">
      <c r="A285" s="13"/>
      <c r="B285" s="241"/>
      <c r="C285" s="242"/>
      <c r="D285" s="243" t="s">
        <v>195</v>
      </c>
      <c r="E285" s="244" t="s">
        <v>1</v>
      </c>
      <c r="F285" s="245" t="s">
        <v>624</v>
      </c>
      <c r="G285" s="242"/>
      <c r="H285" s="244" t="s">
        <v>1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195</v>
      </c>
      <c r="AU285" s="251" t="s">
        <v>83</v>
      </c>
      <c r="AV285" s="13" t="s">
        <v>81</v>
      </c>
      <c r="AW285" s="13" t="s">
        <v>30</v>
      </c>
      <c r="AX285" s="13" t="s">
        <v>73</v>
      </c>
      <c r="AY285" s="251" t="s">
        <v>183</v>
      </c>
    </row>
    <row r="286" s="14" customFormat="1">
      <c r="A286" s="14"/>
      <c r="B286" s="252"/>
      <c r="C286" s="253"/>
      <c r="D286" s="243" t="s">
        <v>195</v>
      </c>
      <c r="E286" s="254" t="s">
        <v>1</v>
      </c>
      <c r="F286" s="255" t="s">
        <v>625</v>
      </c>
      <c r="G286" s="253"/>
      <c r="H286" s="256">
        <v>6.6879999999999997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2" t="s">
        <v>195</v>
      </c>
      <c r="AU286" s="262" t="s">
        <v>83</v>
      </c>
      <c r="AV286" s="14" t="s">
        <v>83</v>
      </c>
      <c r="AW286" s="14" t="s">
        <v>30</v>
      </c>
      <c r="AX286" s="14" t="s">
        <v>73</v>
      </c>
      <c r="AY286" s="262" t="s">
        <v>183</v>
      </c>
    </row>
    <row r="287" s="13" customFormat="1">
      <c r="A287" s="13"/>
      <c r="B287" s="241"/>
      <c r="C287" s="242"/>
      <c r="D287" s="243" t="s">
        <v>195</v>
      </c>
      <c r="E287" s="244" t="s">
        <v>1</v>
      </c>
      <c r="F287" s="245" t="s">
        <v>720</v>
      </c>
      <c r="G287" s="242"/>
      <c r="H287" s="244" t="s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195</v>
      </c>
      <c r="AU287" s="251" t="s">
        <v>83</v>
      </c>
      <c r="AV287" s="13" t="s">
        <v>81</v>
      </c>
      <c r="AW287" s="13" t="s">
        <v>30</v>
      </c>
      <c r="AX287" s="13" t="s">
        <v>73</v>
      </c>
      <c r="AY287" s="251" t="s">
        <v>183</v>
      </c>
    </row>
    <row r="288" s="14" customFormat="1">
      <c r="A288" s="14"/>
      <c r="B288" s="252"/>
      <c r="C288" s="253"/>
      <c r="D288" s="243" t="s">
        <v>195</v>
      </c>
      <c r="E288" s="254" t="s">
        <v>1</v>
      </c>
      <c r="F288" s="255" t="s">
        <v>721</v>
      </c>
      <c r="G288" s="253"/>
      <c r="H288" s="256">
        <v>141.988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195</v>
      </c>
      <c r="AU288" s="262" t="s">
        <v>83</v>
      </c>
      <c r="AV288" s="14" t="s">
        <v>83</v>
      </c>
      <c r="AW288" s="14" t="s">
        <v>30</v>
      </c>
      <c r="AX288" s="14" t="s">
        <v>73</v>
      </c>
      <c r="AY288" s="262" t="s">
        <v>183</v>
      </c>
    </row>
    <row r="289" s="15" customFormat="1">
      <c r="A289" s="15"/>
      <c r="B289" s="263"/>
      <c r="C289" s="264"/>
      <c r="D289" s="243" t="s">
        <v>195</v>
      </c>
      <c r="E289" s="265" t="s">
        <v>1</v>
      </c>
      <c r="F289" s="266" t="s">
        <v>219</v>
      </c>
      <c r="G289" s="264"/>
      <c r="H289" s="267">
        <v>167.57900000000001</v>
      </c>
      <c r="I289" s="268"/>
      <c r="J289" s="264"/>
      <c r="K289" s="264"/>
      <c r="L289" s="269"/>
      <c r="M289" s="270"/>
      <c r="N289" s="271"/>
      <c r="O289" s="271"/>
      <c r="P289" s="271"/>
      <c r="Q289" s="271"/>
      <c r="R289" s="271"/>
      <c r="S289" s="271"/>
      <c r="T289" s="272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3" t="s">
        <v>195</v>
      </c>
      <c r="AU289" s="273" t="s">
        <v>83</v>
      </c>
      <c r="AV289" s="15" t="s">
        <v>188</v>
      </c>
      <c r="AW289" s="15" t="s">
        <v>30</v>
      </c>
      <c r="AX289" s="15" t="s">
        <v>81</v>
      </c>
      <c r="AY289" s="273" t="s">
        <v>183</v>
      </c>
    </row>
    <row r="290" s="2" customFormat="1" ht="37.8" customHeight="1">
      <c r="A290" s="38"/>
      <c r="B290" s="39"/>
      <c r="C290" s="227" t="s">
        <v>404</v>
      </c>
      <c r="D290" s="227" t="s">
        <v>185</v>
      </c>
      <c r="E290" s="228" t="s">
        <v>722</v>
      </c>
      <c r="F290" s="229" t="s">
        <v>723</v>
      </c>
      <c r="G290" s="230" t="s">
        <v>187</v>
      </c>
      <c r="H290" s="231">
        <v>837.89499999999998</v>
      </c>
      <c r="I290" s="232"/>
      <c r="J290" s="233">
        <f>ROUND(I290*H290,2)</f>
        <v>0</v>
      </c>
      <c r="K290" s="234"/>
      <c r="L290" s="44"/>
      <c r="M290" s="235" t="s">
        <v>1</v>
      </c>
      <c r="N290" s="236" t="s">
        <v>38</v>
      </c>
      <c r="O290" s="91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9" t="s">
        <v>188</v>
      </c>
      <c r="AT290" s="239" t="s">
        <v>185</v>
      </c>
      <c r="AU290" s="239" t="s">
        <v>83</v>
      </c>
      <c r="AY290" s="17" t="s">
        <v>183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7" t="s">
        <v>81</v>
      </c>
      <c r="BK290" s="240">
        <f>ROUND(I290*H290,2)</f>
        <v>0</v>
      </c>
      <c r="BL290" s="17" t="s">
        <v>188</v>
      </c>
      <c r="BM290" s="239" t="s">
        <v>724</v>
      </c>
    </row>
    <row r="291" s="13" customFormat="1">
      <c r="A291" s="13"/>
      <c r="B291" s="241"/>
      <c r="C291" s="242"/>
      <c r="D291" s="243" t="s">
        <v>195</v>
      </c>
      <c r="E291" s="244" t="s">
        <v>1</v>
      </c>
      <c r="F291" s="245" t="s">
        <v>718</v>
      </c>
      <c r="G291" s="242"/>
      <c r="H291" s="244" t="s">
        <v>1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195</v>
      </c>
      <c r="AU291" s="251" t="s">
        <v>83</v>
      </c>
      <c r="AV291" s="13" t="s">
        <v>81</v>
      </c>
      <c r="AW291" s="13" t="s">
        <v>30</v>
      </c>
      <c r="AX291" s="13" t="s">
        <v>73</v>
      </c>
      <c r="AY291" s="251" t="s">
        <v>183</v>
      </c>
    </row>
    <row r="292" s="14" customFormat="1">
      <c r="A292" s="14"/>
      <c r="B292" s="252"/>
      <c r="C292" s="253"/>
      <c r="D292" s="243" t="s">
        <v>195</v>
      </c>
      <c r="E292" s="254" t="s">
        <v>1</v>
      </c>
      <c r="F292" s="255" t="s">
        <v>719</v>
      </c>
      <c r="G292" s="253"/>
      <c r="H292" s="256">
        <v>17.010000000000002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195</v>
      </c>
      <c r="AU292" s="262" t="s">
        <v>83</v>
      </c>
      <c r="AV292" s="14" t="s">
        <v>83</v>
      </c>
      <c r="AW292" s="14" t="s">
        <v>30</v>
      </c>
      <c r="AX292" s="14" t="s">
        <v>73</v>
      </c>
      <c r="AY292" s="262" t="s">
        <v>183</v>
      </c>
    </row>
    <row r="293" s="13" customFormat="1">
      <c r="A293" s="13"/>
      <c r="B293" s="241"/>
      <c r="C293" s="242"/>
      <c r="D293" s="243" t="s">
        <v>195</v>
      </c>
      <c r="E293" s="244" t="s">
        <v>1</v>
      </c>
      <c r="F293" s="245" t="s">
        <v>634</v>
      </c>
      <c r="G293" s="242"/>
      <c r="H293" s="244" t="s">
        <v>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195</v>
      </c>
      <c r="AU293" s="251" t="s">
        <v>83</v>
      </c>
      <c r="AV293" s="13" t="s">
        <v>81</v>
      </c>
      <c r="AW293" s="13" t="s">
        <v>30</v>
      </c>
      <c r="AX293" s="13" t="s">
        <v>73</v>
      </c>
      <c r="AY293" s="251" t="s">
        <v>183</v>
      </c>
    </row>
    <row r="294" s="14" customFormat="1">
      <c r="A294" s="14"/>
      <c r="B294" s="252"/>
      <c r="C294" s="253"/>
      <c r="D294" s="243" t="s">
        <v>195</v>
      </c>
      <c r="E294" s="254" t="s">
        <v>1</v>
      </c>
      <c r="F294" s="255" t="s">
        <v>635</v>
      </c>
      <c r="G294" s="253"/>
      <c r="H294" s="256">
        <v>1.893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195</v>
      </c>
      <c r="AU294" s="262" t="s">
        <v>83</v>
      </c>
      <c r="AV294" s="14" t="s">
        <v>83</v>
      </c>
      <c r="AW294" s="14" t="s">
        <v>30</v>
      </c>
      <c r="AX294" s="14" t="s">
        <v>73</v>
      </c>
      <c r="AY294" s="262" t="s">
        <v>183</v>
      </c>
    </row>
    <row r="295" s="13" customFormat="1">
      <c r="A295" s="13"/>
      <c r="B295" s="241"/>
      <c r="C295" s="242"/>
      <c r="D295" s="243" t="s">
        <v>195</v>
      </c>
      <c r="E295" s="244" t="s">
        <v>1</v>
      </c>
      <c r="F295" s="245" t="s">
        <v>624</v>
      </c>
      <c r="G295" s="242"/>
      <c r="H295" s="244" t="s">
        <v>1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195</v>
      </c>
      <c r="AU295" s="251" t="s">
        <v>83</v>
      </c>
      <c r="AV295" s="13" t="s">
        <v>81</v>
      </c>
      <c r="AW295" s="13" t="s">
        <v>30</v>
      </c>
      <c r="AX295" s="13" t="s">
        <v>73</v>
      </c>
      <c r="AY295" s="251" t="s">
        <v>183</v>
      </c>
    </row>
    <row r="296" s="14" customFormat="1">
      <c r="A296" s="14"/>
      <c r="B296" s="252"/>
      <c r="C296" s="253"/>
      <c r="D296" s="243" t="s">
        <v>195</v>
      </c>
      <c r="E296" s="254" t="s">
        <v>1</v>
      </c>
      <c r="F296" s="255" t="s">
        <v>625</v>
      </c>
      <c r="G296" s="253"/>
      <c r="H296" s="256">
        <v>6.6879999999999997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195</v>
      </c>
      <c r="AU296" s="262" t="s">
        <v>83</v>
      </c>
      <c r="AV296" s="14" t="s">
        <v>83</v>
      </c>
      <c r="AW296" s="14" t="s">
        <v>30</v>
      </c>
      <c r="AX296" s="14" t="s">
        <v>73</v>
      </c>
      <c r="AY296" s="262" t="s">
        <v>183</v>
      </c>
    </row>
    <row r="297" s="13" customFormat="1">
      <c r="A297" s="13"/>
      <c r="B297" s="241"/>
      <c r="C297" s="242"/>
      <c r="D297" s="243" t="s">
        <v>195</v>
      </c>
      <c r="E297" s="244" t="s">
        <v>1</v>
      </c>
      <c r="F297" s="245" t="s">
        <v>720</v>
      </c>
      <c r="G297" s="242"/>
      <c r="H297" s="244" t="s">
        <v>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195</v>
      </c>
      <c r="AU297" s="251" t="s">
        <v>83</v>
      </c>
      <c r="AV297" s="13" t="s">
        <v>81</v>
      </c>
      <c r="AW297" s="13" t="s">
        <v>30</v>
      </c>
      <c r="AX297" s="13" t="s">
        <v>73</v>
      </c>
      <c r="AY297" s="251" t="s">
        <v>183</v>
      </c>
    </row>
    <row r="298" s="14" customFormat="1">
      <c r="A298" s="14"/>
      <c r="B298" s="252"/>
      <c r="C298" s="253"/>
      <c r="D298" s="243" t="s">
        <v>195</v>
      </c>
      <c r="E298" s="254" t="s">
        <v>1</v>
      </c>
      <c r="F298" s="255" t="s">
        <v>721</v>
      </c>
      <c r="G298" s="253"/>
      <c r="H298" s="256">
        <v>141.988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195</v>
      </c>
      <c r="AU298" s="262" t="s">
        <v>83</v>
      </c>
      <c r="AV298" s="14" t="s">
        <v>83</v>
      </c>
      <c r="AW298" s="14" t="s">
        <v>30</v>
      </c>
      <c r="AX298" s="14" t="s">
        <v>73</v>
      </c>
      <c r="AY298" s="262" t="s">
        <v>183</v>
      </c>
    </row>
    <row r="299" s="15" customFormat="1">
      <c r="A299" s="15"/>
      <c r="B299" s="263"/>
      <c r="C299" s="264"/>
      <c r="D299" s="243" t="s">
        <v>195</v>
      </c>
      <c r="E299" s="265" t="s">
        <v>1</v>
      </c>
      <c r="F299" s="266" t="s">
        <v>219</v>
      </c>
      <c r="G299" s="264"/>
      <c r="H299" s="267">
        <v>167.57900000000001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3" t="s">
        <v>195</v>
      </c>
      <c r="AU299" s="273" t="s">
        <v>83</v>
      </c>
      <c r="AV299" s="15" t="s">
        <v>188</v>
      </c>
      <c r="AW299" s="15" t="s">
        <v>30</v>
      </c>
      <c r="AX299" s="15" t="s">
        <v>81</v>
      </c>
      <c r="AY299" s="273" t="s">
        <v>183</v>
      </c>
    </row>
    <row r="300" s="14" customFormat="1">
      <c r="A300" s="14"/>
      <c r="B300" s="252"/>
      <c r="C300" s="253"/>
      <c r="D300" s="243" t="s">
        <v>195</v>
      </c>
      <c r="E300" s="253"/>
      <c r="F300" s="255" t="s">
        <v>725</v>
      </c>
      <c r="G300" s="253"/>
      <c r="H300" s="256">
        <v>837.89499999999998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195</v>
      </c>
      <c r="AU300" s="262" t="s">
        <v>83</v>
      </c>
      <c r="AV300" s="14" t="s">
        <v>83</v>
      </c>
      <c r="AW300" s="14" t="s">
        <v>4</v>
      </c>
      <c r="AX300" s="14" t="s">
        <v>81</v>
      </c>
      <c r="AY300" s="262" t="s">
        <v>183</v>
      </c>
    </row>
    <row r="301" s="2" customFormat="1" ht="33" customHeight="1">
      <c r="A301" s="38"/>
      <c r="B301" s="39"/>
      <c r="C301" s="227" t="s">
        <v>414</v>
      </c>
      <c r="D301" s="227" t="s">
        <v>185</v>
      </c>
      <c r="E301" s="228" t="s">
        <v>726</v>
      </c>
      <c r="F301" s="229" t="s">
        <v>727</v>
      </c>
      <c r="G301" s="230" t="s">
        <v>325</v>
      </c>
      <c r="H301" s="231">
        <v>19</v>
      </c>
      <c r="I301" s="232"/>
      <c r="J301" s="233">
        <f>ROUND(I301*H301,2)</f>
        <v>0</v>
      </c>
      <c r="K301" s="234"/>
      <c r="L301" s="44"/>
      <c r="M301" s="235" t="s">
        <v>1</v>
      </c>
      <c r="N301" s="236" t="s">
        <v>38</v>
      </c>
      <c r="O301" s="91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9" t="s">
        <v>188</v>
      </c>
      <c r="AT301" s="239" t="s">
        <v>185</v>
      </c>
      <c r="AU301" s="239" t="s">
        <v>83</v>
      </c>
      <c r="AY301" s="17" t="s">
        <v>183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7" t="s">
        <v>81</v>
      </c>
      <c r="BK301" s="240">
        <f>ROUND(I301*H301,2)</f>
        <v>0</v>
      </c>
      <c r="BL301" s="17" t="s">
        <v>188</v>
      </c>
      <c r="BM301" s="239" t="s">
        <v>728</v>
      </c>
    </row>
    <row r="302" s="14" customFormat="1">
      <c r="A302" s="14"/>
      <c r="B302" s="252"/>
      <c r="C302" s="253"/>
      <c r="D302" s="243" t="s">
        <v>195</v>
      </c>
      <c r="E302" s="254" t="s">
        <v>1</v>
      </c>
      <c r="F302" s="255" t="s">
        <v>343</v>
      </c>
      <c r="G302" s="253"/>
      <c r="H302" s="256">
        <v>19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195</v>
      </c>
      <c r="AU302" s="262" t="s">
        <v>83</v>
      </c>
      <c r="AV302" s="14" t="s">
        <v>83</v>
      </c>
      <c r="AW302" s="14" t="s">
        <v>30</v>
      </c>
      <c r="AX302" s="14" t="s">
        <v>81</v>
      </c>
      <c r="AY302" s="262" t="s">
        <v>183</v>
      </c>
    </row>
    <row r="303" s="2" customFormat="1" ht="33" customHeight="1">
      <c r="A303" s="38"/>
      <c r="B303" s="39"/>
      <c r="C303" s="227" t="s">
        <v>419</v>
      </c>
      <c r="D303" s="227" t="s">
        <v>185</v>
      </c>
      <c r="E303" s="228" t="s">
        <v>729</v>
      </c>
      <c r="F303" s="229" t="s">
        <v>730</v>
      </c>
      <c r="G303" s="230" t="s">
        <v>325</v>
      </c>
      <c r="H303" s="231">
        <v>19</v>
      </c>
      <c r="I303" s="232"/>
      <c r="J303" s="233">
        <f>ROUND(I303*H303,2)</f>
        <v>0</v>
      </c>
      <c r="K303" s="234"/>
      <c r="L303" s="44"/>
      <c r="M303" s="235" t="s">
        <v>1</v>
      </c>
      <c r="N303" s="236" t="s">
        <v>38</v>
      </c>
      <c r="O303" s="91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9" t="s">
        <v>188</v>
      </c>
      <c r="AT303" s="239" t="s">
        <v>185</v>
      </c>
      <c r="AU303" s="239" t="s">
        <v>83</v>
      </c>
      <c r="AY303" s="17" t="s">
        <v>183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7" t="s">
        <v>81</v>
      </c>
      <c r="BK303" s="240">
        <f>ROUND(I303*H303,2)</f>
        <v>0</v>
      </c>
      <c r="BL303" s="17" t="s">
        <v>188</v>
      </c>
      <c r="BM303" s="239" t="s">
        <v>731</v>
      </c>
    </row>
    <row r="304" s="14" customFormat="1">
      <c r="A304" s="14"/>
      <c r="B304" s="252"/>
      <c r="C304" s="253"/>
      <c r="D304" s="243" t="s">
        <v>195</v>
      </c>
      <c r="E304" s="254" t="s">
        <v>1</v>
      </c>
      <c r="F304" s="255" t="s">
        <v>343</v>
      </c>
      <c r="G304" s="253"/>
      <c r="H304" s="256">
        <v>19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195</v>
      </c>
      <c r="AU304" s="262" t="s">
        <v>83</v>
      </c>
      <c r="AV304" s="14" t="s">
        <v>83</v>
      </c>
      <c r="AW304" s="14" t="s">
        <v>30</v>
      </c>
      <c r="AX304" s="14" t="s">
        <v>81</v>
      </c>
      <c r="AY304" s="262" t="s">
        <v>183</v>
      </c>
    </row>
    <row r="305" s="2" customFormat="1" ht="37.8" customHeight="1">
      <c r="A305" s="38"/>
      <c r="B305" s="39"/>
      <c r="C305" s="227" t="s">
        <v>424</v>
      </c>
      <c r="D305" s="227" t="s">
        <v>185</v>
      </c>
      <c r="E305" s="228" t="s">
        <v>732</v>
      </c>
      <c r="F305" s="229" t="s">
        <v>733</v>
      </c>
      <c r="G305" s="230" t="s">
        <v>187</v>
      </c>
      <c r="H305" s="231">
        <v>713.73900000000003</v>
      </c>
      <c r="I305" s="232"/>
      <c r="J305" s="233">
        <f>ROUND(I305*H305,2)</f>
        <v>0</v>
      </c>
      <c r="K305" s="234"/>
      <c r="L305" s="44"/>
      <c r="M305" s="235" t="s">
        <v>1</v>
      </c>
      <c r="N305" s="236" t="s">
        <v>38</v>
      </c>
      <c r="O305" s="91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9" t="s">
        <v>188</v>
      </c>
      <c r="AT305" s="239" t="s">
        <v>185</v>
      </c>
      <c r="AU305" s="239" t="s">
        <v>83</v>
      </c>
      <c r="AY305" s="17" t="s">
        <v>183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7" t="s">
        <v>81</v>
      </c>
      <c r="BK305" s="240">
        <f>ROUND(I305*H305,2)</f>
        <v>0</v>
      </c>
      <c r="BL305" s="17" t="s">
        <v>188</v>
      </c>
      <c r="BM305" s="239" t="s">
        <v>734</v>
      </c>
    </row>
    <row r="306" s="13" customFormat="1">
      <c r="A306" s="13"/>
      <c r="B306" s="241"/>
      <c r="C306" s="242"/>
      <c r="D306" s="243" t="s">
        <v>195</v>
      </c>
      <c r="E306" s="244" t="s">
        <v>1</v>
      </c>
      <c r="F306" s="245" t="s">
        <v>617</v>
      </c>
      <c r="G306" s="242"/>
      <c r="H306" s="244" t="s">
        <v>1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195</v>
      </c>
      <c r="AU306" s="251" t="s">
        <v>83</v>
      </c>
      <c r="AV306" s="13" t="s">
        <v>81</v>
      </c>
      <c r="AW306" s="13" t="s">
        <v>30</v>
      </c>
      <c r="AX306" s="13" t="s">
        <v>73</v>
      </c>
      <c r="AY306" s="251" t="s">
        <v>183</v>
      </c>
    </row>
    <row r="307" s="14" customFormat="1">
      <c r="A307" s="14"/>
      <c r="B307" s="252"/>
      <c r="C307" s="253"/>
      <c r="D307" s="243" t="s">
        <v>195</v>
      </c>
      <c r="E307" s="254" t="s">
        <v>1</v>
      </c>
      <c r="F307" s="255" t="s">
        <v>618</v>
      </c>
      <c r="G307" s="253"/>
      <c r="H307" s="256">
        <v>587.98000000000002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195</v>
      </c>
      <c r="AU307" s="262" t="s">
        <v>83</v>
      </c>
      <c r="AV307" s="14" t="s">
        <v>83</v>
      </c>
      <c r="AW307" s="14" t="s">
        <v>30</v>
      </c>
      <c r="AX307" s="14" t="s">
        <v>73</v>
      </c>
      <c r="AY307" s="262" t="s">
        <v>183</v>
      </c>
    </row>
    <row r="308" s="14" customFormat="1">
      <c r="A308" s="14"/>
      <c r="B308" s="252"/>
      <c r="C308" s="253"/>
      <c r="D308" s="243" t="s">
        <v>195</v>
      </c>
      <c r="E308" s="254" t="s">
        <v>1</v>
      </c>
      <c r="F308" s="255" t="s">
        <v>619</v>
      </c>
      <c r="G308" s="253"/>
      <c r="H308" s="256">
        <v>137.452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195</v>
      </c>
      <c r="AU308" s="262" t="s">
        <v>83</v>
      </c>
      <c r="AV308" s="14" t="s">
        <v>83</v>
      </c>
      <c r="AW308" s="14" t="s">
        <v>30</v>
      </c>
      <c r="AX308" s="14" t="s">
        <v>73</v>
      </c>
      <c r="AY308" s="262" t="s">
        <v>183</v>
      </c>
    </row>
    <row r="309" s="14" customFormat="1">
      <c r="A309" s="14"/>
      <c r="B309" s="252"/>
      <c r="C309" s="253"/>
      <c r="D309" s="243" t="s">
        <v>195</v>
      </c>
      <c r="E309" s="254" t="s">
        <v>1</v>
      </c>
      <c r="F309" s="255" t="s">
        <v>620</v>
      </c>
      <c r="G309" s="253"/>
      <c r="H309" s="256">
        <v>-11.693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195</v>
      </c>
      <c r="AU309" s="262" t="s">
        <v>83</v>
      </c>
      <c r="AV309" s="14" t="s">
        <v>83</v>
      </c>
      <c r="AW309" s="14" t="s">
        <v>30</v>
      </c>
      <c r="AX309" s="14" t="s">
        <v>73</v>
      </c>
      <c r="AY309" s="262" t="s">
        <v>183</v>
      </c>
    </row>
    <row r="310" s="15" customFormat="1">
      <c r="A310" s="15"/>
      <c r="B310" s="263"/>
      <c r="C310" s="264"/>
      <c r="D310" s="243" t="s">
        <v>195</v>
      </c>
      <c r="E310" s="265" t="s">
        <v>1</v>
      </c>
      <c r="F310" s="266" t="s">
        <v>219</v>
      </c>
      <c r="G310" s="264"/>
      <c r="H310" s="267">
        <v>713.73900000000003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3" t="s">
        <v>195</v>
      </c>
      <c r="AU310" s="273" t="s">
        <v>83</v>
      </c>
      <c r="AV310" s="15" t="s">
        <v>188</v>
      </c>
      <c r="AW310" s="15" t="s">
        <v>30</v>
      </c>
      <c r="AX310" s="15" t="s">
        <v>81</v>
      </c>
      <c r="AY310" s="273" t="s">
        <v>183</v>
      </c>
    </row>
    <row r="311" s="2" customFormat="1" ht="24.15" customHeight="1">
      <c r="A311" s="38"/>
      <c r="B311" s="39"/>
      <c r="C311" s="227" t="s">
        <v>428</v>
      </c>
      <c r="D311" s="227" t="s">
        <v>185</v>
      </c>
      <c r="E311" s="228" t="s">
        <v>735</v>
      </c>
      <c r="F311" s="229" t="s">
        <v>736</v>
      </c>
      <c r="G311" s="230" t="s">
        <v>187</v>
      </c>
      <c r="H311" s="231">
        <v>24.169</v>
      </c>
      <c r="I311" s="232"/>
      <c r="J311" s="233">
        <f>ROUND(I311*H311,2)</f>
        <v>0</v>
      </c>
      <c r="K311" s="234"/>
      <c r="L311" s="44"/>
      <c r="M311" s="235" t="s">
        <v>1</v>
      </c>
      <c r="N311" s="236" t="s">
        <v>38</v>
      </c>
      <c r="O311" s="91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9" t="s">
        <v>188</v>
      </c>
      <c r="AT311" s="239" t="s">
        <v>185</v>
      </c>
      <c r="AU311" s="239" t="s">
        <v>83</v>
      </c>
      <c r="AY311" s="17" t="s">
        <v>183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7" t="s">
        <v>81</v>
      </c>
      <c r="BK311" s="240">
        <f>ROUND(I311*H311,2)</f>
        <v>0</v>
      </c>
      <c r="BL311" s="17" t="s">
        <v>188</v>
      </c>
      <c r="BM311" s="239" t="s">
        <v>737</v>
      </c>
    </row>
    <row r="312" s="13" customFormat="1">
      <c r="A312" s="13"/>
      <c r="B312" s="241"/>
      <c r="C312" s="242"/>
      <c r="D312" s="243" t="s">
        <v>195</v>
      </c>
      <c r="E312" s="244" t="s">
        <v>1</v>
      </c>
      <c r="F312" s="245" t="s">
        <v>718</v>
      </c>
      <c r="G312" s="242"/>
      <c r="H312" s="244" t="s">
        <v>1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195</v>
      </c>
      <c r="AU312" s="251" t="s">
        <v>83</v>
      </c>
      <c r="AV312" s="13" t="s">
        <v>81</v>
      </c>
      <c r="AW312" s="13" t="s">
        <v>30</v>
      </c>
      <c r="AX312" s="13" t="s">
        <v>73</v>
      </c>
      <c r="AY312" s="251" t="s">
        <v>183</v>
      </c>
    </row>
    <row r="313" s="14" customFormat="1">
      <c r="A313" s="14"/>
      <c r="B313" s="252"/>
      <c r="C313" s="253"/>
      <c r="D313" s="243" t="s">
        <v>195</v>
      </c>
      <c r="E313" s="254" t="s">
        <v>1</v>
      </c>
      <c r="F313" s="255" t="s">
        <v>719</v>
      </c>
      <c r="G313" s="253"/>
      <c r="H313" s="256">
        <v>17.010000000000002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195</v>
      </c>
      <c r="AU313" s="262" t="s">
        <v>83</v>
      </c>
      <c r="AV313" s="14" t="s">
        <v>83</v>
      </c>
      <c r="AW313" s="14" t="s">
        <v>30</v>
      </c>
      <c r="AX313" s="14" t="s">
        <v>73</v>
      </c>
      <c r="AY313" s="262" t="s">
        <v>183</v>
      </c>
    </row>
    <row r="314" s="13" customFormat="1">
      <c r="A314" s="13"/>
      <c r="B314" s="241"/>
      <c r="C314" s="242"/>
      <c r="D314" s="243" t="s">
        <v>195</v>
      </c>
      <c r="E314" s="244" t="s">
        <v>1</v>
      </c>
      <c r="F314" s="245" t="s">
        <v>738</v>
      </c>
      <c r="G314" s="242"/>
      <c r="H314" s="244" t="s">
        <v>1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195</v>
      </c>
      <c r="AU314" s="251" t="s">
        <v>83</v>
      </c>
      <c r="AV314" s="13" t="s">
        <v>81</v>
      </c>
      <c r="AW314" s="13" t="s">
        <v>30</v>
      </c>
      <c r="AX314" s="13" t="s">
        <v>73</v>
      </c>
      <c r="AY314" s="251" t="s">
        <v>183</v>
      </c>
    </row>
    <row r="315" s="14" customFormat="1">
      <c r="A315" s="14"/>
      <c r="B315" s="252"/>
      <c r="C315" s="253"/>
      <c r="D315" s="243" t="s">
        <v>195</v>
      </c>
      <c r="E315" s="254" t="s">
        <v>1</v>
      </c>
      <c r="F315" s="255" t="s">
        <v>739</v>
      </c>
      <c r="G315" s="253"/>
      <c r="H315" s="256">
        <v>7.1589999999999998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195</v>
      </c>
      <c r="AU315" s="262" t="s">
        <v>83</v>
      </c>
      <c r="AV315" s="14" t="s">
        <v>83</v>
      </c>
      <c r="AW315" s="14" t="s">
        <v>30</v>
      </c>
      <c r="AX315" s="14" t="s">
        <v>73</v>
      </c>
      <c r="AY315" s="262" t="s">
        <v>183</v>
      </c>
    </row>
    <row r="316" s="15" customFormat="1">
      <c r="A316" s="15"/>
      <c r="B316" s="263"/>
      <c r="C316" s="264"/>
      <c r="D316" s="243" t="s">
        <v>195</v>
      </c>
      <c r="E316" s="265" t="s">
        <v>1</v>
      </c>
      <c r="F316" s="266" t="s">
        <v>219</v>
      </c>
      <c r="G316" s="264"/>
      <c r="H316" s="267">
        <v>24.169</v>
      </c>
      <c r="I316" s="268"/>
      <c r="J316" s="264"/>
      <c r="K316" s="264"/>
      <c r="L316" s="269"/>
      <c r="M316" s="270"/>
      <c r="N316" s="271"/>
      <c r="O316" s="271"/>
      <c r="P316" s="271"/>
      <c r="Q316" s="271"/>
      <c r="R316" s="271"/>
      <c r="S316" s="271"/>
      <c r="T316" s="27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3" t="s">
        <v>195</v>
      </c>
      <c r="AU316" s="273" t="s">
        <v>83</v>
      </c>
      <c r="AV316" s="15" t="s">
        <v>188</v>
      </c>
      <c r="AW316" s="15" t="s">
        <v>30</v>
      </c>
      <c r="AX316" s="15" t="s">
        <v>81</v>
      </c>
      <c r="AY316" s="273" t="s">
        <v>183</v>
      </c>
    </row>
    <row r="317" s="2" customFormat="1" ht="24.15" customHeight="1">
      <c r="A317" s="38"/>
      <c r="B317" s="39"/>
      <c r="C317" s="227" t="s">
        <v>435</v>
      </c>
      <c r="D317" s="227" t="s">
        <v>185</v>
      </c>
      <c r="E317" s="228" t="s">
        <v>740</v>
      </c>
      <c r="F317" s="229" t="s">
        <v>741</v>
      </c>
      <c r="G317" s="230" t="s">
        <v>187</v>
      </c>
      <c r="H317" s="231">
        <v>338.36599999999999</v>
      </c>
      <c r="I317" s="232"/>
      <c r="J317" s="233">
        <f>ROUND(I317*H317,2)</f>
        <v>0</v>
      </c>
      <c r="K317" s="234"/>
      <c r="L317" s="44"/>
      <c r="M317" s="235" t="s">
        <v>1</v>
      </c>
      <c r="N317" s="236" t="s">
        <v>38</v>
      </c>
      <c r="O317" s="91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9" t="s">
        <v>188</v>
      </c>
      <c r="AT317" s="239" t="s">
        <v>185</v>
      </c>
      <c r="AU317" s="239" t="s">
        <v>83</v>
      </c>
      <c r="AY317" s="17" t="s">
        <v>183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7" t="s">
        <v>81</v>
      </c>
      <c r="BK317" s="240">
        <f>ROUND(I317*H317,2)</f>
        <v>0</v>
      </c>
      <c r="BL317" s="17" t="s">
        <v>188</v>
      </c>
      <c r="BM317" s="239" t="s">
        <v>742</v>
      </c>
    </row>
    <row r="318" s="14" customFormat="1">
      <c r="A318" s="14"/>
      <c r="B318" s="252"/>
      <c r="C318" s="253"/>
      <c r="D318" s="243" t="s">
        <v>195</v>
      </c>
      <c r="E318" s="254" t="s">
        <v>1</v>
      </c>
      <c r="F318" s="255" t="s">
        <v>743</v>
      </c>
      <c r="G318" s="253"/>
      <c r="H318" s="256">
        <v>24.169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2" t="s">
        <v>195</v>
      </c>
      <c r="AU318" s="262" t="s">
        <v>83</v>
      </c>
      <c r="AV318" s="14" t="s">
        <v>83</v>
      </c>
      <c r="AW318" s="14" t="s">
        <v>30</v>
      </c>
      <c r="AX318" s="14" t="s">
        <v>81</v>
      </c>
      <c r="AY318" s="262" t="s">
        <v>183</v>
      </c>
    </row>
    <row r="319" s="14" customFormat="1">
      <c r="A319" s="14"/>
      <c r="B319" s="252"/>
      <c r="C319" s="253"/>
      <c r="D319" s="243" t="s">
        <v>195</v>
      </c>
      <c r="E319" s="253"/>
      <c r="F319" s="255" t="s">
        <v>744</v>
      </c>
      <c r="G319" s="253"/>
      <c r="H319" s="256">
        <v>338.36599999999999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2" t="s">
        <v>195</v>
      </c>
      <c r="AU319" s="262" t="s">
        <v>83</v>
      </c>
      <c r="AV319" s="14" t="s">
        <v>83</v>
      </c>
      <c r="AW319" s="14" t="s">
        <v>4</v>
      </c>
      <c r="AX319" s="14" t="s">
        <v>81</v>
      </c>
      <c r="AY319" s="262" t="s">
        <v>183</v>
      </c>
    </row>
    <row r="320" s="2" customFormat="1" ht="37.8" customHeight="1">
      <c r="A320" s="38"/>
      <c r="B320" s="39"/>
      <c r="C320" s="227" t="s">
        <v>439</v>
      </c>
      <c r="D320" s="227" t="s">
        <v>185</v>
      </c>
      <c r="E320" s="228" t="s">
        <v>745</v>
      </c>
      <c r="F320" s="229" t="s">
        <v>746</v>
      </c>
      <c r="G320" s="230" t="s">
        <v>187</v>
      </c>
      <c r="H320" s="231">
        <v>560.10799999999995</v>
      </c>
      <c r="I320" s="232"/>
      <c r="J320" s="233">
        <f>ROUND(I320*H320,2)</f>
        <v>0</v>
      </c>
      <c r="K320" s="234"/>
      <c r="L320" s="44"/>
      <c r="M320" s="235" t="s">
        <v>1</v>
      </c>
      <c r="N320" s="236" t="s">
        <v>38</v>
      </c>
      <c r="O320" s="91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9" t="s">
        <v>188</v>
      </c>
      <c r="AT320" s="239" t="s">
        <v>185</v>
      </c>
      <c r="AU320" s="239" t="s">
        <v>83</v>
      </c>
      <c r="AY320" s="17" t="s">
        <v>183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7" t="s">
        <v>81</v>
      </c>
      <c r="BK320" s="240">
        <f>ROUND(I320*H320,2)</f>
        <v>0</v>
      </c>
      <c r="BL320" s="17" t="s">
        <v>188</v>
      </c>
      <c r="BM320" s="239" t="s">
        <v>747</v>
      </c>
    </row>
    <row r="321" s="13" customFormat="1">
      <c r="A321" s="13"/>
      <c r="B321" s="241"/>
      <c r="C321" s="242"/>
      <c r="D321" s="243" t="s">
        <v>195</v>
      </c>
      <c r="E321" s="244" t="s">
        <v>1</v>
      </c>
      <c r="F321" s="245" t="s">
        <v>617</v>
      </c>
      <c r="G321" s="242"/>
      <c r="H321" s="244" t="s">
        <v>1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1" t="s">
        <v>195</v>
      </c>
      <c r="AU321" s="251" t="s">
        <v>83</v>
      </c>
      <c r="AV321" s="13" t="s">
        <v>81</v>
      </c>
      <c r="AW321" s="13" t="s">
        <v>30</v>
      </c>
      <c r="AX321" s="13" t="s">
        <v>73</v>
      </c>
      <c r="AY321" s="251" t="s">
        <v>183</v>
      </c>
    </row>
    <row r="322" s="14" customFormat="1">
      <c r="A322" s="14"/>
      <c r="B322" s="252"/>
      <c r="C322" s="253"/>
      <c r="D322" s="243" t="s">
        <v>195</v>
      </c>
      <c r="E322" s="254" t="s">
        <v>1</v>
      </c>
      <c r="F322" s="255" t="s">
        <v>618</v>
      </c>
      <c r="G322" s="253"/>
      <c r="H322" s="256">
        <v>587.98000000000002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195</v>
      </c>
      <c r="AU322" s="262" t="s">
        <v>83</v>
      </c>
      <c r="AV322" s="14" t="s">
        <v>83</v>
      </c>
      <c r="AW322" s="14" t="s">
        <v>30</v>
      </c>
      <c r="AX322" s="14" t="s">
        <v>73</v>
      </c>
      <c r="AY322" s="262" t="s">
        <v>183</v>
      </c>
    </row>
    <row r="323" s="14" customFormat="1">
      <c r="A323" s="14"/>
      <c r="B323" s="252"/>
      <c r="C323" s="253"/>
      <c r="D323" s="243" t="s">
        <v>195</v>
      </c>
      <c r="E323" s="254" t="s">
        <v>1</v>
      </c>
      <c r="F323" s="255" t="s">
        <v>619</v>
      </c>
      <c r="G323" s="253"/>
      <c r="H323" s="256">
        <v>137.452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195</v>
      </c>
      <c r="AU323" s="262" t="s">
        <v>83</v>
      </c>
      <c r="AV323" s="14" t="s">
        <v>83</v>
      </c>
      <c r="AW323" s="14" t="s">
        <v>30</v>
      </c>
      <c r="AX323" s="14" t="s">
        <v>73</v>
      </c>
      <c r="AY323" s="262" t="s">
        <v>183</v>
      </c>
    </row>
    <row r="324" s="14" customFormat="1">
      <c r="A324" s="14"/>
      <c r="B324" s="252"/>
      <c r="C324" s="253"/>
      <c r="D324" s="243" t="s">
        <v>195</v>
      </c>
      <c r="E324" s="254" t="s">
        <v>1</v>
      </c>
      <c r="F324" s="255" t="s">
        <v>620</v>
      </c>
      <c r="G324" s="253"/>
      <c r="H324" s="256">
        <v>-11.693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195</v>
      </c>
      <c r="AU324" s="262" t="s">
        <v>83</v>
      </c>
      <c r="AV324" s="14" t="s">
        <v>83</v>
      </c>
      <c r="AW324" s="14" t="s">
        <v>30</v>
      </c>
      <c r="AX324" s="14" t="s">
        <v>73</v>
      </c>
      <c r="AY324" s="262" t="s">
        <v>183</v>
      </c>
    </row>
    <row r="325" s="14" customFormat="1">
      <c r="A325" s="14"/>
      <c r="B325" s="252"/>
      <c r="C325" s="253"/>
      <c r="D325" s="243" t="s">
        <v>195</v>
      </c>
      <c r="E325" s="254" t="s">
        <v>1</v>
      </c>
      <c r="F325" s="255" t="s">
        <v>748</v>
      </c>
      <c r="G325" s="253"/>
      <c r="H325" s="256">
        <v>12.321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195</v>
      </c>
      <c r="AU325" s="262" t="s">
        <v>83</v>
      </c>
      <c r="AV325" s="14" t="s">
        <v>83</v>
      </c>
      <c r="AW325" s="14" t="s">
        <v>30</v>
      </c>
      <c r="AX325" s="14" t="s">
        <v>73</v>
      </c>
      <c r="AY325" s="262" t="s">
        <v>183</v>
      </c>
    </row>
    <row r="326" s="14" customFormat="1">
      <c r="A326" s="14"/>
      <c r="B326" s="252"/>
      <c r="C326" s="253"/>
      <c r="D326" s="243" t="s">
        <v>195</v>
      </c>
      <c r="E326" s="254" t="s">
        <v>1</v>
      </c>
      <c r="F326" s="255" t="s">
        <v>749</v>
      </c>
      <c r="G326" s="253"/>
      <c r="H326" s="256">
        <v>-165.952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2" t="s">
        <v>195</v>
      </c>
      <c r="AU326" s="262" t="s">
        <v>83</v>
      </c>
      <c r="AV326" s="14" t="s">
        <v>83</v>
      </c>
      <c r="AW326" s="14" t="s">
        <v>30</v>
      </c>
      <c r="AX326" s="14" t="s">
        <v>73</v>
      </c>
      <c r="AY326" s="262" t="s">
        <v>183</v>
      </c>
    </row>
    <row r="327" s="15" customFormat="1">
      <c r="A327" s="15"/>
      <c r="B327" s="263"/>
      <c r="C327" s="264"/>
      <c r="D327" s="243" t="s">
        <v>195</v>
      </c>
      <c r="E327" s="265" t="s">
        <v>1</v>
      </c>
      <c r="F327" s="266" t="s">
        <v>219</v>
      </c>
      <c r="G327" s="264"/>
      <c r="H327" s="267">
        <v>560.10799999999995</v>
      </c>
      <c r="I327" s="268"/>
      <c r="J327" s="264"/>
      <c r="K327" s="264"/>
      <c r="L327" s="269"/>
      <c r="M327" s="270"/>
      <c r="N327" s="271"/>
      <c r="O327" s="271"/>
      <c r="P327" s="271"/>
      <c r="Q327" s="271"/>
      <c r="R327" s="271"/>
      <c r="S327" s="271"/>
      <c r="T327" s="27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3" t="s">
        <v>195</v>
      </c>
      <c r="AU327" s="273" t="s">
        <v>83</v>
      </c>
      <c r="AV327" s="15" t="s">
        <v>188</v>
      </c>
      <c r="AW327" s="15" t="s">
        <v>30</v>
      </c>
      <c r="AX327" s="15" t="s">
        <v>81</v>
      </c>
      <c r="AY327" s="273" t="s">
        <v>183</v>
      </c>
    </row>
    <row r="328" s="2" customFormat="1" ht="37.8" customHeight="1">
      <c r="A328" s="38"/>
      <c r="B328" s="39"/>
      <c r="C328" s="227" t="s">
        <v>444</v>
      </c>
      <c r="D328" s="227" t="s">
        <v>185</v>
      </c>
      <c r="E328" s="228" t="s">
        <v>750</v>
      </c>
      <c r="F328" s="229" t="s">
        <v>751</v>
      </c>
      <c r="G328" s="230" t="s">
        <v>187</v>
      </c>
      <c r="H328" s="231">
        <v>5601.0799999999999</v>
      </c>
      <c r="I328" s="232"/>
      <c r="J328" s="233">
        <f>ROUND(I328*H328,2)</f>
        <v>0</v>
      </c>
      <c r="K328" s="234"/>
      <c r="L328" s="44"/>
      <c r="M328" s="235" t="s">
        <v>1</v>
      </c>
      <c r="N328" s="236" t="s">
        <v>38</v>
      </c>
      <c r="O328" s="91"/>
      <c r="P328" s="237">
        <f>O328*H328</f>
        <v>0</v>
      </c>
      <c r="Q328" s="237">
        <v>0</v>
      </c>
      <c r="R328" s="237">
        <f>Q328*H328</f>
        <v>0</v>
      </c>
      <c r="S328" s="237">
        <v>0</v>
      </c>
      <c r="T328" s="23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9" t="s">
        <v>188</v>
      </c>
      <c r="AT328" s="239" t="s">
        <v>185</v>
      </c>
      <c r="AU328" s="239" t="s">
        <v>83</v>
      </c>
      <c r="AY328" s="17" t="s">
        <v>183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7" t="s">
        <v>81</v>
      </c>
      <c r="BK328" s="240">
        <f>ROUND(I328*H328,2)</f>
        <v>0</v>
      </c>
      <c r="BL328" s="17" t="s">
        <v>188</v>
      </c>
      <c r="BM328" s="239" t="s">
        <v>752</v>
      </c>
    </row>
    <row r="329" s="14" customFormat="1">
      <c r="A329" s="14"/>
      <c r="B329" s="252"/>
      <c r="C329" s="253"/>
      <c r="D329" s="243" t="s">
        <v>195</v>
      </c>
      <c r="E329" s="254" t="s">
        <v>1</v>
      </c>
      <c r="F329" s="255" t="s">
        <v>753</v>
      </c>
      <c r="G329" s="253"/>
      <c r="H329" s="256">
        <v>560.10799999999995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2" t="s">
        <v>195</v>
      </c>
      <c r="AU329" s="262" t="s">
        <v>83</v>
      </c>
      <c r="AV329" s="14" t="s">
        <v>83</v>
      </c>
      <c r="AW329" s="14" t="s">
        <v>30</v>
      </c>
      <c r="AX329" s="14" t="s">
        <v>73</v>
      </c>
      <c r="AY329" s="262" t="s">
        <v>183</v>
      </c>
    </row>
    <row r="330" s="15" customFormat="1">
      <c r="A330" s="15"/>
      <c r="B330" s="263"/>
      <c r="C330" s="264"/>
      <c r="D330" s="243" t="s">
        <v>195</v>
      </c>
      <c r="E330" s="265" t="s">
        <v>1</v>
      </c>
      <c r="F330" s="266" t="s">
        <v>219</v>
      </c>
      <c r="G330" s="264"/>
      <c r="H330" s="267">
        <v>560.10799999999995</v>
      </c>
      <c r="I330" s="268"/>
      <c r="J330" s="264"/>
      <c r="K330" s="264"/>
      <c r="L330" s="269"/>
      <c r="M330" s="270"/>
      <c r="N330" s="271"/>
      <c r="O330" s="271"/>
      <c r="P330" s="271"/>
      <c r="Q330" s="271"/>
      <c r="R330" s="271"/>
      <c r="S330" s="271"/>
      <c r="T330" s="27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3" t="s">
        <v>195</v>
      </c>
      <c r="AU330" s="273" t="s">
        <v>83</v>
      </c>
      <c r="AV330" s="15" t="s">
        <v>188</v>
      </c>
      <c r="AW330" s="15" t="s">
        <v>30</v>
      </c>
      <c r="AX330" s="15" t="s">
        <v>81</v>
      </c>
      <c r="AY330" s="273" t="s">
        <v>183</v>
      </c>
    </row>
    <row r="331" s="14" customFormat="1">
      <c r="A331" s="14"/>
      <c r="B331" s="252"/>
      <c r="C331" s="253"/>
      <c r="D331" s="243" t="s">
        <v>195</v>
      </c>
      <c r="E331" s="253"/>
      <c r="F331" s="255" t="s">
        <v>754</v>
      </c>
      <c r="G331" s="253"/>
      <c r="H331" s="256">
        <v>5601.0799999999999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195</v>
      </c>
      <c r="AU331" s="262" t="s">
        <v>83</v>
      </c>
      <c r="AV331" s="14" t="s">
        <v>83</v>
      </c>
      <c r="AW331" s="14" t="s">
        <v>4</v>
      </c>
      <c r="AX331" s="14" t="s">
        <v>81</v>
      </c>
      <c r="AY331" s="262" t="s">
        <v>183</v>
      </c>
    </row>
    <row r="332" s="2" customFormat="1" ht="24.15" customHeight="1">
      <c r="A332" s="38"/>
      <c r="B332" s="39"/>
      <c r="C332" s="227" t="s">
        <v>448</v>
      </c>
      <c r="D332" s="227" t="s">
        <v>185</v>
      </c>
      <c r="E332" s="228" t="s">
        <v>755</v>
      </c>
      <c r="F332" s="229" t="s">
        <v>756</v>
      </c>
      <c r="G332" s="230" t="s">
        <v>187</v>
      </c>
      <c r="H332" s="231">
        <v>713.73900000000003</v>
      </c>
      <c r="I332" s="232"/>
      <c r="J332" s="233">
        <f>ROUND(I332*H332,2)</f>
        <v>0</v>
      </c>
      <c r="K332" s="234"/>
      <c r="L332" s="44"/>
      <c r="M332" s="235" t="s">
        <v>1</v>
      </c>
      <c r="N332" s="236" t="s">
        <v>38</v>
      </c>
      <c r="O332" s="91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9" t="s">
        <v>188</v>
      </c>
      <c r="AT332" s="239" t="s">
        <v>185</v>
      </c>
      <c r="AU332" s="239" t="s">
        <v>83</v>
      </c>
      <c r="AY332" s="17" t="s">
        <v>183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7" t="s">
        <v>81</v>
      </c>
      <c r="BK332" s="240">
        <f>ROUND(I332*H332,2)</f>
        <v>0</v>
      </c>
      <c r="BL332" s="17" t="s">
        <v>188</v>
      </c>
      <c r="BM332" s="239" t="s">
        <v>757</v>
      </c>
    </row>
    <row r="333" s="13" customFormat="1">
      <c r="A333" s="13"/>
      <c r="B333" s="241"/>
      <c r="C333" s="242"/>
      <c r="D333" s="243" t="s">
        <v>195</v>
      </c>
      <c r="E333" s="244" t="s">
        <v>1</v>
      </c>
      <c r="F333" s="245" t="s">
        <v>617</v>
      </c>
      <c r="G333" s="242"/>
      <c r="H333" s="244" t="s">
        <v>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195</v>
      </c>
      <c r="AU333" s="251" t="s">
        <v>83</v>
      </c>
      <c r="AV333" s="13" t="s">
        <v>81</v>
      </c>
      <c r="AW333" s="13" t="s">
        <v>30</v>
      </c>
      <c r="AX333" s="13" t="s">
        <v>73</v>
      </c>
      <c r="AY333" s="251" t="s">
        <v>183</v>
      </c>
    </row>
    <row r="334" s="14" customFormat="1">
      <c r="A334" s="14"/>
      <c r="B334" s="252"/>
      <c r="C334" s="253"/>
      <c r="D334" s="243" t="s">
        <v>195</v>
      </c>
      <c r="E334" s="254" t="s">
        <v>1</v>
      </c>
      <c r="F334" s="255" t="s">
        <v>618</v>
      </c>
      <c r="G334" s="253"/>
      <c r="H334" s="256">
        <v>587.98000000000002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2" t="s">
        <v>195</v>
      </c>
      <c r="AU334" s="262" t="s">
        <v>83</v>
      </c>
      <c r="AV334" s="14" t="s">
        <v>83</v>
      </c>
      <c r="AW334" s="14" t="s">
        <v>30</v>
      </c>
      <c r="AX334" s="14" t="s">
        <v>73</v>
      </c>
      <c r="AY334" s="262" t="s">
        <v>183</v>
      </c>
    </row>
    <row r="335" s="14" customFormat="1">
      <c r="A335" s="14"/>
      <c r="B335" s="252"/>
      <c r="C335" s="253"/>
      <c r="D335" s="243" t="s">
        <v>195</v>
      </c>
      <c r="E335" s="254" t="s">
        <v>1</v>
      </c>
      <c r="F335" s="255" t="s">
        <v>619</v>
      </c>
      <c r="G335" s="253"/>
      <c r="H335" s="256">
        <v>137.452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2" t="s">
        <v>195</v>
      </c>
      <c r="AU335" s="262" t="s">
        <v>83</v>
      </c>
      <c r="AV335" s="14" t="s">
        <v>83</v>
      </c>
      <c r="AW335" s="14" t="s">
        <v>30</v>
      </c>
      <c r="AX335" s="14" t="s">
        <v>73</v>
      </c>
      <c r="AY335" s="262" t="s">
        <v>183</v>
      </c>
    </row>
    <row r="336" s="14" customFormat="1">
      <c r="A336" s="14"/>
      <c r="B336" s="252"/>
      <c r="C336" s="253"/>
      <c r="D336" s="243" t="s">
        <v>195</v>
      </c>
      <c r="E336" s="254" t="s">
        <v>1</v>
      </c>
      <c r="F336" s="255" t="s">
        <v>620</v>
      </c>
      <c r="G336" s="253"/>
      <c r="H336" s="256">
        <v>-11.693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195</v>
      </c>
      <c r="AU336" s="262" t="s">
        <v>83</v>
      </c>
      <c r="AV336" s="14" t="s">
        <v>83</v>
      </c>
      <c r="AW336" s="14" t="s">
        <v>30</v>
      </c>
      <c r="AX336" s="14" t="s">
        <v>73</v>
      </c>
      <c r="AY336" s="262" t="s">
        <v>183</v>
      </c>
    </row>
    <row r="337" s="15" customFormat="1">
      <c r="A337" s="15"/>
      <c r="B337" s="263"/>
      <c r="C337" s="264"/>
      <c r="D337" s="243" t="s">
        <v>195</v>
      </c>
      <c r="E337" s="265" t="s">
        <v>1</v>
      </c>
      <c r="F337" s="266" t="s">
        <v>219</v>
      </c>
      <c r="G337" s="264"/>
      <c r="H337" s="267">
        <v>713.73900000000003</v>
      </c>
      <c r="I337" s="268"/>
      <c r="J337" s="264"/>
      <c r="K337" s="264"/>
      <c r="L337" s="269"/>
      <c r="M337" s="270"/>
      <c r="N337" s="271"/>
      <c r="O337" s="271"/>
      <c r="P337" s="271"/>
      <c r="Q337" s="271"/>
      <c r="R337" s="271"/>
      <c r="S337" s="271"/>
      <c r="T337" s="27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3" t="s">
        <v>195</v>
      </c>
      <c r="AU337" s="273" t="s">
        <v>83</v>
      </c>
      <c r="AV337" s="15" t="s">
        <v>188</v>
      </c>
      <c r="AW337" s="15" t="s">
        <v>30</v>
      </c>
      <c r="AX337" s="15" t="s">
        <v>81</v>
      </c>
      <c r="AY337" s="273" t="s">
        <v>183</v>
      </c>
    </row>
    <row r="338" s="2" customFormat="1" ht="24.15" customHeight="1">
      <c r="A338" s="38"/>
      <c r="B338" s="39"/>
      <c r="C338" s="227" t="s">
        <v>453</v>
      </c>
      <c r="D338" s="227" t="s">
        <v>185</v>
      </c>
      <c r="E338" s="228" t="s">
        <v>758</v>
      </c>
      <c r="F338" s="229" t="s">
        <v>759</v>
      </c>
      <c r="G338" s="230" t="s">
        <v>187</v>
      </c>
      <c r="H338" s="231">
        <v>713.73900000000003</v>
      </c>
      <c r="I338" s="232"/>
      <c r="J338" s="233">
        <f>ROUND(I338*H338,2)</f>
        <v>0</v>
      </c>
      <c r="K338" s="234"/>
      <c r="L338" s="44"/>
      <c r="M338" s="235" t="s">
        <v>1</v>
      </c>
      <c r="N338" s="236" t="s">
        <v>38</v>
      </c>
      <c r="O338" s="91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9" t="s">
        <v>188</v>
      </c>
      <c r="AT338" s="239" t="s">
        <v>185</v>
      </c>
      <c r="AU338" s="239" t="s">
        <v>83</v>
      </c>
      <c r="AY338" s="17" t="s">
        <v>183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7" t="s">
        <v>81</v>
      </c>
      <c r="BK338" s="240">
        <f>ROUND(I338*H338,2)</f>
        <v>0</v>
      </c>
      <c r="BL338" s="17" t="s">
        <v>188</v>
      </c>
      <c r="BM338" s="239" t="s">
        <v>760</v>
      </c>
    </row>
    <row r="339" s="13" customFormat="1">
      <c r="A339" s="13"/>
      <c r="B339" s="241"/>
      <c r="C339" s="242"/>
      <c r="D339" s="243" t="s">
        <v>195</v>
      </c>
      <c r="E339" s="244" t="s">
        <v>1</v>
      </c>
      <c r="F339" s="245" t="s">
        <v>617</v>
      </c>
      <c r="G339" s="242"/>
      <c r="H339" s="244" t="s">
        <v>1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195</v>
      </c>
      <c r="AU339" s="251" t="s">
        <v>83</v>
      </c>
      <c r="AV339" s="13" t="s">
        <v>81</v>
      </c>
      <c r="AW339" s="13" t="s">
        <v>30</v>
      </c>
      <c r="AX339" s="13" t="s">
        <v>73</v>
      </c>
      <c r="AY339" s="251" t="s">
        <v>183</v>
      </c>
    </row>
    <row r="340" s="14" customFormat="1">
      <c r="A340" s="14"/>
      <c r="B340" s="252"/>
      <c r="C340" s="253"/>
      <c r="D340" s="243" t="s">
        <v>195</v>
      </c>
      <c r="E340" s="254" t="s">
        <v>1</v>
      </c>
      <c r="F340" s="255" t="s">
        <v>618</v>
      </c>
      <c r="G340" s="253"/>
      <c r="H340" s="256">
        <v>587.98000000000002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2" t="s">
        <v>195</v>
      </c>
      <c r="AU340" s="262" t="s">
        <v>83</v>
      </c>
      <c r="AV340" s="14" t="s">
        <v>83</v>
      </c>
      <c r="AW340" s="14" t="s">
        <v>30</v>
      </c>
      <c r="AX340" s="14" t="s">
        <v>73</v>
      </c>
      <c r="AY340" s="262" t="s">
        <v>183</v>
      </c>
    </row>
    <row r="341" s="14" customFormat="1">
      <c r="A341" s="14"/>
      <c r="B341" s="252"/>
      <c r="C341" s="253"/>
      <c r="D341" s="243" t="s">
        <v>195</v>
      </c>
      <c r="E341" s="254" t="s">
        <v>1</v>
      </c>
      <c r="F341" s="255" t="s">
        <v>619</v>
      </c>
      <c r="G341" s="253"/>
      <c r="H341" s="256">
        <v>137.452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2" t="s">
        <v>195</v>
      </c>
      <c r="AU341" s="262" t="s">
        <v>83</v>
      </c>
      <c r="AV341" s="14" t="s">
        <v>83</v>
      </c>
      <c r="AW341" s="14" t="s">
        <v>30</v>
      </c>
      <c r="AX341" s="14" t="s">
        <v>73</v>
      </c>
      <c r="AY341" s="262" t="s">
        <v>183</v>
      </c>
    </row>
    <row r="342" s="14" customFormat="1">
      <c r="A342" s="14"/>
      <c r="B342" s="252"/>
      <c r="C342" s="253"/>
      <c r="D342" s="243" t="s">
        <v>195</v>
      </c>
      <c r="E342" s="254" t="s">
        <v>1</v>
      </c>
      <c r="F342" s="255" t="s">
        <v>620</v>
      </c>
      <c r="G342" s="253"/>
      <c r="H342" s="256">
        <v>-11.693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2" t="s">
        <v>195</v>
      </c>
      <c r="AU342" s="262" t="s">
        <v>83</v>
      </c>
      <c r="AV342" s="14" t="s">
        <v>83</v>
      </c>
      <c r="AW342" s="14" t="s">
        <v>30</v>
      </c>
      <c r="AX342" s="14" t="s">
        <v>73</v>
      </c>
      <c r="AY342" s="262" t="s">
        <v>183</v>
      </c>
    </row>
    <row r="343" s="15" customFormat="1">
      <c r="A343" s="15"/>
      <c r="B343" s="263"/>
      <c r="C343" s="264"/>
      <c r="D343" s="243" t="s">
        <v>195</v>
      </c>
      <c r="E343" s="265" t="s">
        <v>1</v>
      </c>
      <c r="F343" s="266" t="s">
        <v>219</v>
      </c>
      <c r="G343" s="264"/>
      <c r="H343" s="267">
        <v>713.73900000000003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3" t="s">
        <v>195</v>
      </c>
      <c r="AU343" s="273" t="s">
        <v>83</v>
      </c>
      <c r="AV343" s="15" t="s">
        <v>188</v>
      </c>
      <c r="AW343" s="15" t="s">
        <v>30</v>
      </c>
      <c r="AX343" s="15" t="s">
        <v>81</v>
      </c>
      <c r="AY343" s="273" t="s">
        <v>183</v>
      </c>
    </row>
    <row r="344" s="2" customFormat="1" ht="24.15" customHeight="1">
      <c r="A344" s="38"/>
      <c r="B344" s="39"/>
      <c r="C344" s="227" t="s">
        <v>461</v>
      </c>
      <c r="D344" s="227" t="s">
        <v>185</v>
      </c>
      <c r="E344" s="228" t="s">
        <v>761</v>
      </c>
      <c r="F344" s="229" t="s">
        <v>762</v>
      </c>
      <c r="G344" s="230" t="s">
        <v>293</v>
      </c>
      <c r="H344" s="231">
        <v>1103.2449999999999</v>
      </c>
      <c r="I344" s="232"/>
      <c r="J344" s="233">
        <f>ROUND(I344*H344,2)</f>
        <v>0</v>
      </c>
      <c r="K344" s="234"/>
      <c r="L344" s="44"/>
      <c r="M344" s="235" t="s">
        <v>1</v>
      </c>
      <c r="N344" s="236" t="s">
        <v>38</v>
      </c>
      <c r="O344" s="91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9" t="s">
        <v>188</v>
      </c>
      <c r="AT344" s="239" t="s">
        <v>185</v>
      </c>
      <c r="AU344" s="239" t="s">
        <v>83</v>
      </c>
      <c r="AY344" s="17" t="s">
        <v>183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7" t="s">
        <v>81</v>
      </c>
      <c r="BK344" s="240">
        <f>ROUND(I344*H344,2)</f>
        <v>0</v>
      </c>
      <c r="BL344" s="17" t="s">
        <v>188</v>
      </c>
      <c r="BM344" s="239" t="s">
        <v>763</v>
      </c>
    </row>
    <row r="345" s="14" customFormat="1">
      <c r="A345" s="14"/>
      <c r="B345" s="252"/>
      <c r="C345" s="253"/>
      <c r="D345" s="243" t="s">
        <v>195</v>
      </c>
      <c r="E345" s="254" t="s">
        <v>1</v>
      </c>
      <c r="F345" s="255" t="s">
        <v>764</v>
      </c>
      <c r="G345" s="253"/>
      <c r="H345" s="256">
        <v>1103.2449999999999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2" t="s">
        <v>195</v>
      </c>
      <c r="AU345" s="262" t="s">
        <v>83</v>
      </c>
      <c r="AV345" s="14" t="s">
        <v>83</v>
      </c>
      <c r="AW345" s="14" t="s">
        <v>30</v>
      </c>
      <c r="AX345" s="14" t="s">
        <v>81</v>
      </c>
      <c r="AY345" s="262" t="s">
        <v>183</v>
      </c>
    </row>
    <row r="346" s="2" customFormat="1" ht="24.15" customHeight="1">
      <c r="A346" s="38"/>
      <c r="B346" s="39"/>
      <c r="C346" s="227" t="s">
        <v>468</v>
      </c>
      <c r="D346" s="227" t="s">
        <v>185</v>
      </c>
      <c r="E346" s="228" t="s">
        <v>765</v>
      </c>
      <c r="F346" s="229" t="s">
        <v>766</v>
      </c>
      <c r="G346" s="230" t="s">
        <v>187</v>
      </c>
      <c r="H346" s="231">
        <v>225</v>
      </c>
      <c r="I346" s="232"/>
      <c r="J346" s="233">
        <f>ROUND(I346*H346,2)</f>
        <v>0</v>
      </c>
      <c r="K346" s="234"/>
      <c r="L346" s="44"/>
      <c r="M346" s="235" t="s">
        <v>1</v>
      </c>
      <c r="N346" s="236" t="s">
        <v>38</v>
      </c>
      <c r="O346" s="91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9" t="s">
        <v>188</v>
      </c>
      <c r="AT346" s="239" t="s">
        <v>185</v>
      </c>
      <c r="AU346" s="239" t="s">
        <v>83</v>
      </c>
      <c r="AY346" s="17" t="s">
        <v>183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7" t="s">
        <v>81</v>
      </c>
      <c r="BK346" s="240">
        <f>ROUND(I346*H346,2)</f>
        <v>0</v>
      </c>
      <c r="BL346" s="17" t="s">
        <v>188</v>
      </c>
      <c r="BM346" s="239" t="s">
        <v>767</v>
      </c>
    </row>
    <row r="347" s="14" customFormat="1">
      <c r="A347" s="14"/>
      <c r="B347" s="252"/>
      <c r="C347" s="253"/>
      <c r="D347" s="243" t="s">
        <v>195</v>
      </c>
      <c r="E347" s="254" t="s">
        <v>1</v>
      </c>
      <c r="F347" s="255" t="s">
        <v>768</v>
      </c>
      <c r="G347" s="253"/>
      <c r="H347" s="256">
        <v>225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195</v>
      </c>
      <c r="AU347" s="262" t="s">
        <v>83</v>
      </c>
      <c r="AV347" s="14" t="s">
        <v>83</v>
      </c>
      <c r="AW347" s="14" t="s">
        <v>30</v>
      </c>
      <c r="AX347" s="14" t="s">
        <v>81</v>
      </c>
      <c r="AY347" s="262" t="s">
        <v>183</v>
      </c>
    </row>
    <row r="348" s="2" customFormat="1" ht="16.5" customHeight="1">
      <c r="A348" s="38"/>
      <c r="B348" s="39"/>
      <c r="C348" s="277" t="s">
        <v>475</v>
      </c>
      <c r="D348" s="277" t="s">
        <v>649</v>
      </c>
      <c r="E348" s="278" t="s">
        <v>769</v>
      </c>
      <c r="F348" s="279" t="s">
        <v>770</v>
      </c>
      <c r="G348" s="280" t="s">
        <v>293</v>
      </c>
      <c r="H348" s="281">
        <v>405</v>
      </c>
      <c r="I348" s="282"/>
      <c r="J348" s="283">
        <f>ROUND(I348*H348,2)</f>
        <v>0</v>
      </c>
      <c r="K348" s="284"/>
      <c r="L348" s="285"/>
      <c r="M348" s="286" t="s">
        <v>1</v>
      </c>
      <c r="N348" s="287" t="s">
        <v>38</v>
      </c>
      <c r="O348" s="91"/>
      <c r="P348" s="237">
        <f>O348*H348</f>
        <v>0</v>
      </c>
      <c r="Q348" s="237">
        <v>1</v>
      </c>
      <c r="R348" s="237">
        <f>Q348*H348</f>
        <v>405</v>
      </c>
      <c r="S348" s="237">
        <v>0</v>
      </c>
      <c r="T348" s="23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9" t="s">
        <v>283</v>
      </c>
      <c r="AT348" s="239" t="s">
        <v>649</v>
      </c>
      <c r="AU348" s="239" t="s">
        <v>83</v>
      </c>
      <c r="AY348" s="17" t="s">
        <v>183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7" t="s">
        <v>81</v>
      </c>
      <c r="BK348" s="240">
        <f>ROUND(I348*H348,2)</f>
        <v>0</v>
      </c>
      <c r="BL348" s="17" t="s">
        <v>188</v>
      </c>
      <c r="BM348" s="239" t="s">
        <v>771</v>
      </c>
    </row>
    <row r="349" s="13" customFormat="1">
      <c r="A349" s="13"/>
      <c r="B349" s="241"/>
      <c r="C349" s="242"/>
      <c r="D349" s="243" t="s">
        <v>195</v>
      </c>
      <c r="E349" s="244" t="s">
        <v>1</v>
      </c>
      <c r="F349" s="245" t="s">
        <v>772</v>
      </c>
      <c r="G349" s="242"/>
      <c r="H349" s="244" t="s">
        <v>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195</v>
      </c>
      <c r="AU349" s="251" t="s">
        <v>83</v>
      </c>
      <c r="AV349" s="13" t="s">
        <v>81</v>
      </c>
      <c r="AW349" s="13" t="s">
        <v>30</v>
      </c>
      <c r="AX349" s="13" t="s">
        <v>73</v>
      </c>
      <c r="AY349" s="251" t="s">
        <v>183</v>
      </c>
    </row>
    <row r="350" s="14" customFormat="1">
      <c r="A350" s="14"/>
      <c r="B350" s="252"/>
      <c r="C350" s="253"/>
      <c r="D350" s="243" t="s">
        <v>195</v>
      </c>
      <c r="E350" s="254" t="s">
        <v>1</v>
      </c>
      <c r="F350" s="255" t="s">
        <v>773</v>
      </c>
      <c r="G350" s="253"/>
      <c r="H350" s="256">
        <v>405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2" t="s">
        <v>195</v>
      </c>
      <c r="AU350" s="262" t="s">
        <v>83</v>
      </c>
      <c r="AV350" s="14" t="s">
        <v>83</v>
      </c>
      <c r="AW350" s="14" t="s">
        <v>30</v>
      </c>
      <c r="AX350" s="14" t="s">
        <v>81</v>
      </c>
      <c r="AY350" s="262" t="s">
        <v>183</v>
      </c>
    </row>
    <row r="351" s="2" customFormat="1" ht="24.15" customHeight="1">
      <c r="A351" s="38"/>
      <c r="B351" s="39"/>
      <c r="C351" s="227" t="s">
        <v>482</v>
      </c>
      <c r="D351" s="227" t="s">
        <v>185</v>
      </c>
      <c r="E351" s="228" t="s">
        <v>774</v>
      </c>
      <c r="F351" s="229" t="s">
        <v>775</v>
      </c>
      <c r="G351" s="230" t="s">
        <v>202</v>
      </c>
      <c r="H351" s="231">
        <v>178.10400000000001</v>
      </c>
      <c r="I351" s="232"/>
      <c r="J351" s="233">
        <f>ROUND(I351*H351,2)</f>
        <v>0</v>
      </c>
      <c r="K351" s="234"/>
      <c r="L351" s="44"/>
      <c r="M351" s="235" t="s">
        <v>1</v>
      </c>
      <c r="N351" s="236" t="s">
        <v>38</v>
      </c>
      <c r="O351" s="91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9" t="s">
        <v>188</v>
      </c>
      <c r="AT351" s="239" t="s">
        <v>185</v>
      </c>
      <c r="AU351" s="239" t="s">
        <v>83</v>
      </c>
      <c r="AY351" s="17" t="s">
        <v>183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7" t="s">
        <v>81</v>
      </c>
      <c r="BK351" s="240">
        <f>ROUND(I351*H351,2)</f>
        <v>0</v>
      </c>
      <c r="BL351" s="17" t="s">
        <v>188</v>
      </c>
      <c r="BM351" s="239" t="s">
        <v>776</v>
      </c>
    </row>
    <row r="352" s="13" customFormat="1">
      <c r="A352" s="13"/>
      <c r="B352" s="241"/>
      <c r="C352" s="242"/>
      <c r="D352" s="243" t="s">
        <v>195</v>
      </c>
      <c r="E352" s="244" t="s">
        <v>1</v>
      </c>
      <c r="F352" s="245" t="s">
        <v>617</v>
      </c>
      <c r="G352" s="242"/>
      <c r="H352" s="244" t="s">
        <v>1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195</v>
      </c>
      <c r="AU352" s="251" t="s">
        <v>83</v>
      </c>
      <c r="AV352" s="13" t="s">
        <v>81</v>
      </c>
      <c r="AW352" s="13" t="s">
        <v>30</v>
      </c>
      <c r="AX352" s="13" t="s">
        <v>73</v>
      </c>
      <c r="AY352" s="251" t="s">
        <v>183</v>
      </c>
    </row>
    <row r="353" s="14" customFormat="1">
      <c r="A353" s="14"/>
      <c r="B353" s="252"/>
      <c r="C353" s="253"/>
      <c r="D353" s="243" t="s">
        <v>195</v>
      </c>
      <c r="E353" s="254" t="s">
        <v>1</v>
      </c>
      <c r="F353" s="255" t="s">
        <v>777</v>
      </c>
      <c r="G353" s="253"/>
      <c r="H353" s="256">
        <v>103.7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2" t="s">
        <v>195</v>
      </c>
      <c r="AU353" s="262" t="s">
        <v>83</v>
      </c>
      <c r="AV353" s="14" t="s">
        <v>83</v>
      </c>
      <c r="AW353" s="14" t="s">
        <v>30</v>
      </c>
      <c r="AX353" s="14" t="s">
        <v>73</v>
      </c>
      <c r="AY353" s="262" t="s">
        <v>183</v>
      </c>
    </row>
    <row r="354" s="14" customFormat="1">
      <c r="A354" s="14"/>
      <c r="B354" s="252"/>
      <c r="C354" s="253"/>
      <c r="D354" s="243" t="s">
        <v>195</v>
      </c>
      <c r="E354" s="254" t="s">
        <v>1</v>
      </c>
      <c r="F354" s="255" t="s">
        <v>778</v>
      </c>
      <c r="G354" s="253"/>
      <c r="H354" s="256">
        <v>38.287999999999997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2" t="s">
        <v>195</v>
      </c>
      <c r="AU354" s="262" t="s">
        <v>83</v>
      </c>
      <c r="AV354" s="14" t="s">
        <v>83</v>
      </c>
      <c r="AW354" s="14" t="s">
        <v>30</v>
      </c>
      <c r="AX354" s="14" t="s">
        <v>73</v>
      </c>
      <c r="AY354" s="262" t="s">
        <v>183</v>
      </c>
    </row>
    <row r="355" s="13" customFormat="1">
      <c r="A355" s="13"/>
      <c r="B355" s="241"/>
      <c r="C355" s="242"/>
      <c r="D355" s="243" t="s">
        <v>195</v>
      </c>
      <c r="E355" s="244" t="s">
        <v>1</v>
      </c>
      <c r="F355" s="245" t="s">
        <v>779</v>
      </c>
      <c r="G355" s="242"/>
      <c r="H355" s="244" t="s">
        <v>1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195</v>
      </c>
      <c r="AU355" s="251" t="s">
        <v>83</v>
      </c>
      <c r="AV355" s="13" t="s">
        <v>81</v>
      </c>
      <c r="AW355" s="13" t="s">
        <v>30</v>
      </c>
      <c r="AX355" s="13" t="s">
        <v>73</v>
      </c>
      <c r="AY355" s="251" t="s">
        <v>183</v>
      </c>
    </row>
    <row r="356" s="14" customFormat="1">
      <c r="A356" s="14"/>
      <c r="B356" s="252"/>
      <c r="C356" s="253"/>
      <c r="D356" s="243" t="s">
        <v>195</v>
      </c>
      <c r="E356" s="254" t="s">
        <v>1</v>
      </c>
      <c r="F356" s="255" t="s">
        <v>780</v>
      </c>
      <c r="G356" s="253"/>
      <c r="H356" s="256">
        <v>31.103999999999999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2" t="s">
        <v>195</v>
      </c>
      <c r="AU356" s="262" t="s">
        <v>83</v>
      </c>
      <c r="AV356" s="14" t="s">
        <v>83</v>
      </c>
      <c r="AW356" s="14" t="s">
        <v>30</v>
      </c>
      <c r="AX356" s="14" t="s">
        <v>73</v>
      </c>
      <c r="AY356" s="262" t="s">
        <v>183</v>
      </c>
    </row>
    <row r="357" s="14" customFormat="1">
      <c r="A357" s="14"/>
      <c r="B357" s="252"/>
      <c r="C357" s="253"/>
      <c r="D357" s="243" t="s">
        <v>195</v>
      </c>
      <c r="E357" s="254" t="s">
        <v>1</v>
      </c>
      <c r="F357" s="255" t="s">
        <v>781</v>
      </c>
      <c r="G357" s="253"/>
      <c r="H357" s="256">
        <v>5.0119999999999996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195</v>
      </c>
      <c r="AU357" s="262" t="s">
        <v>83</v>
      </c>
      <c r="AV357" s="14" t="s">
        <v>83</v>
      </c>
      <c r="AW357" s="14" t="s">
        <v>30</v>
      </c>
      <c r="AX357" s="14" t="s">
        <v>73</v>
      </c>
      <c r="AY357" s="262" t="s">
        <v>183</v>
      </c>
    </row>
    <row r="358" s="15" customFormat="1">
      <c r="A358" s="15"/>
      <c r="B358" s="263"/>
      <c r="C358" s="264"/>
      <c r="D358" s="243" t="s">
        <v>195</v>
      </c>
      <c r="E358" s="265" t="s">
        <v>1</v>
      </c>
      <c r="F358" s="266" t="s">
        <v>219</v>
      </c>
      <c r="G358" s="264"/>
      <c r="H358" s="267">
        <v>178.10400000000001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3" t="s">
        <v>195</v>
      </c>
      <c r="AU358" s="273" t="s">
        <v>83</v>
      </c>
      <c r="AV358" s="15" t="s">
        <v>188</v>
      </c>
      <c r="AW358" s="15" t="s">
        <v>30</v>
      </c>
      <c r="AX358" s="15" t="s">
        <v>81</v>
      </c>
      <c r="AY358" s="273" t="s">
        <v>183</v>
      </c>
    </row>
    <row r="359" s="2" customFormat="1" ht="16.5" customHeight="1">
      <c r="A359" s="38"/>
      <c r="B359" s="39"/>
      <c r="C359" s="227" t="s">
        <v>489</v>
      </c>
      <c r="D359" s="227" t="s">
        <v>185</v>
      </c>
      <c r="E359" s="228" t="s">
        <v>782</v>
      </c>
      <c r="F359" s="229" t="s">
        <v>783</v>
      </c>
      <c r="G359" s="230" t="s">
        <v>202</v>
      </c>
      <c r="H359" s="231">
        <v>19.5</v>
      </c>
      <c r="I359" s="232"/>
      <c r="J359" s="233">
        <f>ROUND(I359*H359,2)</f>
        <v>0</v>
      </c>
      <c r="K359" s="234"/>
      <c r="L359" s="44"/>
      <c r="M359" s="235" t="s">
        <v>1</v>
      </c>
      <c r="N359" s="236" t="s">
        <v>38</v>
      </c>
      <c r="O359" s="91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9" t="s">
        <v>188</v>
      </c>
      <c r="AT359" s="239" t="s">
        <v>185</v>
      </c>
      <c r="AU359" s="239" t="s">
        <v>83</v>
      </c>
      <c r="AY359" s="17" t="s">
        <v>183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7" t="s">
        <v>81</v>
      </c>
      <c r="BK359" s="240">
        <f>ROUND(I359*H359,2)</f>
        <v>0</v>
      </c>
      <c r="BL359" s="17" t="s">
        <v>188</v>
      </c>
      <c r="BM359" s="239" t="s">
        <v>784</v>
      </c>
    </row>
    <row r="360" s="13" customFormat="1">
      <c r="A360" s="13"/>
      <c r="B360" s="241"/>
      <c r="C360" s="242"/>
      <c r="D360" s="243" t="s">
        <v>195</v>
      </c>
      <c r="E360" s="244" t="s">
        <v>1</v>
      </c>
      <c r="F360" s="245" t="s">
        <v>785</v>
      </c>
      <c r="G360" s="242"/>
      <c r="H360" s="244" t="s">
        <v>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195</v>
      </c>
      <c r="AU360" s="251" t="s">
        <v>83</v>
      </c>
      <c r="AV360" s="13" t="s">
        <v>81</v>
      </c>
      <c r="AW360" s="13" t="s">
        <v>30</v>
      </c>
      <c r="AX360" s="13" t="s">
        <v>73</v>
      </c>
      <c r="AY360" s="251" t="s">
        <v>183</v>
      </c>
    </row>
    <row r="361" s="14" customFormat="1">
      <c r="A361" s="14"/>
      <c r="B361" s="252"/>
      <c r="C361" s="253"/>
      <c r="D361" s="243" t="s">
        <v>195</v>
      </c>
      <c r="E361" s="254" t="s">
        <v>1</v>
      </c>
      <c r="F361" s="255" t="s">
        <v>786</v>
      </c>
      <c r="G361" s="253"/>
      <c r="H361" s="256">
        <v>19.5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2" t="s">
        <v>195</v>
      </c>
      <c r="AU361" s="262" t="s">
        <v>83</v>
      </c>
      <c r="AV361" s="14" t="s">
        <v>83</v>
      </c>
      <c r="AW361" s="14" t="s">
        <v>30</v>
      </c>
      <c r="AX361" s="14" t="s">
        <v>81</v>
      </c>
      <c r="AY361" s="262" t="s">
        <v>183</v>
      </c>
    </row>
    <row r="362" s="2" customFormat="1" ht="16.5" customHeight="1">
      <c r="A362" s="38"/>
      <c r="B362" s="39"/>
      <c r="C362" s="277" t="s">
        <v>493</v>
      </c>
      <c r="D362" s="277" t="s">
        <v>649</v>
      </c>
      <c r="E362" s="278" t="s">
        <v>787</v>
      </c>
      <c r="F362" s="279" t="s">
        <v>788</v>
      </c>
      <c r="G362" s="280" t="s">
        <v>293</v>
      </c>
      <c r="H362" s="281">
        <v>3.5</v>
      </c>
      <c r="I362" s="282"/>
      <c r="J362" s="283">
        <f>ROUND(I362*H362,2)</f>
        <v>0</v>
      </c>
      <c r="K362" s="284"/>
      <c r="L362" s="285"/>
      <c r="M362" s="286" t="s">
        <v>1</v>
      </c>
      <c r="N362" s="287" t="s">
        <v>38</v>
      </c>
      <c r="O362" s="91"/>
      <c r="P362" s="237">
        <f>O362*H362</f>
        <v>0</v>
      </c>
      <c r="Q362" s="237">
        <v>1</v>
      </c>
      <c r="R362" s="237">
        <f>Q362*H362</f>
        <v>3.5</v>
      </c>
      <c r="S362" s="237">
        <v>0</v>
      </c>
      <c r="T362" s="23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9" t="s">
        <v>283</v>
      </c>
      <c r="AT362" s="239" t="s">
        <v>649</v>
      </c>
      <c r="AU362" s="239" t="s">
        <v>83</v>
      </c>
      <c r="AY362" s="17" t="s">
        <v>183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7" t="s">
        <v>81</v>
      </c>
      <c r="BK362" s="240">
        <f>ROUND(I362*H362,2)</f>
        <v>0</v>
      </c>
      <c r="BL362" s="17" t="s">
        <v>188</v>
      </c>
      <c r="BM362" s="239" t="s">
        <v>789</v>
      </c>
    </row>
    <row r="363" s="14" customFormat="1">
      <c r="A363" s="14"/>
      <c r="B363" s="252"/>
      <c r="C363" s="253"/>
      <c r="D363" s="243" t="s">
        <v>195</v>
      </c>
      <c r="E363" s="254" t="s">
        <v>1</v>
      </c>
      <c r="F363" s="255" t="s">
        <v>790</v>
      </c>
      <c r="G363" s="253"/>
      <c r="H363" s="256">
        <v>3.5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2" t="s">
        <v>195</v>
      </c>
      <c r="AU363" s="262" t="s">
        <v>83</v>
      </c>
      <c r="AV363" s="14" t="s">
        <v>83</v>
      </c>
      <c r="AW363" s="14" t="s">
        <v>30</v>
      </c>
      <c r="AX363" s="14" t="s">
        <v>81</v>
      </c>
      <c r="AY363" s="262" t="s">
        <v>183</v>
      </c>
    </row>
    <row r="364" s="2" customFormat="1" ht="24.15" customHeight="1">
      <c r="A364" s="38"/>
      <c r="B364" s="39"/>
      <c r="C364" s="227" t="s">
        <v>500</v>
      </c>
      <c r="D364" s="227" t="s">
        <v>185</v>
      </c>
      <c r="E364" s="228" t="s">
        <v>791</v>
      </c>
      <c r="F364" s="229" t="s">
        <v>792</v>
      </c>
      <c r="G364" s="230" t="s">
        <v>325</v>
      </c>
      <c r="H364" s="231">
        <v>4</v>
      </c>
      <c r="I364" s="232"/>
      <c r="J364" s="233">
        <f>ROUND(I364*H364,2)</f>
        <v>0</v>
      </c>
      <c r="K364" s="234"/>
      <c r="L364" s="44"/>
      <c r="M364" s="235" t="s">
        <v>1</v>
      </c>
      <c r="N364" s="236" t="s">
        <v>38</v>
      </c>
      <c r="O364" s="91"/>
      <c r="P364" s="237">
        <f>O364*H364</f>
        <v>0</v>
      </c>
      <c r="Q364" s="237">
        <v>0.032030000000000003</v>
      </c>
      <c r="R364" s="237">
        <f>Q364*H364</f>
        <v>0.12812000000000001</v>
      </c>
      <c r="S364" s="237">
        <v>0</v>
      </c>
      <c r="T364" s="23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9" t="s">
        <v>188</v>
      </c>
      <c r="AT364" s="239" t="s">
        <v>185</v>
      </c>
      <c r="AU364" s="239" t="s">
        <v>83</v>
      </c>
      <c r="AY364" s="17" t="s">
        <v>183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7" t="s">
        <v>81</v>
      </c>
      <c r="BK364" s="240">
        <f>ROUND(I364*H364,2)</f>
        <v>0</v>
      </c>
      <c r="BL364" s="17" t="s">
        <v>188</v>
      </c>
      <c r="BM364" s="239" t="s">
        <v>793</v>
      </c>
    </row>
    <row r="365" s="14" customFormat="1">
      <c r="A365" s="14"/>
      <c r="B365" s="252"/>
      <c r="C365" s="253"/>
      <c r="D365" s="243" t="s">
        <v>195</v>
      </c>
      <c r="E365" s="254" t="s">
        <v>1</v>
      </c>
      <c r="F365" s="255" t="s">
        <v>188</v>
      </c>
      <c r="G365" s="253"/>
      <c r="H365" s="256">
        <v>4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2" t="s">
        <v>195</v>
      </c>
      <c r="AU365" s="262" t="s">
        <v>83</v>
      </c>
      <c r="AV365" s="14" t="s">
        <v>83</v>
      </c>
      <c r="AW365" s="14" t="s">
        <v>30</v>
      </c>
      <c r="AX365" s="14" t="s">
        <v>81</v>
      </c>
      <c r="AY365" s="262" t="s">
        <v>183</v>
      </c>
    </row>
    <row r="366" s="12" customFormat="1" ht="22.8" customHeight="1">
      <c r="A366" s="12"/>
      <c r="B366" s="211"/>
      <c r="C366" s="212"/>
      <c r="D366" s="213" t="s">
        <v>72</v>
      </c>
      <c r="E366" s="225" t="s">
        <v>83</v>
      </c>
      <c r="F366" s="225" t="s">
        <v>794</v>
      </c>
      <c r="G366" s="212"/>
      <c r="H366" s="212"/>
      <c r="I366" s="215"/>
      <c r="J366" s="226">
        <f>BK366</f>
        <v>0</v>
      </c>
      <c r="K366" s="212"/>
      <c r="L366" s="217"/>
      <c r="M366" s="218"/>
      <c r="N366" s="219"/>
      <c r="O366" s="219"/>
      <c r="P366" s="220">
        <f>SUM(P367:P519)</f>
        <v>0</v>
      </c>
      <c r="Q366" s="219"/>
      <c r="R366" s="220">
        <f>SUM(R367:R519)</f>
        <v>302.67472068999996</v>
      </c>
      <c r="S366" s="219"/>
      <c r="T366" s="221">
        <f>SUM(T367:T519)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2" t="s">
        <v>81</v>
      </c>
      <c r="AT366" s="223" t="s">
        <v>72</v>
      </c>
      <c r="AU366" s="223" t="s">
        <v>81</v>
      </c>
      <c r="AY366" s="222" t="s">
        <v>183</v>
      </c>
      <c r="BK366" s="224">
        <f>SUM(BK367:BK519)</f>
        <v>0</v>
      </c>
    </row>
    <row r="367" s="2" customFormat="1" ht="24.15" customHeight="1">
      <c r="A367" s="38"/>
      <c r="B367" s="39"/>
      <c r="C367" s="227" t="s">
        <v>505</v>
      </c>
      <c r="D367" s="227" t="s">
        <v>185</v>
      </c>
      <c r="E367" s="228" t="s">
        <v>795</v>
      </c>
      <c r="F367" s="229" t="s">
        <v>796</v>
      </c>
      <c r="G367" s="230" t="s">
        <v>202</v>
      </c>
      <c r="H367" s="231">
        <v>217.124</v>
      </c>
      <c r="I367" s="232"/>
      <c r="J367" s="233">
        <f>ROUND(I367*H367,2)</f>
        <v>0</v>
      </c>
      <c r="K367" s="234"/>
      <c r="L367" s="44"/>
      <c r="M367" s="235" t="s">
        <v>1</v>
      </c>
      <c r="N367" s="236" t="s">
        <v>38</v>
      </c>
      <c r="O367" s="91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9" t="s">
        <v>188</v>
      </c>
      <c r="AT367" s="239" t="s">
        <v>185</v>
      </c>
      <c r="AU367" s="239" t="s">
        <v>83</v>
      </c>
      <c r="AY367" s="17" t="s">
        <v>183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7" t="s">
        <v>81</v>
      </c>
      <c r="BK367" s="240">
        <f>ROUND(I367*H367,2)</f>
        <v>0</v>
      </c>
      <c r="BL367" s="17" t="s">
        <v>188</v>
      </c>
      <c r="BM367" s="239" t="s">
        <v>797</v>
      </c>
    </row>
    <row r="368" s="14" customFormat="1">
      <c r="A368" s="14"/>
      <c r="B368" s="252"/>
      <c r="C368" s="253"/>
      <c r="D368" s="243" t="s">
        <v>195</v>
      </c>
      <c r="E368" s="254" t="s">
        <v>1</v>
      </c>
      <c r="F368" s="255" t="s">
        <v>689</v>
      </c>
      <c r="G368" s="253"/>
      <c r="H368" s="256">
        <v>28.800000000000001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2" t="s">
        <v>195</v>
      </c>
      <c r="AU368" s="262" t="s">
        <v>83</v>
      </c>
      <c r="AV368" s="14" t="s">
        <v>83</v>
      </c>
      <c r="AW368" s="14" t="s">
        <v>30</v>
      </c>
      <c r="AX368" s="14" t="s">
        <v>73</v>
      </c>
      <c r="AY368" s="262" t="s">
        <v>183</v>
      </c>
    </row>
    <row r="369" s="14" customFormat="1">
      <c r="A369" s="14"/>
      <c r="B369" s="252"/>
      <c r="C369" s="253"/>
      <c r="D369" s="243" t="s">
        <v>195</v>
      </c>
      <c r="E369" s="254" t="s">
        <v>1</v>
      </c>
      <c r="F369" s="255" t="s">
        <v>690</v>
      </c>
      <c r="G369" s="253"/>
      <c r="H369" s="256">
        <v>10.427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2" t="s">
        <v>195</v>
      </c>
      <c r="AU369" s="262" t="s">
        <v>83</v>
      </c>
      <c r="AV369" s="14" t="s">
        <v>83</v>
      </c>
      <c r="AW369" s="14" t="s">
        <v>30</v>
      </c>
      <c r="AX369" s="14" t="s">
        <v>73</v>
      </c>
      <c r="AY369" s="262" t="s">
        <v>183</v>
      </c>
    </row>
    <row r="370" s="14" customFormat="1">
      <c r="A370" s="14"/>
      <c r="B370" s="252"/>
      <c r="C370" s="253"/>
      <c r="D370" s="243" t="s">
        <v>195</v>
      </c>
      <c r="E370" s="254" t="s">
        <v>1</v>
      </c>
      <c r="F370" s="255" t="s">
        <v>694</v>
      </c>
      <c r="G370" s="253"/>
      <c r="H370" s="256">
        <v>129.27600000000001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2" t="s">
        <v>195</v>
      </c>
      <c r="AU370" s="262" t="s">
        <v>83</v>
      </c>
      <c r="AV370" s="14" t="s">
        <v>83</v>
      </c>
      <c r="AW370" s="14" t="s">
        <v>30</v>
      </c>
      <c r="AX370" s="14" t="s">
        <v>73</v>
      </c>
      <c r="AY370" s="262" t="s">
        <v>183</v>
      </c>
    </row>
    <row r="371" s="14" customFormat="1">
      <c r="A371" s="14"/>
      <c r="B371" s="252"/>
      <c r="C371" s="253"/>
      <c r="D371" s="243" t="s">
        <v>195</v>
      </c>
      <c r="E371" s="254" t="s">
        <v>1</v>
      </c>
      <c r="F371" s="255" t="s">
        <v>695</v>
      </c>
      <c r="G371" s="253"/>
      <c r="H371" s="256">
        <v>24.437999999999999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2" t="s">
        <v>195</v>
      </c>
      <c r="AU371" s="262" t="s">
        <v>83</v>
      </c>
      <c r="AV371" s="14" t="s">
        <v>83</v>
      </c>
      <c r="AW371" s="14" t="s">
        <v>30</v>
      </c>
      <c r="AX371" s="14" t="s">
        <v>73</v>
      </c>
      <c r="AY371" s="262" t="s">
        <v>183</v>
      </c>
    </row>
    <row r="372" s="14" customFormat="1">
      <c r="A372" s="14"/>
      <c r="B372" s="252"/>
      <c r="C372" s="253"/>
      <c r="D372" s="243" t="s">
        <v>195</v>
      </c>
      <c r="E372" s="254" t="s">
        <v>1</v>
      </c>
      <c r="F372" s="255" t="s">
        <v>696</v>
      </c>
      <c r="G372" s="253"/>
      <c r="H372" s="256">
        <v>9.4410000000000007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2" t="s">
        <v>195</v>
      </c>
      <c r="AU372" s="262" t="s">
        <v>83</v>
      </c>
      <c r="AV372" s="14" t="s">
        <v>83</v>
      </c>
      <c r="AW372" s="14" t="s">
        <v>30</v>
      </c>
      <c r="AX372" s="14" t="s">
        <v>73</v>
      </c>
      <c r="AY372" s="262" t="s">
        <v>183</v>
      </c>
    </row>
    <row r="373" s="14" customFormat="1">
      <c r="A373" s="14"/>
      <c r="B373" s="252"/>
      <c r="C373" s="253"/>
      <c r="D373" s="243" t="s">
        <v>195</v>
      </c>
      <c r="E373" s="254" t="s">
        <v>1</v>
      </c>
      <c r="F373" s="255" t="s">
        <v>697</v>
      </c>
      <c r="G373" s="253"/>
      <c r="H373" s="256">
        <v>14.742000000000001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195</v>
      </c>
      <c r="AU373" s="262" t="s">
        <v>83</v>
      </c>
      <c r="AV373" s="14" t="s">
        <v>83</v>
      </c>
      <c r="AW373" s="14" t="s">
        <v>30</v>
      </c>
      <c r="AX373" s="14" t="s">
        <v>73</v>
      </c>
      <c r="AY373" s="262" t="s">
        <v>183</v>
      </c>
    </row>
    <row r="374" s="15" customFormat="1">
      <c r="A374" s="15"/>
      <c r="B374" s="263"/>
      <c r="C374" s="264"/>
      <c r="D374" s="243" t="s">
        <v>195</v>
      </c>
      <c r="E374" s="265" t="s">
        <v>1</v>
      </c>
      <c r="F374" s="266" t="s">
        <v>219</v>
      </c>
      <c r="G374" s="264"/>
      <c r="H374" s="267">
        <v>217.124</v>
      </c>
      <c r="I374" s="268"/>
      <c r="J374" s="264"/>
      <c r="K374" s="264"/>
      <c r="L374" s="269"/>
      <c r="M374" s="270"/>
      <c r="N374" s="271"/>
      <c r="O374" s="271"/>
      <c r="P374" s="271"/>
      <c r="Q374" s="271"/>
      <c r="R374" s="271"/>
      <c r="S374" s="271"/>
      <c r="T374" s="27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3" t="s">
        <v>195</v>
      </c>
      <c r="AU374" s="273" t="s">
        <v>83</v>
      </c>
      <c r="AV374" s="15" t="s">
        <v>188</v>
      </c>
      <c r="AW374" s="15" t="s">
        <v>30</v>
      </c>
      <c r="AX374" s="15" t="s">
        <v>81</v>
      </c>
      <c r="AY374" s="273" t="s">
        <v>183</v>
      </c>
    </row>
    <row r="375" s="2" customFormat="1" ht="16.5" customHeight="1">
      <c r="A375" s="38"/>
      <c r="B375" s="39"/>
      <c r="C375" s="277" t="s">
        <v>511</v>
      </c>
      <c r="D375" s="277" t="s">
        <v>649</v>
      </c>
      <c r="E375" s="278" t="s">
        <v>798</v>
      </c>
      <c r="F375" s="279" t="s">
        <v>799</v>
      </c>
      <c r="G375" s="280" t="s">
        <v>187</v>
      </c>
      <c r="H375" s="281">
        <v>24.969000000000001</v>
      </c>
      <c r="I375" s="282"/>
      <c r="J375" s="283">
        <f>ROUND(I375*H375,2)</f>
        <v>0</v>
      </c>
      <c r="K375" s="284"/>
      <c r="L375" s="285"/>
      <c r="M375" s="286" t="s">
        <v>1</v>
      </c>
      <c r="N375" s="287" t="s">
        <v>38</v>
      </c>
      <c r="O375" s="91"/>
      <c r="P375" s="237">
        <f>O375*H375</f>
        <v>0</v>
      </c>
      <c r="Q375" s="237">
        <v>2.4289999999999998</v>
      </c>
      <c r="R375" s="237">
        <f>Q375*H375</f>
        <v>60.649701</v>
      </c>
      <c r="S375" s="237">
        <v>0</v>
      </c>
      <c r="T375" s="23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9" t="s">
        <v>283</v>
      </c>
      <c r="AT375" s="239" t="s">
        <v>649</v>
      </c>
      <c r="AU375" s="239" t="s">
        <v>83</v>
      </c>
      <c r="AY375" s="17" t="s">
        <v>183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7" t="s">
        <v>81</v>
      </c>
      <c r="BK375" s="240">
        <f>ROUND(I375*H375,2)</f>
        <v>0</v>
      </c>
      <c r="BL375" s="17" t="s">
        <v>188</v>
      </c>
      <c r="BM375" s="239" t="s">
        <v>800</v>
      </c>
    </row>
    <row r="376" s="14" customFormat="1">
      <c r="A376" s="14"/>
      <c r="B376" s="252"/>
      <c r="C376" s="253"/>
      <c r="D376" s="243" t="s">
        <v>195</v>
      </c>
      <c r="E376" s="253"/>
      <c r="F376" s="255" t="s">
        <v>801</v>
      </c>
      <c r="G376" s="253"/>
      <c r="H376" s="256">
        <v>24.969000000000001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2" t="s">
        <v>195</v>
      </c>
      <c r="AU376" s="262" t="s">
        <v>83</v>
      </c>
      <c r="AV376" s="14" t="s">
        <v>83</v>
      </c>
      <c r="AW376" s="14" t="s">
        <v>4</v>
      </c>
      <c r="AX376" s="14" t="s">
        <v>81</v>
      </c>
      <c r="AY376" s="262" t="s">
        <v>183</v>
      </c>
    </row>
    <row r="377" s="2" customFormat="1" ht="33" customHeight="1">
      <c r="A377" s="38"/>
      <c r="B377" s="39"/>
      <c r="C377" s="227" t="s">
        <v>517</v>
      </c>
      <c r="D377" s="227" t="s">
        <v>185</v>
      </c>
      <c r="E377" s="228" t="s">
        <v>802</v>
      </c>
      <c r="F377" s="229" t="s">
        <v>803</v>
      </c>
      <c r="G377" s="230" t="s">
        <v>202</v>
      </c>
      <c r="H377" s="231">
        <v>217.124</v>
      </c>
      <c r="I377" s="232"/>
      <c r="J377" s="233">
        <f>ROUND(I377*H377,2)</f>
        <v>0</v>
      </c>
      <c r="K377" s="234"/>
      <c r="L377" s="44"/>
      <c r="M377" s="235" t="s">
        <v>1</v>
      </c>
      <c r="N377" s="236" t="s">
        <v>38</v>
      </c>
      <c r="O377" s="91"/>
      <c r="P377" s="237">
        <f>O377*H377</f>
        <v>0</v>
      </c>
      <c r="Q377" s="237">
        <v>0.0094999999999999998</v>
      </c>
      <c r="R377" s="237">
        <f>Q377*H377</f>
        <v>2.062678</v>
      </c>
      <c r="S377" s="237">
        <v>0</v>
      </c>
      <c r="T377" s="23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9" t="s">
        <v>188</v>
      </c>
      <c r="AT377" s="239" t="s">
        <v>185</v>
      </c>
      <c r="AU377" s="239" t="s">
        <v>83</v>
      </c>
      <c r="AY377" s="17" t="s">
        <v>183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7" t="s">
        <v>81</v>
      </c>
      <c r="BK377" s="240">
        <f>ROUND(I377*H377,2)</f>
        <v>0</v>
      </c>
      <c r="BL377" s="17" t="s">
        <v>188</v>
      </c>
      <c r="BM377" s="239" t="s">
        <v>804</v>
      </c>
    </row>
    <row r="378" s="2" customFormat="1" ht="24.15" customHeight="1">
      <c r="A378" s="38"/>
      <c r="B378" s="39"/>
      <c r="C378" s="227" t="s">
        <v>522</v>
      </c>
      <c r="D378" s="227" t="s">
        <v>185</v>
      </c>
      <c r="E378" s="228" t="s">
        <v>805</v>
      </c>
      <c r="F378" s="229" t="s">
        <v>806</v>
      </c>
      <c r="G378" s="230" t="s">
        <v>187</v>
      </c>
      <c r="H378" s="231">
        <v>1.125</v>
      </c>
      <c r="I378" s="232"/>
      <c r="J378" s="233">
        <f>ROUND(I378*H378,2)</f>
        <v>0</v>
      </c>
      <c r="K378" s="234"/>
      <c r="L378" s="44"/>
      <c r="M378" s="235" t="s">
        <v>1</v>
      </c>
      <c r="N378" s="236" t="s">
        <v>38</v>
      </c>
      <c r="O378" s="91"/>
      <c r="P378" s="237">
        <f>O378*H378</f>
        <v>0</v>
      </c>
      <c r="Q378" s="237">
        <v>1.9205000000000001</v>
      </c>
      <c r="R378" s="237">
        <f>Q378*H378</f>
        <v>2.1605625000000002</v>
      </c>
      <c r="S378" s="237">
        <v>0</v>
      </c>
      <c r="T378" s="23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9" t="s">
        <v>188</v>
      </c>
      <c r="AT378" s="239" t="s">
        <v>185</v>
      </c>
      <c r="AU378" s="239" t="s">
        <v>83</v>
      </c>
      <c r="AY378" s="17" t="s">
        <v>183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7" t="s">
        <v>81</v>
      </c>
      <c r="BK378" s="240">
        <f>ROUND(I378*H378,2)</f>
        <v>0</v>
      </c>
      <c r="BL378" s="17" t="s">
        <v>188</v>
      </c>
      <c r="BM378" s="239" t="s">
        <v>807</v>
      </c>
    </row>
    <row r="379" s="13" customFormat="1">
      <c r="A379" s="13"/>
      <c r="B379" s="241"/>
      <c r="C379" s="242"/>
      <c r="D379" s="243" t="s">
        <v>195</v>
      </c>
      <c r="E379" s="244" t="s">
        <v>1</v>
      </c>
      <c r="F379" s="245" t="s">
        <v>808</v>
      </c>
      <c r="G379" s="242"/>
      <c r="H379" s="244" t="s">
        <v>1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195</v>
      </c>
      <c r="AU379" s="251" t="s">
        <v>83</v>
      </c>
      <c r="AV379" s="13" t="s">
        <v>81</v>
      </c>
      <c r="AW379" s="13" t="s">
        <v>30</v>
      </c>
      <c r="AX379" s="13" t="s">
        <v>73</v>
      </c>
      <c r="AY379" s="251" t="s">
        <v>183</v>
      </c>
    </row>
    <row r="380" s="14" customFormat="1">
      <c r="A380" s="14"/>
      <c r="B380" s="252"/>
      <c r="C380" s="253"/>
      <c r="D380" s="243" t="s">
        <v>195</v>
      </c>
      <c r="E380" s="254" t="s">
        <v>1</v>
      </c>
      <c r="F380" s="255" t="s">
        <v>809</v>
      </c>
      <c r="G380" s="253"/>
      <c r="H380" s="256">
        <v>1.125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2" t="s">
        <v>195</v>
      </c>
      <c r="AU380" s="262" t="s">
        <v>83</v>
      </c>
      <c r="AV380" s="14" t="s">
        <v>83</v>
      </c>
      <c r="AW380" s="14" t="s">
        <v>30</v>
      </c>
      <c r="AX380" s="14" t="s">
        <v>81</v>
      </c>
      <c r="AY380" s="262" t="s">
        <v>183</v>
      </c>
    </row>
    <row r="381" s="2" customFormat="1" ht="33" customHeight="1">
      <c r="A381" s="38"/>
      <c r="B381" s="39"/>
      <c r="C381" s="227" t="s">
        <v>528</v>
      </c>
      <c r="D381" s="227" t="s">
        <v>185</v>
      </c>
      <c r="E381" s="228" t="s">
        <v>810</v>
      </c>
      <c r="F381" s="229" t="s">
        <v>811</v>
      </c>
      <c r="G381" s="230" t="s">
        <v>202</v>
      </c>
      <c r="H381" s="231">
        <v>12</v>
      </c>
      <c r="I381" s="232"/>
      <c r="J381" s="233">
        <f>ROUND(I381*H381,2)</f>
        <v>0</v>
      </c>
      <c r="K381" s="234"/>
      <c r="L381" s="44"/>
      <c r="M381" s="235" t="s">
        <v>1</v>
      </c>
      <c r="N381" s="236" t="s">
        <v>38</v>
      </c>
      <c r="O381" s="91"/>
      <c r="P381" s="237">
        <f>O381*H381</f>
        <v>0</v>
      </c>
      <c r="Q381" s="237">
        <v>0.00031</v>
      </c>
      <c r="R381" s="237">
        <f>Q381*H381</f>
        <v>0.0037200000000000002</v>
      </c>
      <c r="S381" s="237">
        <v>0</v>
      </c>
      <c r="T381" s="238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9" t="s">
        <v>188</v>
      </c>
      <c r="AT381" s="239" t="s">
        <v>185</v>
      </c>
      <c r="AU381" s="239" t="s">
        <v>83</v>
      </c>
      <c r="AY381" s="17" t="s">
        <v>183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7" t="s">
        <v>81</v>
      </c>
      <c r="BK381" s="240">
        <f>ROUND(I381*H381,2)</f>
        <v>0</v>
      </c>
      <c r="BL381" s="17" t="s">
        <v>188</v>
      </c>
      <c r="BM381" s="239" t="s">
        <v>812</v>
      </c>
    </row>
    <row r="382" s="13" customFormat="1">
      <c r="A382" s="13"/>
      <c r="B382" s="241"/>
      <c r="C382" s="242"/>
      <c r="D382" s="243" t="s">
        <v>195</v>
      </c>
      <c r="E382" s="244" t="s">
        <v>1</v>
      </c>
      <c r="F382" s="245" t="s">
        <v>813</v>
      </c>
      <c r="G382" s="242"/>
      <c r="H382" s="244" t="s">
        <v>1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195</v>
      </c>
      <c r="AU382" s="251" t="s">
        <v>83</v>
      </c>
      <c r="AV382" s="13" t="s">
        <v>81</v>
      </c>
      <c r="AW382" s="13" t="s">
        <v>30</v>
      </c>
      <c r="AX382" s="13" t="s">
        <v>73</v>
      </c>
      <c r="AY382" s="251" t="s">
        <v>183</v>
      </c>
    </row>
    <row r="383" s="14" customFormat="1">
      <c r="A383" s="14"/>
      <c r="B383" s="252"/>
      <c r="C383" s="253"/>
      <c r="D383" s="243" t="s">
        <v>195</v>
      </c>
      <c r="E383" s="254" t="s">
        <v>1</v>
      </c>
      <c r="F383" s="255" t="s">
        <v>814</v>
      </c>
      <c r="G383" s="253"/>
      <c r="H383" s="256">
        <v>12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2" t="s">
        <v>195</v>
      </c>
      <c r="AU383" s="262" t="s">
        <v>83</v>
      </c>
      <c r="AV383" s="14" t="s">
        <v>83</v>
      </c>
      <c r="AW383" s="14" t="s">
        <v>30</v>
      </c>
      <c r="AX383" s="14" t="s">
        <v>81</v>
      </c>
      <c r="AY383" s="262" t="s">
        <v>183</v>
      </c>
    </row>
    <row r="384" s="2" customFormat="1" ht="24.15" customHeight="1">
      <c r="A384" s="38"/>
      <c r="B384" s="39"/>
      <c r="C384" s="277" t="s">
        <v>533</v>
      </c>
      <c r="D384" s="277" t="s">
        <v>649</v>
      </c>
      <c r="E384" s="278" t="s">
        <v>815</v>
      </c>
      <c r="F384" s="279" t="s">
        <v>816</v>
      </c>
      <c r="G384" s="280" t="s">
        <v>202</v>
      </c>
      <c r="H384" s="281">
        <v>14.214</v>
      </c>
      <c r="I384" s="282"/>
      <c r="J384" s="283">
        <f>ROUND(I384*H384,2)</f>
        <v>0</v>
      </c>
      <c r="K384" s="284"/>
      <c r="L384" s="285"/>
      <c r="M384" s="286" t="s">
        <v>1</v>
      </c>
      <c r="N384" s="287" t="s">
        <v>38</v>
      </c>
      <c r="O384" s="91"/>
      <c r="P384" s="237">
        <f>O384*H384</f>
        <v>0</v>
      </c>
      <c r="Q384" s="237">
        <v>0.00029999999999999997</v>
      </c>
      <c r="R384" s="237">
        <f>Q384*H384</f>
        <v>0.0042642000000000001</v>
      </c>
      <c r="S384" s="237">
        <v>0</v>
      </c>
      <c r="T384" s="238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9" t="s">
        <v>283</v>
      </c>
      <c r="AT384" s="239" t="s">
        <v>649</v>
      </c>
      <c r="AU384" s="239" t="s">
        <v>83</v>
      </c>
      <c r="AY384" s="17" t="s">
        <v>183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7" t="s">
        <v>81</v>
      </c>
      <c r="BK384" s="240">
        <f>ROUND(I384*H384,2)</f>
        <v>0</v>
      </c>
      <c r="BL384" s="17" t="s">
        <v>188</v>
      </c>
      <c r="BM384" s="239" t="s">
        <v>817</v>
      </c>
    </row>
    <row r="385" s="14" customFormat="1">
      <c r="A385" s="14"/>
      <c r="B385" s="252"/>
      <c r="C385" s="253"/>
      <c r="D385" s="243" t="s">
        <v>195</v>
      </c>
      <c r="E385" s="253"/>
      <c r="F385" s="255" t="s">
        <v>818</v>
      </c>
      <c r="G385" s="253"/>
      <c r="H385" s="256">
        <v>14.214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2" t="s">
        <v>195</v>
      </c>
      <c r="AU385" s="262" t="s">
        <v>83</v>
      </c>
      <c r="AV385" s="14" t="s">
        <v>83</v>
      </c>
      <c r="AW385" s="14" t="s">
        <v>4</v>
      </c>
      <c r="AX385" s="14" t="s">
        <v>81</v>
      </c>
      <c r="AY385" s="262" t="s">
        <v>183</v>
      </c>
    </row>
    <row r="386" s="2" customFormat="1" ht="24.15" customHeight="1">
      <c r="A386" s="38"/>
      <c r="B386" s="39"/>
      <c r="C386" s="227" t="s">
        <v>552</v>
      </c>
      <c r="D386" s="227" t="s">
        <v>185</v>
      </c>
      <c r="E386" s="228" t="s">
        <v>819</v>
      </c>
      <c r="F386" s="229" t="s">
        <v>820</v>
      </c>
      <c r="G386" s="230" t="s">
        <v>319</v>
      </c>
      <c r="H386" s="231">
        <v>10</v>
      </c>
      <c r="I386" s="232"/>
      <c r="J386" s="233">
        <f>ROUND(I386*H386,2)</f>
        <v>0</v>
      </c>
      <c r="K386" s="234"/>
      <c r="L386" s="44"/>
      <c r="M386" s="235" t="s">
        <v>1</v>
      </c>
      <c r="N386" s="236" t="s">
        <v>38</v>
      </c>
      <c r="O386" s="91"/>
      <c r="P386" s="237">
        <f>O386*H386</f>
        <v>0</v>
      </c>
      <c r="Q386" s="237">
        <v>0.00048999999999999998</v>
      </c>
      <c r="R386" s="237">
        <f>Q386*H386</f>
        <v>0.0048999999999999998</v>
      </c>
      <c r="S386" s="237">
        <v>0</v>
      </c>
      <c r="T386" s="23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9" t="s">
        <v>188</v>
      </c>
      <c r="AT386" s="239" t="s">
        <v>185</v>
      </c>
      <c r="AU386" s="239" t="s">
        <v>83</v>
      </c>
      <c r="AY386" s="17" t="s">
        <v>183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7" t="s">
        <v>81</v>
      </c>
      <c r="BK386" s="240">
        <f>ROUND(I386*H386,2)</f>
        <v>0</v>
      </c>
      <c r="BL386" s="17" t="s">
        <v>188</v>
      </c>
      <c r="BM386" s="239" t="s">
        <v>821</v>
      </c>
    </row>
    <row r="387" s="13" customFormat="1">
      <c r="A387" s="13"/>
      <c r="B387" s="241"/>
      <c r="C387" s="242"/>
      <c r="D387" s="243" t="s">
        <v>195</v>
      </c>
      <c r="E387" s="244" t="s">
        <v>1</v>
      </c>
      <c r="F387" s="245" t="s">
        <v>813</v>
      </c>
      <c r="G387" s="242"/>
      <c r="H387" s="244" t="s">
        <v>1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195</v>
      </c>
      <c r="AU387" s="251" t="s">
        <v>83</v>
      </c>
      <c r="AV387" s="13" t="s">
        <v>81</v>
      </c>
      <c r="AW387" s="13" t="s">
        <v>30</v>
      </c>
      <c r="AX387" s="13" t="s">
        <v>73</v>
      </c>
      <c r="AY387" s="251" t="s">
        <v>183</v>
      </c>
    </row>
    <row r="388" s="14" customFormat="1">
      <c r="A388" s="14"/>
      <c r="B388" s="252"/>
      <c r="C388" s="253"/>
      <c r="D388" s="243" t="s">
        <v>195</v>
      </c>
      <c r="E388" s="254" t="s">
        <v>1</v>
      </c>
      <c r="F388" s="255" t="s">
        <v>137</v>
      </c>
      <c r="G388" s="253"/>
      <c r="H388" s="256">
        <v>10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2" t="s">
        <v>195</v>
      </c>
      <c r="AU388" s="262" t="s">
        <v>83</v>
      </c>
      <c r="AV388" s="14" t="s">
        <v>83</v>
      </c>
      <c r="AW388" s="14" t="s">
        <v>30</v>
      </c>
      <c r="AX388" s="14" t="s">
        <v>81</v>
      </c>
      <c r="AY388" s="262" t="s">
        <v>183</v>
      </c>
    </row>
    <row r="389" s="2" customFormat="1" ht="33" customHeight="1">
      <c r="A389" s="38"/>
      <c r="B389" s="39"/>
      <c r="C389" s="227" t="s">
        <v>822</v>
      </c>
      <c r="D389" s="227" t="s">
        <v>185</v>
      </c>
      <c r="E389" s="228" t="s">
        <v>823</v>
      </c>
      <c r="F389" s="229" t="s">
        <v>824</v>
      </c>
      <c r="G389" s="230" t="s">
        <v>319</v>
      </c>
      <c r="H389" s="231">
        <v>228</v>
      </c>
      <c r="I389" s="232"/>
      <c r="J389" s="233">
        <f>ROUND(I389*H389,2)</f>
        <v>0</v>
      </c>
      <c r="K389" s="234"/>
      <c r="L389" s="44"/>
      <c r="M389" s="235" t="s">
        <v>1</v>
      </c>
      <c r="N389" s="236" t="s">
        <v>38</v>
      </c>
      <c r="O389" s="91"/>
      <c r="P389" s="237">
        <f>O389*H389</f>
        <v>0</v>
      </c>
      <c r="Q389" s="237">
        <v>0.00077999999999999999</v>
      </c>
      <c r="R389" s="237">
        <f>Q389*H389</f>
        <v>0.17784</v>
      </c>
      <c r="S389" s="237">
        <v>0</v>
      </c>
      <c r="T389" s="238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9" t="s">
        <v>188</v>
      </c>
      <c r="AT389" s="239" t="s">
        <v>185</v>
      </c>
      <c r="AU389" s="239" t="s">
        <v>83</v>
      </c>
      <c r="AY389" s="17" t="s">
        <v>183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7" t="s">
        <v>81</v>
      </c>
      <c r="BK389" s="240">
        <f>ROUND(I389*H389,2)</f>
        <v>0</v>
      </c>
      <c r="BL389" s="17" t="s">
        <v>188</v>
      </c>
      <c r="BM389" s="239" t="s">
        <v>825</v>
      </c>
    </row>
    <row r="390" s="13" customFormat="1">
      <c r="A390" s="13"/>
      <c r="B390" s="241"/>
      <c r="C390" s="242"/>
      <c r="D390" s="243" t="s">
        <v>195</v>
      </c>
      <c r="E390" s="244" t="s">
        <v>1</v>
      </c>
      <c r="F390" s="245" t="s">
        <v>826</v>
      </c>
      <c r="G390" s="242"/>
      <c r="H390" s="244" t="s">
        <v>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195</v>
      </c>
      <c r="AU390" s="251" t="s">
        <v>83</v>
      </c>
      <c r="AV390" s="13" t="s">
        <v>81</v>
      </c>
      <c r="AW390" s="13" t="s">
        <v>30</v>
      </c>
      <c r="AX390" s="13" t="s">
        <v>73</v>
      </c>
      <c r="AY390" s="251" t="s">
        <v>183</v>
      </c>
    </row>
    <row r="391" s="14" customFormat="1">
      <c r="A391" s="14"/>
      <c r="B391" s="252"/>
      <c r="C391" s="253"/>
      <c r="D391" s="243" t="s">
        <v>195</v>
      </c>
      <c r="E391" s="254" t="s">
        <v>1</v>
      </c>
      <c r="F391" s="255" t="s">
        <v>827</v>
      </c>
      <c r="G391" s="253"/>
      <c r="H391" s="256">
        <v>228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2" t="s">
        <v>195</v>
      </c>
      <c r="AU391" s="262" t="s">
        <v>83</v>
      </c>
      <c r="AV391" s="14" t="s">
        <v>83</v>
      </c>
      <c r="AW391" s="14" t="s">
        <v>30</v>
      </c>
      <c r="AX391" s="14" t="s">
        <v>73</v>
      </c>
      <c r="AY391" s="262" t="s">
        <v>183</v>
      </c>
    </row>
    <row r="392" s="15" customFormat="1">
      <c r="A392" s="15"/>
      <c r="B392" s="263"/>
      <c r="C392" s="264"/>
      <c r="D392" s="243" t="s">
        <v>195</v>
      </c>
      <c r="E392" s="265" t="s">
        <v>1</v>
      </c>
      <c r="F392" s="266" t="s">
        <v>219</v>
      </c>
      <c r="G392" s="264"/>
      <c r="H392" s="267">
        <v>228</v>
      </c>
      <c r="I392" s="268"/>
      <c r="J392" s="264"/>
      <c r="K392" s="264"/>
      <c r="L392" s="269"/>
      <c r="M392" s="270"/>
      <c r="N392" s="271"/>
      <c r="O392" s="271"/>
      <c r="P392" s="271"/>
      <c r="Q392" s="271"/>
      <c r="R392" s="271"/>
      <c r="S392" s="271"/>
      <c r="T392" s="272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3" t="s">
        <v>195</v>
      </c>
      <c r="AU392" s="273" t="s">
        <v>83</v>
      </c>
      <c r="AV392" s="15" t="s">
        <v>188</v>
      </c>
      <c r="AW392" s="15" t="s">
        <v>30</v>
      </c>
      <c r="AX392" s="15" t="s">
        <v>81</v>
      </c>
      <c r="AY392" s="273" t="s">
        <v>183</v>
      </c>
    </row>
    <row r="393" s="2" customFormat="1" ht="24.15" customHeight="1">
      <c r="A393" s="38"/>
      <c r="B393" s="39"/>
      <c r="C393" s="227" t="s">
        <v>828</v>
      </c>
      <c r="D393" s="227" t="s">
        <v>185</v>
      </c>
      <c r="E393" s="228" t="s">
        <v>829</v>
      </c>
      <c r="F393" s="229" t="s">
        <v>830</v>
      </c>
      <c r="G393" s="230" t="s">
        <v>319</v>
      </c>
      <c r="H393" s="231">
        <v>346.69999999999999</v>
      </c>
      <c r="I393" s="232"/>
      <c r="J393" s="233">
        <f>ROUND(I393*H393,2)</f>
        <v>0</v>
      </c>
      <c r="K393" s="234"/>
      <c r="L393" s="44"/>
      <c r="M393" s="235" t="s">
        <v>1</v>
      </c>
      <c r="N393" s="236" t="s">
        <v>38</v>
      </c>
      <c r="O393" s="91"/>
      <c r="P393" s="237">
        <f>O393*H393</f>
        <v>0</v>
      </c>
      <c r="Q393" s="237">
        <v>0.00010000000000000001</v>
      </c>
      <c r="R393" s="237">
        <f>Q393*H393</f>
        <v>0.034669999999999999</v>
      </c>
      <c r="S393" s="237">
        <v>0</v>
      </c>
      <c r="T393" s="23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9" t="s">
        <v>188</v>
      </c>
      <c r="AT393" s="239" t="s">
        <v>185</v>
      </c>
      <c r="AU393" s="239" t="s">
        <v>83</v>
      </c>
      <c r="AY393" s="17" t="s">
        <v>183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7" t="s">
        <v>81</v>
      </c>
      <c r="BK393" s="240">
        <f>ROUND(I393*H393,2)</f>
        <v>0</v>
      </c>
      <c r="BL393" s="17" t="s">
        <v>188</v>
      </c>
      <c r="BM393" s="239" t="s">
        <v>831</v>
      </c>
    </row>
    <row r="394" s="13" customFormat="1">
      <c r="A394" s="13"/>
      <c r="B394" s="241"/>
      <c r="C394" s="242"/>
      <c r="D394" s="243" t="s">
        <v>195</v>
      </c>
      <c r="E394" s="244" t="s">
        <v>1</v>
      </c>
      <c r="F394" s="245" t="s">
        <v>832</v>
      </c>
      <c r="G394" s="242"/>
      <c r="H394" s="244" t="s">
        <v>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195</v>
      </c>
      <c r="AU394" s="251" t="s">
        <v>83</v>
      </c>
      <c r="AV394" s="13" t="s">
        <v>81</v>
      </c>
      <c r="AW394" s="13" t="s">
        <v>30</v>
      </c>
      <c r="AX394" s="13" t="s">
        <v>73</v>
      </c>
      <c r="AY394" s="251" t="s">
        <v>183</v>
      </c>
    </row>
    <row r="395" s="14" customFormat="1">
      <c r="A395" s="14"/>
      <c r="B395" s="252"/>
      <c r="C395" s="253"/>
      <c r="D395" s="243" t="s">
        <v>195</v>
      </c>
      <c r="E395" s="254" t="s">
        <v>1</v>
      </c>
      <c r="F395" s="255" t="s">
        <v>833</v>
      </c>
      <c r="G395" s="253"/>
      <c r="H395" s="256">
        <v>346.69999999999999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2" t="s">
        <v>195</v>
      </c>
      <c r="AU395" s="262" t="s">
        <v>83</v>
      </c>
      <c r="AV395" s="14" t="s">
        <v>83</v>
      </c>
      <c r="AW395" s="14" t="s">
        <v>30</v>
      </c>
      <c r="AX395" s="14" t="s">
        <v>73</v>
      </c>
      <c r="AY395" s="262" t="s">
        <v>183</v>
      </c>
    </row>
    <row r="396" s="15" customFormat="1">
      <c r="A396" s="15"/>
      <c r="B396" s="263"/>
      <c r="C396" s="264"/>
      <c r="D396" s="243" t="s">
        <v>195</v>
      </c>
      <c r="E396" s="265" t="s">
        <v>1</v>
      </c>
      <c r="F396" s="266" t="s">
        <v>219</v>
      </c>
      <c r="G396" s="264"/>
      <c r="H396" s="267">
        <v>346.69999999999999</v>
      </c>
      <c r="I396" s="268"/>
      <c r="J396" s="264"/>
      <c r="K396" s="264"/>
      <c r="L396" s="269"/>
      <c r="M396" s="270"/>
      <c r="N396" s="271"/>
      <c r="O396" s="271"/>
      <c r="P396" s="271"/>
      <c r="Q396" s="271"/>
      <c r="R396" s="271"/>
      <c r="S396" s="271"/>
      <c r="T396" s="27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3" t="s">
        <v>195</v>
      </c>
      <c r="AU396" s="273" t="s">
        <v>83</v>
      </c>
      <c r="AV396" s="15" t="s">
        <v>188</v>
      </c>
      <c r="AW396" s="15" t="s">
        <v>30</v>
      </c>
      <c r="AX396" s="15" t="s">
        <v>81</v>
      </c>
      <c r="AY396" s="273" t="s">
        <v>183</v>
      </c>
    </row>
    <row r="397" s="2" customFormat="1" ht="37.8" customHeight="1">
      <c r="A397" s="38"/>
      <c r="B397" s="39"/>
      <c r="C397" s="227" t="s">
        <v>834</v>
      </c>
      <c r="D397" s="227" t="s">
        <v>185</v>
      </c>
      <c r="E397" s="228" t="s">
        <v>835</v>
      </c>
      <c r="F397" s="229" t="s">
        <v>836</v>
      </c>
      <c r="G397" s="230" t="s">
        <v>319</v>
      </c>
      <c r="H397" s="231">
        <v>140</v>
      </c>
      <c r="I397" s="232"/>
      <c r="J397" s="233">
        <f>ROUND(I397*H397,2)</f>
        <v>0</v>
      </c>
      <c r="K397" s="234"/>
      <c r="L397" s="44"/>
      <c r="M397" s="235" t="s">
        <v>1</v>
      </c>
      <c r="N397" s="236" t="s">
        <v>38</v>
      </c>
      <c r="O397" s="91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9" t="s">
        <v>188</v>
      </c>
      <c r="AT397" s="239" t="s">
        <v>185</v>
      </c>
      <c r="AU397" s="239" t="s">
        <v>83</v>
      </c>
      <c r="AY397" s="17" t="s">
        <v>183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7" t="s">
        <v>81</v>
      </c>
      <c r="BK397" s="240">
        <f>ROUND(I397*H397,2)</f>
        <v>0</v>
      </c>
      <c r="BL397" s="17" t="s">
        <v>188</v>
      </c>
      <c r="BM397" s="239" t="s">
        <v>837</v>
      </c>
    </row>
    <row r="398" s="13" customFormat="1">
      <c r="A398" s="13"/>
      <c r="B398" s="241"/>
      <c r="C398" s="242"/>
      <c r="D398" s="243" t="s">
        <v>195</v>
      </c>
      <c r="E398" s="244" t="s">
        <v>1</v>
      </c>
      <c r="F398" s="245" t="s">
        <v>838</v>
      </c>
      <c r="G398" s="242"/>
      <c r="H398" s="244" t="s">
        <v>1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195</v>
      </c>
      <c r="AU398" s="251" t="s">
        <v>83</v>
      </c>
      <c r="AV398" s="13" t="s">
        <v>81</v>
      </c>
      <c r="AW398" s="13" t="s">
        <v>30</v>
      </c>
      <c r="AX398" s="13" t="s">
        <v>73</v>
      </c>
      <c r="AY398" s="251" t="s">
        <v>183</v>
      </c>
    </row>
    <row r="399" s="14" customFormat="1">
      <c r="A399" s="14"/>
      <c r="B399" s="252"/>
      <c r="C399" s="253"/>
      <c r="D399" s="243" t="s">
        <v>195</v>
      </c>
      <c r="E399" s="254" t="s">
        <v>1</v>
      </c>
      <c r="F399" s="255" t="s">
        <v>839</v>
      </c>
      <c r="G399" s="253"/>
      <c r="H399" s="256">
        <v>140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195</v>
      </c>
      <c r="AU399" s="262" t="s">
        <v>83</v>
      </c>
      <c r="AV399" s="14" t="s">
        <v>83</v>
      </c>
      <c r="AW399" s="14" t="s">
        <v>30</v>
      </c>
      <c r="AX399" s="14" t="s">
        <v>81</v>
      </c>
      <c r="AY399" s="262" t="s">
        <v>183</v>
      </c>
    </row>
    <row r="400" s="2" customFormat="1" ht="16.5" customHeight="1">
      <c r="A400" s="38"/>
      <c r="B400" s="39"/>
      <c r="C400" s="277" t="s">
        <v>840</v>
      </c>
      <c r="D400" s="277" t="s">
        <v>649</v>
      </c>
      <c r="E400" s="278" t="s">
        <v>841</v>
      </c>
      <c r="F400" s="279" t="s">
        <v>842</v>
      </c>
      <c r="G400" s="280" t="s">
        <v>187</v>
      </c>
      <c r="H400" s="281">
        <v>7.899</v>
      </c>
      <c r="I400" s="282"/>
      <c r="J400" s="283">
        <f>ROUND(I400*H400,2)</f>
        <v>0</v>
      </c>
      <c r="K400" s="284"/>
      <c r="L400" s="285"/>
      <c r="M400" s="286" t="s">
        <v>1</v>
      </c>
      <c r="N400" s="287" t="s">
        <v>38</v>
      </c>
      <c r="O400" s="91"/>
      <c r="P400" s="237">
        <f>O400*H400</f>
        <v>0</v>
      </c>
      <c r="Q400" s="237">
        <v>2.4289999999999998</v>
      </c>
      <c r="R400" s="237">
        <f>Q400*H400</f>
        <v>19.186670999999997</v>
      </c>
      <c r="S400" s="237">
        <v>0</v>
      </c>
      <c r="T400" s="23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9" t="s">
        <v>283</v>
      </c>
      <c r="AT400" s="239" t="s">
        <v>649</v>
      </c>
      <c r="AU400" s="239" t="s">
        <v>83</v>
      </c>
      <c r="AY400" s="17" t="s">
        <v>183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7" t="s">
        <v>81</v>
      </c>
      <c r="BK400" s="240">
        <f>ROUND(I400*H400,2)</f>
        <v>0</v>
      </c>
      <c r="BL400" s="17" t="s">
        <v>188</v>
      </c>
      <c r="BM400" s="239" t="s">
        <v>843</v>
      </c>
    </row>
    <row r="401" s="13" customFormat="1">
      <c r="A401" s="13"/>
      <c r="B401" s="241"/>
      <c r="C401" s="242"/>
      <c r="D401" s="243" t="s">
        <v>195</v>
      </c>
      <c r="E401" s="244" t="s">
        <v>1</v>
      </c>
      <c r="F401" s="245" t="s">
        <v>844</v>
      </c>
      <c r="G401" s="242"/>
      <c r="H401" s="244" t="s">
        <v>1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1" t="s">
        <v>195</v>
      </c>
      <c r="AU401" s="251" t="s">
        <v>83</v>
      </c>
      <c r="AV401" s="13" t="s">
        <v>81</v>
      </c>
      <c r="AW401" s="13" t="s">
        <v>30</v>
      </c>
      <c r="AX401" s="13" t="s">
        <v>73</v>
      </c>
      <c r="AY401" s="251" t="s">
        <v>183</v>
      </c>
    </row>
    <row r="402" s="14" customFormat="1">
      <c r="A402" s="14"/>
      <c r="B402" s="252"/>
      <c r="C402" s="253"/>
      <c r="D402" s="243" t="s">
        <v>195</v>
      </c>
      <c r="E402" s="254" t="s">
        <v>1</v>
      </c>
      <c r="F402" s="255" t="s">
        <v>845</v>
      </c>
      <c r="G402" s="253"/>
      <c r="H402" s="256">
        <v>7.899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2" t="s">
        <v>195</v>
      </c>
      <c r="AU402" s="262" t="s">
        <v>83</v>
      </c>
      <c r="AV402" s="14" t="s">
        <v>83</v>
      </c>
      <c r="AW402" s="14" t="s">
        <v>30</v>
      </c>
      <c r="AX402" s="14" t="s">
        <v>81</v>
      </c>
      <c r="AY402" s="262" t="s">
        <v>183</v>
      </c>
    </row>
    <row r="403" s="2" customFormat="1" ht="24.15" customHeight="1">
      <c r="A403" s="38"/>
      <c r="B403" s="39"/>
      <c r="C403" s="227" t="s">
        <v>846</v>
      </c>
      <c r="D403" s="227" t="s">
        <v>185</v>
      </c>
      <c r="E403" s="228" t="s">
        <v>847</v>
      </c>
      <c r="F403" s="229" t="s">
        <v>848</v>
      </c>
      <c r="G403" s="230" t="s">
        <v>187</v>
      </c>
      <c r="H403" s="231">
        <v>32.219000000000001</v>
      </c>
      <c r="I403" s="232"/>
      <c r="J403" s="233">
        <f>ROUND(I403*H403,2)</f>
        <v>0</v>
      </c>
      <c r="K403" s="234"/>
      <c r="L403" s="44"/>
      <c r="M403" s="235" t="s">
        <v>1</v>
      </c>
      <c r="N403" s="236" t="s">
        <v>38</v>
      </c>
      <c r="O403" s="91"/>
      <c r="P403" s="237">
        <f>O403*H403</f>
        <v>0</v>
      </c>
      <c r="Q403" s="237">
        <v>2.5018699999999998</v>
      </c>
      <c r="R403" s="237">
        <f>Q403*H403</f>
        <v>80.607749529999992</v>
      </c>
      <c r="S403" s="237">
        <v>0</v>
      </c>
      <c r="T403" s="23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9" t="s">
        <v>188</v>
      </c>
      <c r="AT403" s="239" t="s">
        <v>185</v>
      </c>
      <c r="AU403" s="239" t="s">
        <v>83</v>
      </c>
      <c r="AY403" s="17" t="s">
        <v>183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7" t="s">
        <v>81</v>
      </c>
      <c r="BK403" s="240">
        <f>ROUND(I403*H403,2)</f>
        <v>0</v>
      </c>
      <c r="BL403" s="17" t="s">
        <v>188</v>
      </c>
      <c r="BM403" s="239" t="s">
        <v>849</v>
      </c>
    </row>
    <row r="404" s="13" customFormat="1">
      <c r="A404" s="13"/>
      <c r="B404" s="241"/>
      <c r="C404" s="242"/>
      <c r="D404" s="243" t="s">
        <v>195</v>
      </c>
      <c r="E404" s="244" t="s">
        <v>1</v>
      </c>
      <c r="F404" s="245" t="s">
        <v>850</v>
      </c>
      <c r="G404" s="242"/>
      <c r="H404" s="244" t="s">
        <v>1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195</v>
      </c>
      <c r="AU404" s="251" t="s">
        <v>83</v>
      </c>
      <c r="AV404" s="13" t="s">
        <v>81</v>
      </c>
      <c r="AW404" s="13" t="s">
        <v>30</v>
      </c>
      <c r="AX404" s="13" t="s">
        <v>73</v>
      </c>
      <c r="AY404" s="251" t="s">
        <v>183</v>
      </c>
    </row>
    <row r="405" s="14" customFormat="1">
      <c r="A405" s="14"/>
      <c r="B405" s="252"/>
      <c r="C405" s="253"/>
      <c r="D405" s="243" t="s">
        <v>195</v>
      </c>
      <c r="E405" s="254" t="s">
        <v>1</v>
      </c>
      <c r="F405" s="255" t="s">
        <v>851</v>
      </c>
      <c r="G405" s="253"/>
      <c r="H405" s="256">
        <v>22.207000000000001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2" t="s">
        <v>195</v>
      </c>
      <c r="AU405" s="262" t="s">
        <v>83</v>
      </c>
      <c r="AV405" s="14" t="s">
        <v>83</v>
      </c>
      <c r="AW405" s="14" t="s">
        <v>30</v>
      </c>
      <c r="AX405" s="14" t="s">
        <v>73</v>
      </c>
      <c r="AY405" s="262" t="s">
        <v>183</v>
      </c>
    </row>
    <row r="406" s="14" customFormat="1">
      <c r="A406" s="14"/>
      <c r="B406" s="252"/>
      <c r="C406" s="253"/>
      <c r="D406" s="243" t="s">
        <v>195</v>
      </c>
      <c r="E406" s="254" t="s">
        <v>1</v>
      </c>
      <c r="F406" s="255" t="s">
        <v>852</v>
      </c>
      <c r="G406" s="253"/>
      <c r="H406" s="256">
        <v>2.5419999999999998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2" t="s">
        <v>195</v>
      </c>
      <c r="AU406" s="262" t="s">
        <v>83</v>
      </c>
      <c r="AV406" s="14" t="s">
        <v>83</v>
      </c>
      <c r="AW406" s="14" t="s">
        <v>30</v>
      </c>
      <c r="AX406" s="14" t="s">
        <v>73</v>
      </c>
      <c r="AY406" s="262" t="s">
        <v>183</v>
      </c>
    </row>
    <row r="407" s="13" customFormat="1">
      <c r="A407" s="13"/>
      <c r="B407" s="241"/>
      <c r="C407" s="242"/>
      <c r="D407" s="243" t="s">
        <v>195</v>
      </c>
      <c r="E407" s="244" t="s">
        <v>1</v>
      </c>
      <c r="F407" s="245" t="s">
        <v>612</v>
      </c>
      <c r="G407" s="242"/>
      <c r="H407" s="244" t="s">
        <v>1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195</v>
      </c>
      <c r="AU407" s="251" t="s">
        <v>83</v>
      </c>
      <c r="AV407" s="13" t="s">
        <v>81</v>
      </c>
      <c r="AW407" s="13" t="s">
        <v>30</v>
      </c>
      <c r="AX407" s="13" t="s">
        <v>73</v>
      </c>
      <c r="AY407" s="251" t="s">
        <v>183</v>
      </c>
    </row>
    <row r="408" s="14" customFormat="1">
      <c r="A408" s="14"/>
      <c r="B408" s="252"/>
      <c r="C408" s="253"/>
      <c r="D408" s="243" t="s">
        <v>195</v>
      </c>
      <c r="E408" s="254" t="s">
        <v>1</v>
      </c>
      <c r="F408" s="255" t="s">
        <v>853</v>
      </c>
      <c r="G408" s="253"/>
      <c r="H408" s="256">
        <v>1.139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2" t="s">
        <v>195</v>
      </c>
      <c r="AU408" s="262" t="s">
        <v>83</v>
      </c>
      <c r="AV408" s="14" t="s">
        <v>83</v>
      </c>
      <c r="AW408" s="14" t="s">
        <v>30</v>
      </c>
      <c r="AX408" s="14" t="s">
        <v>73</v>
      </c>
      <c r="AY408" s="262" t="s">
        <v>183</v>
      </c>
    </row>
    <row r="409" s="13" customFormat="1">
      <c r="A409" s="13"/>
      <c r="B409" s="241"/>
      <c r="C409" s="242"/>
      <c r="D409" s="243" t="s">
        <v>195</v>
      </c>
      <c r="E409" s="244" t="s">
        <v>1</v>
      </c>
      <c r="F409" s="245" t="s">
        <v>854</v>
      </c>
      <c r="G409" s="242"/>
      <c r="H409" s="244" t="s">
        <v>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195</v>
      </c>
      <c r="AU409" s="251" t="s">
        <v>83</v>
      </c>
      <c r="AV409" s="13" t="s">
        <v>81</v>
      </c>
      <c r="AW409" s="13" t="s">
        <v>30</v>
      </c>
      <c r="AX409" s="13" t="s">
        <v>73</v>
      </c>
      <c r="AY409" s="251" t="s">
        <v>183</v>
      </c>
    </row>
    <row r="410" s="14" customFormat="1">
      <c r="A410" s="14"/>
      <c r="B410" s="252"/>
      <c r="C410" s="253"/>
      <c r="D410" s="243" t="s">
        <v>195</v>
      </c>
      <c r="E410" s="254" t="s">
        <v>1</v>
      </c>
      <c r="F410" s="255" t="s">
        <v>855</v>
      </c>
      <c r="G410" s="253"/>
      <c r="H410" s="256">
        <v>3.1749999999999998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2" t="s">
        <v>195</v>
      </c>
      <c r="AU410" s="262" t="s">
        <v>83</v>
      </c>
      <c r="AV410" s="14" t="s">
        <v>83</v>
      </c>
      <c r="AW410" s="14" t="s">
        <v>30</v>
      </c>
      <c r="AX410" s="14" t="s">
        <v>73</v>
      </c>
      <c r="AY410" s="262" t="s">
        <v>183</v>
      </c>
    </row>
    <row r="411" s="13" customFormat="1">
      <c r="A411" s="13"/>
      <c r="B411" s="241"/>
      <c r="C411" s="242"/>
      <c r="D411" s="243" t="s">
        <v>195</v>
      </c>
      <c r="E411" s="244" t="s">
        <v>1</v>
      </c>
      <c r="F411" s="245" t="s">
        <v>856</v>
      </c>
      <c r="G411" s="242"/>
      <c r="H411" s="244" t="s">
        <v>1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1" t="s">
        <v>195</v>
      </c>
      <c r="AU411" s="251" t="s">
        <v>83</v>
      </c>
      <c r="AV411" s="13" t="s">
        <v>81</v>
      </c>
      <c r="AW411" s="13" t="s">
        <v>30</v>
      </c>
      <c r="AX411" s="13" t="s">
        <v>73</v>
      </c>
      <c r="AY411" s="251" t="s">
        <v>183</v>
      </c>
    </row>
    <row r="412" s="14" customFormat="1">
      <c r="A412" s="14"/>
      <c r="B412" s="252"/>
      <c r="C412" s="253"/>
      <c r="D412" s="243" t="s">
        <v>195</v>
      </c>
      <c r="E412" s="254" t="s">
        <v>1</v>
      </c>
      <c r="F412" s="255" t="s">
        <v>857</v>
      </c>
      <c r="G412" s="253"/>
      <c r="H412" s="256">
        <v>1.476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2" t="s">
        <v>195</v>
      </c>
      <c r="AU412" s="262" t="s">
        <v>83</v>
      </c>
      <c r="AV412" s="14" t="s">
        <v>83</v>
      </c>
      <c r="AW412" s="14" t="s">
        <v>30</v>
      </c>
      <c r="AX412" s="14" t="s">
        <v>73</v>
      </c>
      <c r="AY412" s="262" t="s">
        <v>183</v>
      </c>
    </row>
    <row r="413" s="13" customFormat="1">
      <c r="A413" s="13"/>
      <c r="B413" s="241"/>
      <c r="C413" s="242"/>
      <c r="D413" s="243" t="s">
        <v>195</v>
      </c>
      <c r="E413" s="244" t="s">
        <v>1</v>
      </c>
      <c r="F413" s="245" t="s">
        <v>785</v>
      </c>
      <c r="G413" s="242"/>
      <c r="H413" s="244" t="s">
        <v>1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195</v>
      </c>
      <c r="AU413" s="251" t="s">
        <v>83</v>
      </c>
      <c r="AV413" s="13" t="s">
        <v>81</v>
      </c>
      <c r="AW413" s="13" t="s">
        <v>30</v>
      </c>
      <c r="AX413" s="13" t="s">
        <v>73</v>
      </c>
      <c r="AY413" s="251" t="s">
        <v>183</v>
      </c>
    </row>
    <row r="414" s="14" customFormat="1">
      <c r="A414" s="14"/>
      <c r="B414" s="252"/>
      <c r="C414" s="253"/>
      <c r="D414" s="243" t="s">
        <v>195</v>
      </c>
      <c r="E414" s="254" t="s">
        <v>1</v>
      </c>
      <c r="F414" s="255" t="s">
        <v>858</v>
      </c>
      <c r="G414" s="253"/>
      <c r="H414" s="256">
        <v>1.6799999999999999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2" t="s">
        <v>195</v>
      </c>
      <c r="AU414" s="262" t="s">
        <v>83</v>
      </c>
      <c r="AV414" s="14" t="s">
        <v>83</v>
      </c>
      <c r="AW414" s="14" t="s">
        <v>30</v>
      </c>
      <c r="AX414" s="14" t="s">
        <v>73</v>
      </c>
      <c r="AY414" s="262" t="s">
        <v>183</v>
      </c>
    </row>
    <row r="415" s="15" customFormat="1">
      <c r="A415" s="15"/>
      <c r="B415" s="263"/>
      <c r="C415" s="264"/>
      <c r="D415" s="243" t="s">
        <v>195</v>
      </c>
      <c r="E415" s="265" t="s">
        <v>1</v>
      </c>
      <c r="F415" s="266" t="s">
        <v>219</v>
      </c>
      <c r="G415" s="264"/>
      <c r="H415" s="267">
        <v>32.219000000000001</v>
      </c>
      <c r="I415" s="268"/>
      <c r="J415" s="264"/>
      <c r="K415" s="264"/>
      <c r="L415" s="269"/>
      <c r="M415" s="270"/>
      <c r="N415" s="271"/>
      <c r="O415" s="271"/>
      <c r="P415" s="271"/>
      <c r="Q415" s="271"/>
      <c r="R415" s="271"/>
      <c r="S415" s="271"/>
      <c r="T415" s="272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3" t="s">
        <v>195</v>
      </c>
      <c r="AU415" s="273" t="s">
        <v>83</v>
      </c>
      <c r="AV415" s="15" t="s">
        <v>188</v>
      </c>
      <c r="AW415" s="15" t="s">
        <v>30</v>
      </c>
      <c r="AX415" s="15" t="s">
        <v>81</v>
      </c>
      <c r="AY415" s="273" t="s">
        <v>183</v>
      </c>
    </row>
    <row r="416" s="2" customFormat="1" ht="16.5" customHeight="1">
      <c r="A416" s="38"/>
      <c r="B416" s="39"/>
      <c r="C416" s="227" t="s">
        <v>859</v>
      </c>
      <c r="D416" s="227" t="s">
        <v>185</v>
      </c>
      <c r="E416" s="228" t="s">
        <v>860</v>
      </c>
      <c r="F416" s="229" t="s">
        <v>861</v>
      </c>
      <c r="G416" s="230" t="s">
        <v>202</v>
      </c>
      <c r="H416" s="231">
        <v>6.476</v>
      </c>
      <c r="I416" s="232"/>
      <c r="J416" s="233">
        <f>ROUND(I416*H416,2)</f>
        <v>0</v>
      </c>
      <c r="K416" s="234"/>
      <c r="L416" s="44"/>
      <c r="M416" s="235" t="s">
        <v>1</v>
      </c>
      <c r="N416" s="236" t="s">
        <v>38</v>
      </c>
      <c r="O416" s="91"/>
      <c r="P416" s="237">
        <f>O416*H416</f>
        <v>0</v>
      </c>
      <c r="Q416" s="237">
        <v>0.0029399999999999999</v>
      </c>
      <c r="R416" s="237">
        <f>Q416*H416</f>
        <v>0.019039439999999998</v>
      </c>
      <c r="S416" s="237">
        <v>0</v>
      </c>
      <c r="T416" s="23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9" t="s">
        <v>188</v>
      </c>
      <c r="AT416" s="239" t="s">
        <v>185</v>
      </c>
      <c r="AU416" s="239" t="s">
        <v>83</v>
      </c>
      <c r="AY416" s="17" t="s">
        <v>183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7" t="s">
        <v>81</v>
      </c>
      <c r="BK416" s="240">
        <f>ROUND(I416*H416,2)</f>
        <v>0</v>
      </c>
      <c r="BL416" s="17" t="s">
        <v>188</v>
      </c>
      <c r="BM416" s="239" t="s">
        <v>862</v>
      </c>
    </row>
    <row r="417" s="13" customFormat="1">
      <c r="A417" s="13"/>
      <c r="B417" s="241"/>
      <c r="C417" s="242"/>
      <c r="D417" s="243" t="s">
        <v>195</v>
      </c>
      <c r="E417" s="244" t="s">
        <v>1</v>
      </c>
      <c r="F417" s="245" t="s">
        <v>856</v>
      </c>
      <c r="G417" s="242"/>
      <c r="H417" s="244" t="s">
        <v>1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195</v>
      </c>
      <c r="AU417" s="251" t="s">
        <v>83</v>
      </c>
      <c r="AV417" s="13" t="s">
        <v>81</v>
      </c>
      <c r="AW417" s="13" t="s">
        <v>30</v>
      </c>
      <c r="AX417" s="13" t="s">
        <v>73</v>
      </c>
      <c r="AY417" s="251" t="s">
        <v>183</v>
      </c>
    </row>
    <row r="418" s="14" customFormat="1">
      <c r="A418" s="14"/>
      <c r="B418" s="252"/>
      <c r="C418" s="253"/>
      <c r="D418" s="243" t="s">
        <v>195</v>
      </c>
      <c r="E418" s="254" t="s">
        <v>1</v>
      </c>
      <c r="F418" s="255" t="s">
        <v>863</v>
      </c>
      <c r="G418" s="253"/>
      <c r="H418" s="256">
        <v>4.2359999999999998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2" t="s">
        <v>195</v>
      </c>
      <c r="AU418" s="262" t="s">
        <v>83</v>
      </c>
      <c r="AV418" s="14" t="s">
        <v>83</v>
      </c>
      <c r="AW418" s="14" t="s">
        <v>30</v>
      </c>
      <c r="AX418" s="14" t="s">
        <v>73</v>
      </c>
      <c r="AY418" s="262" t="s">
        <v>183</v>
      </c>
    </row>
    <row r="419" s="13" customFormat="1">
      <c r="A419" s="13"/>
      <c r="B419" s="241"/>
      <c r="C419" s="242"/>
      <c r="D419" s="243" t="s">
        <v>195</v>
      </c>
      <c r="E419" s="244" t="s">
        <v>1</v>
      </c>
      <c r="F419" s="245" t="s">
        <v>785</v>
      </c>
      <c r="G419" s="242"/>
      <c r="H419" s="244" t="s">
        <v>1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195</v>
      </c>
      <c r="AU419" s="251" t="s">
        <v>83</v>
      </c>
      <c r="AV419" s="13" t="s">
        <v>81</v>
      </c>
      <c r="AW419" s="13" t="s">
        <v>30</v>
      </c>
      <c r="AX419" s="13" t="s">
        <v>73</v>
      </c>
      <c r="AY419" s="251" t="s">
        <v>183</v>
      </c>
    </row>
    <row r="420" s="14" customFormat="1">
      <c r="A420" s="14"/>
      <c r="B420" s="252"/>
      <c r="C420" s="253"/>
      <c r="D420" s="243" t="s">
        <v>195</v>
      </c>
      <c r="E420" s="254" t="s">
        <v>1</v>
      </c>
      <c r="F420" s="255" t="s">
        <v>864</v>
      </c>
      <c r="G420" s="253"/>
      <c r="H420" s="256">
        <v>2.2400000000000002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2" t="s">
        <v>195</v>
      </c>
      <c r="AU420" s="262" t="s">
        <v>83</v>
      </c>
      <c r="AV420" s="14" t="s">
        <v>83</v>
      </c>
      <c r="AW420" s="14" t="s">
        <v>30</v>
      </c>
      <c r="AX420" s="14" t="s">
        <v>73</v>
      </c>
      <c r="AY420" s="262" t="s">
        <v>183</v>
      </c>
    </row>
    <row r="421" s="15" customFormat="1">
      <c r="A421" s="15"/>
      <c r="B421" s="263"/>
      <c r="C421" s="264"/>
      <c r="D421" s="243" t="s">
        <v>195</v>
      </c>
      <c r="E421" s="265" t="s">
        <v>1</v>
      </c>
      <c r="F421" s="266" t="s">
        <v>219</v>
      </c>
      <c r="G421" s="264"/>
      <c r="H421" s="267">
        <v>6.476</v>
      </c>
      <c r="I421" s="268"/>
      <c r="J421" s="264"/>
      <c r="K421" s="264"/>
      <c r="L421" s="269"/>
      <c r="M421" s="270"/>
      <c r="N421" s="271"/>
      <c r="O421" s="271"/>
      <c r="P421" s="271"/>
      <c r="Q421" s="271"/>
      <c r="R421" s="271"/>
      <c r="S421" s="271"/>
      <c r="T421" s="27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3" t="s">
        <v>195</v>
      </c>
      <c r="AU421" s="273" t="s">
        <v>83</v>
      </c>
      <c r="AV421" s="15" t="s">
        <v>188</v>
      </c>
      <c r="AW421" s="15" t="s">
        <v>30</v>
      </c>
      <c r="AX421" s="15" t="s">
        <v>81</v>
      </c>
      <c r="AY421" s="273" t="s">
        <v>183</v>
      </c>
    </row>
    <row r="422" s="2" customFormat="1" ht="16.5" customHeight="1">
      <c r="A422" s="38"/>
      <c r="B422" s="39"/>
      <c r="C422" s="227" t="s">
        <v>865</v>
      </c>
      <c r="D422" s="227" t="s">
        <v>185</v>
      </c>
      <c r="E422" s="228" t="s">
        <v>866</v>
      </c>
      <c r="F422" s="229" t="s">
        <v>867</v>
      </c>
      <c r="G422" s="230" t="s">
        <v>202</v>
      </c>
      <c r="H422" s="231">
        <v>6.476</v>
      </c>
      <c r="I422" s="232"/>
      <c r="J422" s="233">
        <f>ROUND(I422*H422,2)</f>
        <v>0</v>
      </c>
      <c r="K422" s="234"/>
      <c r="L422" s="44"/>
      <c r="M422" s="235" t="s">
        <v>1</v>
      </c>
      <c r="N422" s="236" t="s">
        <v>38</v>
      </c>
      <c r="O422" s="91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9" t="s">
        <v>188</v>
      </c>
      <c r="AT422" s="239" t="s">
        <v>185</v>
      </c>
      <c r="AU422" s="239" t="s">
        <v>83</v>
      </c>
      <c r="AY422" s="17" t="s">
        <v>183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7" t="s">
        <v>81</v>
      </c>
      <c r="BK422" s="240">
        <f>ROUND(I422*H422,2)</f>
        <v>0</v>
      </c>
      <c r="BL422" s="17" t="s">
        <v>188</v>
      </c>
      <c r="BM422" s="239" t="s">
        <v>868</v>
      </c>
    </row>
    <row r="423" s="13" customFormat="1">
      <c r="A423" s="13"/>
      <c r="B423" s="241"/>
      <c r="C423" s="242"/>
      <c r="D423" s="243" t="s">
        <v>195</v>
      </c>
      <c r="E423" s="244" t="s">
        <v>1</v>
      </c>
      <c r="F423" s="245" t="s">
        <v>856</v>
      </c>
      <c r="G423" s="242"/>
      <c r="H423" s="244" t="s">
        <v>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195</v>
      </c>
      <c r="AU423" s="251" t="s">
        <v>83</v>
      </c>
      <c r="AV423" s="13" t="s">
        <v>81</v>
      </c>
      <c r="AW423" s="13" t="s">
        <v>30</v>
      </c>
      <c r="AX423" s="13" t="s">
        <v>73</v>
      </c>
      <c r="AY423" s="251" t="s">
        <v>183</v>
      </c>
    </row>
    <row r="424" s="14" customFormat="1">
      <c r="A424" s="14"/>
      <c r="B424" s="252"/>
      <c r="C424" s="253"/>
      <c r="D424" s="243" t="s">
        <v>195</v>
      </c>
      <c r="E424" s="254" t="s">
        <v>1</v>
      </c>
      <c r="F424" s="255" t="s">
        <v>863</v>
      </c>
      <c r="G424" s="253"/>
      <c r="H424" s="256">
        <v>4.2359999999999998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2" t="s">
        <v>195</v>
      </c>
      <c r="AU424" s="262" t="s">
        <v>83</v>
      </c>
      <c r="AV424" s="14" t="s">
        <v>83</v>
      </c>
      <c r="AW424" s="14" t="s">
        <v>30</v>
      </c>
      <c r="AX424" s="14" t="s">
        <v>73</v>
      </c>
      <c r="AY424" s="262" t="s">
        <v>183</v>
      </c>
    </row>
    <row r="425" s="13" customFormat="1">
      <c r="A425" s="13"/>
      <c r="B425" s="241"/>
      <c r="C425" s="242"/>
      <c r="D425" s="243" t="s">
        <v>195</v>
      </c>
      <c r="E425" s="244" t="s">
        <v>1</v>
      </c>
      <c r="F425" s="245" t="s">
        <v>785</v>
      </c>
      <c r="G425" s="242"/>
      <c r="H425" s="244" t="s">
        <v>1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195</v>
      </c>
      <c r="AU425" s="251" t="s">
        <v>83</v>
      </c>
      <c r="AV425" s="13" t="s">
        <v>81</v>
      </c>
      <c r="AW425" s="13" t="s">
        <v>30</v>
      </c>
      <c r="AX425" s="13" t="s">
        <v>73</v>
      </c>
      <c r="AY425" s="251" t="s">
        <v>183</v>
      </c>
    </row>
    <row r="426" s="14" customFormat="1">
      <c r="A426" s="14"/>
      <c r="B426" s="252"/>
      <c r="C426" s="253"/>
      <c r="D426" s="243" t="s">
        <v>195</v>
      </c>
      <c r="E426" s="254" t="s">
        <v>1</v>
      </c>
      <c r="F426" s="255" t="s">
        <v>864</v>
      </c>
      <c r="G426" s="253"/>
      <c r="H426" s="256">
        <v>2.2400000000000002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2" t="s">
        <v>195</v>
      </c>
      <c r="AU426" s="262" t="s">
        <v>83</v>
      </c>
      <c r="AV426" s="14" t="s">
        <v>83</v>
      </c>
      <c r="AW426" s="14" t="s">
        <v>30</v>
      </c>
      <c r="AX426" s="14" t="s">
        <v>73</v>
      </c>
      <c r="AY426" s="262" t="s">
        <v>183</v>
      </c>
    </row>
    <row r="427" s="15" customFormat="1">
      <c r="A427" s="15"/>
      <c r="B427" s="263"/>
      <c r="C427" s="264"/>
      <c r="D427" s="243" t="s">
        <v>195</v>
      </c>
      <c r="E427" s="265" t="s">
        <v>1</v>
      </c>
      <c r="F427" s="266" t="s">
        <v>219</v>
      </c>
      <c r="G427" s="264"/>
      <c r="H427" s="267">
        <v>6.476</v>
      </c>
      <c r="I427" s="268"/>
      <c r="J427" s="264"/>
      <c r="K427" s="264"/>
      <c r="L427" s="269"/>
      <c r="M427" s="270"/>
      <c r="N427" s="271"/>
      <c r="O427" s="271"/>
      <c r="P427" s="271"/>
      <c r="Q427" s="271"/>
      <c r="R427" s="271"/>
      <c r="S427" s="271"/>
      <c r="T427" s="272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3" t="s">
        <v>195</v>
      </c>
      <c r="AU427" s="273" t="s">
        <v>83</v>
      </c>
      <c r="AV427" s="15" t="s">
        <v>188</v>
      </c>
      <c r="AW427" s="15" t="s">
        <v>30</v>
      </c>
      <c r="AX427" s="15" t="s">
        <v>81</v>
      </c>
      <c r="AY427" s="273" t="s">
        <v>183</v>
      </c>
    </row>
    <row r="428" s="2" customFormat="1" ht="21.75" customHeight="1">
      <c r="A428" s="38"/>
      <c r="B428" s="39"/>
      <c r="C428" s="227" t="s">
        <v>869</v>
      </c>
      <c r="D428" s="227" t="s">
        <v>185</v>
      </c>
      <c r="E428" s="228" t="s">
        <v>870</v>
      </c>
      <c r="F428" s="229" t="s">
        <v>871</v>
      </c>
      <c r="G428" s="230" t="s">
        <v>293</v>
      </c>
      <c r="H428" s="231">
        <v>5.0949999999999998</v>
      </c>
      <c r="I428" s="232"/>
      <c r="J428" s="233">
        <f>ROUND(I428*H428,2)</f>
        <v>0</v>
      </c>
      <c r="K428" s="234"/>
      <c r="L428" s="44"/>
      <c r="M428" s="235" t="s">
        <v>1</v>
      </c>
      <c r="N428" s="236" t="s">
        <v>38</v>
      </c>
      <c r="O428" s="91"/>
      <c r="P428" s="237">
        <f>O428*H428</f>
        <v>0</v>
      </c>
      <c r="Q428" s="237">
        <v>1.0606199999999999</v>
      </c>
      <c r="R428" s="237">
        <f>Q428*H428</f>
        <v>5.4038588999999995</v>
      </c>
      <c r="S428" s="237">
        <v>0</v>
      </c>
      <c r="T428" s="23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9" t="s">
        <v>188</v>
      </c>
      <c r="AT428" s="239" t="s">
        <v>185</v>
      </c>
      <c r="AU428" s="239" t="s">
        <v>83</v>
      </c>
      <c r="AY428" s="17" t="s">
        <v>183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7" t="s">
        <v>81</v>
      </c>
      <c r="BK428" s="240">
        <f>ROUND(I428*H428,2)</f>
        <v>0</v>
      </c>
      <c r="BL428" s="17" t="s">
        <v>188</v>
      </c>
      <c r="BM428" s="239" t="s">
        <v>872</v>
      </c>
    </row>
    <row r="429" s="13" customFormat="1">
      <c r="A429" s="13"/>
      <c r="B429" s="241"/>
      <c r="C429" s="242"/>
      <c r="D429" s="243" t="s">
        <v>195</v>
      </c>
      <c r="E429" s="244" t="s">
        <v>1</v>
      </c>
      <c r="F429" s="245" t="s">
        <v>850</v>
      </c>
      <c r="G429" s="242"/>
      <c r="H429" s="244" t="s">
        <v>1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195</v>
      </c>
      <c r="AU429" s="251" t="s">
        <v>83</v>
      </c>
      <c r="AV429" s="13" t="s">
        <v>81</v>
      </c>
      <c r="AW429" s="13" t="s">
        <v>30</v>
      </c>
      <c r="AX429" s="13" t="s">
        <v>73</v>
      </c>
      <c r="AY429" s="251" t="s">
        <v>183</v>
      </c>
    </row>
    <row r="430" s="14" customFormat="1">
      <c r="A430" s="14"/>
      <c r="B430" s="252"/>
      <c r="C430" s="253"/>
      <c r="D430" s="243" t="s">
        <v>195</v>
      </c>
      <c r="E430" s="254" t="s">
        <v>1</v>
      </c>
      <c r="F430" s="255" t="s">
        <v>873</v>
      </c>
      <c r="G430" s="253"/>
      <c r="H430" s="256">
        <v>3.0169999999999999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2" t="s">
        <v>195</v>
      </c>
      <c r="AU430" s="262" t="s">
        <v>83</v>
      </c>
      <c r="AV430" s="14" t="s">
        <v>83</v>
      </c>
      <c r="AW430" s="14" t="s">
        <v>30</v>
      </c>
      <c r="AX430" s="14" t="s">
        <v>73</v>
      </c>
      <c r="AY430" s="262" t="s">
        <v>183</v>
      </c>
    </row>
    <row r="431" s="13" customFormat="1">
      <c r="A431" s="13"/>
      <c r="B431" s="241"/>
      <c r="C431" s="242"/>
      <c r="D431" s="243" t="s">
        <v>195</v>
      </c>
      <c r="E431" s="244" t="s">
        <v>1</v>
      </c>
      <c r="F431" s="245" t="s">
        <v>874</v>
      </c>
      <c r="G431" s="242"/>
      <c r="H431" s="244" t="s">
        <v>1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195</v>
      </c>
      <c r="AU431" s="251" t="s">
        <v>83</v>
      </c>
      <c r="AV431" s="13" t="s">
        <v>81</v>
      </c>
      <c r="AW431" s="13" t="s">
        <v>30</v>
      </c>
      <c r="AX431" s="13" t="s">
        <v>73</v>
      </c>
      <c r="AY431" s="251" t="s">
        <v>183</v>
      </c>
    </row>
    <row r="432" s="14" customFormat="1">
      <c r="A432" s="14"/>
      <c r="B432" s="252"/>
      <c r="C432" s="253"/>
      <c r="D432" s="243" t="s">
        <v>195</v>
      </c>
      <c r="E432" s="254" t="s">
        <v>1</v>
      </c>
      <c r="F432" s="255" t="s">
        <v>875</v>
      </c>
      <c r="G432" s="253"/>
      <c r="H432" s="256">
        <v>2.0779999999999998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2" t="s">
        <v>195</v>
      </c>
      <c r="AU432" s="262" t="s">
        <v>83</v>
      </c>
      <c r="AV432" s="14" t="s">
        <v>83</v>
      </c>
      <c r="AW432" s="14" t="s">
        <v>30</v>
      </c>
      <c r="AX432" s="14" t="s">
        <v>73</v>
      </c>
      <c r="AY432" s="262" t="s">
        <v>183</v>
      </c>
    </row>
    <row r="433" s="15" customFormat="1">
      <c r="A433" s="15"/>
      <c r="B433" s="263"/>
      <c r="C433" s="264"/>
      <c r="D433" s="243" t="s">
        <v>195</v>
      </c>
      <c r="E433" s="265" t="s">
        <v>1</v>
      </c>
      <c r="F433" s="266" t="s">
        <v>219</v>
      </c>
      <c r="G433" s="264"/>
      <c r="H433" s="267">
        <v>5.0949999999999998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3" t="s">
        <v>195</v>
      </c>
      <c r="AU433" s="273" t="s">
        <v>83</v>
      </c>
      <c r="AV433" s="15" t="s">
        <v>188</v>
      </c>
      <c r="AW433" s="15" t="s">
        <v>30</v>
      </c>
      <c r="AX433" s="15" t="s">
        <v>81</v>
      </c>
      <c r="AY433" s="273" t="s">
        <v>183</v>
      </c>
    </row>
    <row r="434" s="2" customFormat="1" ht="24.15" customHeight="1">
      <c r="A434" s="38"/>
      <c r="B434" s="39"/>
      <c r="C434" s="227" t="s">
        <v>876</v>
      </c>
      <c r="D434" s="227" t="s">
        <v>185</v>
      </c>
      <c r="E434" s="228" t="s">
        <v>877</v>
      </c>
      <c r="F434" s="229" t="s">
        <v>878</v>
      </c>
      <c r="G434" s="230" t="s">
        <v>202</v>
      </c>
      <c r="H434" s="231">
        <v>85.192999999999998</v>
      </c>
      <c r="I434" s="232"/>
      <c r="J434" s="233">
        <f>ROUND(I434*H434,2)</f>
        <v>0</v>
      </c>
      <c r="K434" s="234"/>
      <c r="L434" s="44"/>
      <c r="M434" s="235" t="s">
        <v>1</v>
      </c>
      <c r="N434" s="236" t="s">
        <v>38</v>
      </c>
      <c r="O434" s="91"/>
      <c r="P434" s="237">
        <f>O434*H434</f>
        <v>0</v>
      </c>
      <c r="Q434" s="237">
        <v>0.001</v>
      </c>
      <c r="R434" s="237">
        <f>Q434*H434</f>
        <v>0.085193000000000005</v>
      </c>
      <c r="S434" s="237">
        <v>0</v>
      </c>
      <c r="T434" s="23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9" t="s">
        <v>188</v>
      </c>
      <c r="AT434" s="239" t="s">
        <v>185</v>
      </c>
      <c r="AU434" s="239" t="s">
        <v>83</v>
      </c>
      <c r="AY434" s="17" t="s">
        <v>183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7" t="s">
        <v>81</v>
      </c>
      <c r="BK434" s="240">
        <f>ROUND(I434*H434,2)</f>
        <v>0</v>
      </c>
      <c r="BL434" s="17" t="s">
        <v>188</v>
      </c>
      <c r="BM434" s="239" t="s">
        <v>879</v>
      </c>
    </row>
    <row r="435" s="13" customFormat="1">
      <c r="A435" s="13"/>
      <c r="B435" s="241"/>
      <c r="C435" s="242"/>
      <c r="D435" s="243" t="s">
        <v>195</v>
      </c>
      <c r="E435" s="244" t="s">
        <v>1</v>
      </c>
      <c r="F435" s="245" t="s">
        <v>850</v>
      </c>
      <c r="G435" s="242"/>
      <c r="H435" s="244" t="s">
        <v>1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195</v>
      </c>
      <c r="AU435" s="251" t="s">
        <v>83</v>
      </c>
      <c r="AV435" s="13" t="s">
        <v>81</v>
      </c>
      <c r="AW435" s="13" t="s">
        <v>30</v>
      </c>
      <c r="AX435" s="13" t="s">
        <v>73</v>
      </c>
      <c r="AY435" s="251" t="s">
        <v>183</v>
      </c>
    </row>
    <row r="436" s="14" customFormat="1">
      <c r="A436" s="14"/>
      <c r="B436" s="252"/>
      <c r="C436" s="253"/>
      <c r="D436" s="243" t="s">
        <v>195</v>
      </c>
      <c r="E436" s="254" t="s">
        <v>1</v>
      </c>
      <c r="F436" s="255" t="s">
        <v>880</v>
      </c>
      <c r="G436" s="253"/>
      <c r="H436" s="256">
        <v>63.448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2" t="s">
        <v>195</v>
      </c>
      <c r="AU436" s="262" t="s">
        <v>83</v>
      </c>
      <c r="AV436" s="14" t="s">
        <v>83</v>
      </c>
      <c r="AW436" s="14" t="s">
        <v>30</v>
      </c>
      <c r="AX436" s="14" t="s">
        <v>73</v>
      </c>
      <c r="AY436" s="262" t="s">
        <v>183</v>
      </c>
    </row>
    <row r="437" s="14" customFormat="1">
      <c r="A437" s="14"/>
      <c r="B437" s="252"/>
      <c r="C437" s="253"/>
      <c r="D437" s="243" t="s">
        <v>195</v>
      </c>
      <c r="E437" s="254" t="s">
        <v>1</v>
      </c>
      <c r="F437" s="255" t="s">
        <v>881</v>
      </c>
      <c r="G437" s="253"/>
      <c r="H437" s="256">
        <v>7.2629999999999999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2" t="s">
        <v>195</v>
      </c>
      <c r="AU437" s="262" t="s">
        <v>83</v>
      </c>
      <c r="AV437" s="14" t="s">
        <v>83</v>
      </c>
      <c r="AW437" s="14" t="s">
        <v>30</v>
      </c>
      <c r="AX437" s="14" t="s">
        <v>73</v>
      </c>
      <c r="AY437" s="262" t="s">
        <v>183</v>
      </c>
    </row>
    <row r="438" s="13" customFormat="1">
      <c r="A438" s="13"/>
      <c r="B438" s="241"/>
      <c r="C438" s="242"/>
      <c r="D438" s="243" t="s">
        <v>195</v>
      </c>
      <c r="E438" s="244" t="s">
        <v>1</v>
      </c>
      <c r="F438" s="245" t="s">
        <v>612</v>
      </c>
      <c r="G438" s="242"/>
      <c r="H438" s="244" t="s">
        <v>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195</v>
      </c>
      <c r="AU438" s="251" t="s">
        <v>83</v>
      </c>
      <c r="AV438" s="13" t="s">
        <v>81</v>
      </c>
      <c r="AW438" s="13" t="s">
        <v>30</v>
      </c>
      <c r="AX438" s="13" t="s">
        <v>73</v>
      </c>
      <c r="AY438" s="251" t="s">
        <v>183</v>
      </c>
    </row>
    <row r="439" s="14" customFormat="1">
      <c r="A439" s="14"/>
      <c r="B439" s="252"/>
      <c r="C439" s="253"/>
      <c r="D439" s="243" t="s">
        <v>195</v>
      </c>
      <c r="E439" s="254" t="s">
        <v>1</v>
      </c>
      <c r="F439" s="255" t="s">
        <v>882</v>
      </c>
      <c r="G439" s="253"/>
      <c r="H439" s="256">
        <v>1.782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2" t="s">
        <v>195</v>
      </c>
      <c r="AU439" s="262" t="s">
        <v>83</v>
      </c>
      <c r="AV439" s="14" t="s">
        <v>83</v>
      </c>
      <c r="AW439" s="14" t="s">
        <v>30</v>
      </c>
      <c r="AX439" s="14" t="s">
        <v>73</v>
      </c>
      <c r="AY439" s="262" t="s">
        <v>183</v>
      </c>
    </row>
    <row r="440" s="13" customFormat="1">
      <c r="A440" s="13"/>
      <c r="B440" s="241"/>
      <c r="C440" s="242"/>
      <c r="D440" s="243" t="s">
        <v>195</v>
      </c>
      <c r="E440" s="244" t="s">
        <v>1</v>
      </c>
      <c r="F440" s="245" t="s">
        <v>854</v>
      </c>
      <c r="G440" s="242"/>
      <c r="H440" s="244" t="s">
        <v>1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1" t="s">
        <v>195</v>
      </c>
      <c r="AU440" s="251" t="s">
        <v>83</v>
      </c>
      <c r="AV440" s="13" t="s">
        <v>81</v>
      </c>
      <c r="AW440" s="13" t="s">
        <v>30</v>
      </c>
      <c r="AX440" s="13" t="s">
        <v>73</v>
      </c>
      <c r="AY440" s="251" t="s">
        <v>183</v>
      </c>
    </row>
    <row r="441" s="14" customFormat="1">
      <c r="A441" s="14"/>
      <c r="B441" s="252"/>
      <c r="C441" s="253"/>
      <c r="D441" s="243" t="s">
        <v>195</v>
      </c>
      <c r="E441" s="254" t="s">
        <v>1</v>
      </c>
      <c r="F441" s="255" t="s">
        <v>883</v>
      </c>
      <c r="G441" s="253"/>
      <c r="H441" s="256">
        <v>12.699999999999999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2" t="s">
        <v>195</v>
      </c>
      <c r="AU441" s="262" t="s">
        <v>83</v>
      </c>
      <c r="AV441" s="14" t="s">
        <v>83</v>
      </c>
      <c r="AW441" s="14" t="s">
        <v>30</v>
      </c>
      <c r="AX441" s="14" t="s">
        <v>73</v>
      </c>
      <c r="AY441" s="262" t="s">
        <v>183</v>
      </c>
    </row>
    <row r="442" s="15" customFormat="1">
      <c r="A442" s="15"/>
      <c r="B442" s="263"/>
      <c r="C442" s="264"/>
      <c r="D442" s="243" t="s">
        <v>195</v>
      </c>
      <c r="E442" s="265" t="s">
        <v>1</v>
      </c>
      <c r="F442" s="266" t="s">
        <v>219</v>
      </c>
      <c r="G442" s="264"/>
      <c r="H442" s="267">
        <v>85.192999999999998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3" t="s">
        <v>195</v>
      </c>
      <c r="AU442" s="273" t="s">
        <v>83</v>
      </c>
      <c r="AV442" s="15" t="s">
        <v>188</v>
      </c>
      <c r="AW442" s="15" t="s">
        <v>30</v>
      </c>
      <c r="AX442" s="15" t="s">
        <v>81</v>
      </c>
      <c r="AY442" s="273" t="s">
        <v>183</v>
      </c>
    </row>
    <row r="443" s="2" customFormat="1" ht="24.15" customHeight="1">
      <c r="A443" s="38"/>
      <c r="B443" s="39"/>
      <c r="C443" s="227" t="s">
        <v>884</v>
      </c>
      <c r="D443" s="227" t="s">
        <v>185</v>
      </c>
      <c r="E443" s="228" t="s">
        <v>885</v>
      </c>
      <c r="F443" s="229" t="s">
        <v>886</v>
      </c>
      <c r="G443" s="230" t="s">
        <v>187</v>
      </c>
      <c r="H443" s="231">
        <v>9.6780000000000008</v>
      </c>
      <c r="I443" s="232"/>
      <c r="J443" s="233">
        <f>ROUND(I443*H443,2)</f>
        <v>0</v>
      </c>
      <c r="K443" s="234"/>
      <c r="L443" s="44"/>
      <c r="M443" s="235" t="s">
        <v>1</v>
      </c>
      <c r="N443" s="236" t="s">
        <v>38</v>
      </c>
      <c r="O443" s="91"/>
      <c r="P443" s="237">
        <f>O443*H443</f>
        <v>0</v>
      </c>
      <c r="Q443" s="237">
        <v>2.5018699999999998</v>
      </c>
      <c r="R443" s="237">
        <f>Q443*H443</f>
        <v>24.213097860000001</v>
      </c>
      <c r="S443" s="237">
        <v>0</v>
      </c>
      <c r="T443" s="23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9" t="s">
        <v>188</v>
      </c>
      <c r="AT443" s="239" t="s">
        <v>185</v>
      </c>
      <c r="AU443" s="239" t="s">
        <v>83</v>
      </c>
      <c r="AY443" s="17" t="s">
        <v>183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7" t="s">
        <v>81</v>
      </c>
      <c r="BK443" s="240">
        <f>ROUND(I443*H443,2)</f>
        <v>0</v>
      </c>
      <c r="BL443" s="17" t="s">
        <v>188</v>
      </c>
      <c r="BM443" s="239" t="s">
        <v>887</v>
      </c>
    </row>
    <row r="444" s="13" customFormat="1">
      <c r="A444" s="13"/>
      <c r="B444" s="241"/>
      <c r="C444" s="242"/>
      <c r="D444" s="243" t="s">
        <v>195</v>
      </c>
      <c r="E444" s="244" t="s">
        <v>1</v>
      </c>
      <c r="F444" s="245" t="s">
        <v>624</v>
      </c>
      <c r="G444" s="242"/>
      <c r="H444" s="244" t="s">
        <v>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195</v>
      </c>
      <c r="AU444" s="251" t="s">
        <v>83</v>
      </c>
      <c r="AV444" s="13" t="s">
        <v>81</v>
      </c>
      <c r="AW444" s="13" t="s">
        <v>30</v>
      </c>
      <c r="AX444" s="13" t="s">
        <v>73</v>
      </c>
      <c r="AY444" s="251" t="s">
        <v>183</v>
      </c>
    </row>
    <row r="445" s="14" customFormat="1">
      <c r="A445" s="14"/>
      <c r="B445" s="252"/>
      <c r="C445" s="253"/>
      <c r="D445" s="243" t="s">
        <v>195</v>
      </c>
      <c r="E445" s="254" t="s">
        <v>1</v>
      </c>
      <c r="F445" s="255" t="s">
        <v>625</v>
      </c>
      <c r="G445" s="253"/>
      <c r="H445" s="256">
        <v>6.6879999999999997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2" t="s">
        <v>195</v>
      </c>
      <c r="AU445" s="262" t="s">
        <v>83</v>
      </c>
      <c r="AV445" s="14" t="s">
        <v>83</v>
      </c>
      <c r="AW445" s="14" t="s">
        <v>30</v>
      </c>
      <c r="AX445" s="14" t="s">
        <v>73</v>
      </c>
      <c r="AY445" s="262" t="s">
        <v>183</v>
      </c>
    </row>
    <row r="446" s="13" customFormat="1">
      <c r="A446" s="13"/>
      <c r="B446" s="241"/>
      <c r="C446" s="242"/>
      <c r="D446" s="243" t="s">
        <v>195</v>
      </c>
      <c r="E446" s="244" t="s">
        <v>1</v>
      </c>
      <c r="F446" s="245" t="s">
        <v>785</v>
      </c>
      <c r="G446" s="242"/>
      <c r="H446" s="244" t="s">
        <v>1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1" t="s">
        <v>195</v>
      </c>
      <c r="AU446" s="251" t="s">
        <v>83</v>
      </c>
      <c r="AV446" s="13" t="s">
        <v>81</v>
      </c>
      <c r="AW446" s="13" t="s">
        <v>30</v>
      </c>
      <c r="AX446" s="13" t="s">
        <v>73</v>
      </c>
      <c r="AY446" s="251" t="s">
        <v>183</v>
      </c>
    </row>
    <row r="447" s="14" customFormat="1">
      <c r="A447" s="14"/>
      <c r="B447" s="252"/>
      <c r="C447" s="253"/>
      <c r="D447" s="243" t="s">
        <v>195</v>
      </c>
      <c r="E447" s="254" t="s">
        <v>1</v>
      </c>
      <c r="F447" s="255" t="s">
        <v>888</v>
      </c>
      <c r="G447" s="253"/>
      <c r="H447" s="256">
        <v>0.75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2" t="s">
        <v>195</v>
      </c>
      <c r="AU447" s="262" t="s">
        <v>83</v>
      </c>
      <c r="AV447" s="14" t="s">
        <v>83</v>
      </c>
      <c r="AW447" s="14" t="s">
        <v>30</v>
      </c>
      <c r="AX447" s="14" t="s">
        <v>73</v>
      </c>
      <c r="AY447" s="262" t="s">
        <v>183</v>
      </c>
    </row>
    <row r="448" s="14" customFormat="1">
      <c r="A448" s="14"/>
      <c r="B448" s="252"/>
      <c r="C448" s="253"/>
      <c r="D448" s="243" t="s">
        <v>195</v>
      </c>
      <c r="E448" s="254" t="s">
        <v>1</v>
      </c>
      <c r="F448" s="255" t="s">
        <v>889</v>
      </c>
      <c r="G448" s="253"/>
      <c r="H448" s="256">
        <v>2.2400000000000002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2" t="s">
        <v>195</v>
      </c>
      <c r="AU448" s="262" t="s">
        <v>83</v>
      </c>
      <c r="AV448" s="14" t="s">
        <v>83</v>
      </c>
      <c r="AW448" s="14" t="s">
        <v>30</v>
      </c>
      <c r="AX448" s="14" t="s">
        <v>73</v>
      </c>
      <c r="AY448" s="262" t="s">
        <v>183</v>
      </c>
    </row>
    <row r="449" s="15" customFormat="1">
      <c r="A449" s="15"/>
      <c r="B449" s="263"/>
      <c r="C449" s="264"/>
      <c r="D449" s="243" t="s">
        <v>195</v>
      </c>
      <c r="E449" s="265" t="s">
        <v>1</v>
      </c>
      <c r="F449" s="266" t="s">
        <v>219</v>
      </c>
      <c r="G449" s="264"/>
      <c r="H449" s="267">
        <v>9.6780000000000008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3" t="s">
        <v>195</v>
      </c>
      <c r="AU449" s="273" t="s">
        <v>83</v>
      </c>
      <c r="AV449" s="15" t="s">
        <v>188</v>
      </c>
      <c r="AW449" s="15" t="s">
        <v>30</v>
      </c>
      <c r="AX449" s="15" t="s">
        <v>81</v>
      </c>
      <c r="AY449" s="273" t="s">
        <v>183</v>
      </c>
    </row>
    <row r="450" s="2" customFormat="1" ht="16.5" customHeight="1">
      <c r="A450" s="38"/>
      <c r="B450" s="39"/>
      <c r="C450" s="227" t="s">
        <v>890</v>
      </c>
      <c r="D450" s="227" t="s">
        <v>185</v>
      </c>
      <c r="E450" s="228" t="s">
        <v>891</v>
      </c>
      <c r="F450" s="229" t="s">
        <v>892</v>
      </c>
      <c r="G450" s="230" t="s">
        <v>202</v>
      </c>
      <c r="H450" s="231">
        <v>23.920000000000002</v>
      </c>
      <c r="I450" s="232"/>
      <c r="J450" s="233">
        <f>ROUND(I450*H450,2)</f>
        <v>0</v>
      </c>
      <c r="K450" s="234"/>
      <c r="L450" s="44"/>
      <c r="M450" s="235" t="s">
        <v>1</v>
      </c>
      <c r="N450" s="236" t="s">
        <v>38</v>
      </c>
      <c r="O450" s="91"/>
      <c r="P450" s="237">
        <f>O450*H450</f>
        <v>0</v>
      </c>
      <c r="Q450" s="237">
        <v>0.0026900000000000001</v>
      </c>
      <c r="R450" s="237">
        <f>Q450*H450</f>
        <v>0.064344800000000008</v>
      </c>
      <c r="S450" s="237">
        <v>0</v>
      </c>
      <c r="T450" s="238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9" t="s">
        <v>188</v>
      </c>
      <c r="AT450" s="239" t="s">
        <v>185</v>
      </c>
      <c r="AU450" s="239" t="s">
        <v>83</v>
      </c>
      <c r="AY450" s="17" t="s">
        <v>183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7" t="s">
        <v>81</v>
      </c>
      <c r="BK450" s="240">
        <f>ROUND(I450*H450,2)</f>
        <v>0</v>
      </c>
      <c r="BL450" s="17" t="s">
        <v>188</v>
      </c>
      <c r="BM450" s="239" t="s">
        <v>893</v>
      </c>
    </row>
    <row r="451" s="13" customFormat="1">
      <c r="A451" s="13"/>
      <c r="B451" s="241"/>
      <c r="C451" s="242"/>
      <c r="D451" s="243" t="s">
        <v>195</v>
      </c>
      <c r="E451" s="244" t="s">
        <v>1</v>
      </c>
      <c r="F451" s="245" t="s">
        <v>785</v>
      </c>
      <c r="G451" s="242"/>
      <c r="H451" s="244" t="s">
        <v>1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1" t="s">
        <v>195</v>
      </c>
      <c r="AU451" s="251" t="s">
        <v>83</v>
      </c>
      <c r="AV451" s="13" t="s">
        <v>81</v>
      </c>
      <c r="AW451" s="13" t="s">
        <v>30</v>
      </c>
      <c r="AX451" s="13" t="s">
        <v>73</v>
      </c>
      <c r="AY451" s="251" t="s">
        <v>183</v>
      </c>
    </row>
    <row r="452" s="14" customFormat="1">
      <c r="A452" s="14"/>
      <c r="B452" s="252"/>
      <c r="C452" s="253"/>
      <c r="D452" s="243" t="s">
        <v>195</v>
      </c>
      <c r="E452" s="254" t="s">
        <v>1</v>
      </c>
      <c r="F452" s="255" t="s">
        <v>894</v>
      </c>
      <c r="G452" s="253"/>
      <c r="H452" s="256">
        <v>6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2" t="s">
        <v>195</v>
      </c>
      <c r="AU452" s="262" t="s">
        <v>83</v>
      </c>
      <c r="AV452" s="14" t="s">
        <v>83</v>
      </c>
      <c r="AW452" s="14" t="s">
        <v>30</v>
      </c>
      <c r="AX452" s="14" t="s">
        <v>73</v>
      </c>
      <c r="AY452" s="262" t="s">
        <v>183</v>
      </c>
    </row>
    <row r="453" s="14" customFormat="1">
      <c r="A453" s="14"/>
      <c r="B453" s="252"/>
      <c r="C453" s="253"/>
      <c r="D453" s="243" t="s">
        <v>195</v>
      </c>
      <c r="E453" s="254" t="s">
        <v>1</v>
      </c>
      <c r="F453" s="255" t="s">
        <v>895</v>
      </c>
      <c r="G453" s="253"/>
      <c r="H453" s="256">
        <v>17.920000000000002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2" t="s">
        <v>195</v>
      </c>
      <c r="AU453" s="262" t="s">
        <v>83</v>
      </c>
      <c r="AV453" s="14" t="s">
        <v>83</v>
      </c>
      <c r="AW453" s="14" t="s">
        <v>30</v>
      </c>
      <c r="AX453" s="14" t="s">
        <v>73</v>
      </c>
      <c r="AY453" s="262" t="s">
        <v>183</v>
      </c>
    </row>
    <row r="454" s="15" customFormat="1">
      <c r="A454" s="15"/>
      <c r="B454" s="263"/>
      <c r="C454" s="264"/>
      <c r="D454" s="243" t="s">
        <v>195</v>
      </c>
      <c r="E454" s="265" t="s">
        <v>1</v>
      </c>
      <c r="F454" s="266" t="s">
        <v>219</v>
      </c>
      <c r="G454" s="264"/>
      <c r="H454" s="267">
        <v>23.920000000000002</v>
      </c>
      <c r="I454" s="268"/>
      <c r="J454" s="264"/>
      <c r="K454" s="264"/>
      <c r="L454" s="269"/>
      <c r="M454" s="270"/>
      <c r="N454" s="271"/>
      <c r="O454" s="271"/>
      <c r="P454" s="271"/>
      <c r="Q454" s="271"/>
      <c r="R454" s="271"/>
      <c r="S454" s="271"/>
      <c r="T454" s="272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3" t="s">
        <v>195</v>
      </c>
      <c r="AU454" s="273" t="s">
        <v>83</v>
      </c>
      <c r="AV454" s="15" t="s">
        <v>188</v>
      </c>
      <c r="AW454" s="15" t="s">
        <v>30</v>
      </c>
      <c r="AX454" s="15" t="s">
        <v>81</v>
      </c>
      <c r="AY454" s="273" t="s">
        <v>183</v>
      </c>
    </row>
    <row r="455" s="2" customFormat="1" ht="16.5" customHeight="1">
      <c r="A455" s="38"/>
      <c r="B455" s="39"/>
      <c r="C455" s="227" t="s">
        <v>896</v>
      </c>
      <c r="D455" s="227" t="s">
        <v>185</v>
      </c>
      <c r="E455" s="228" t="s">
        <v>897</v>
      </c>
      <c r="F455" s="229" t="s">
        <v>898</v>
      </c>
      <c r="G455" s="230" t="s">
        <v>202</v>
      </c>
      <c r="H455" s="231">
        <v>23.920000000000002</v>
      </c>
      <c r="I455" s="232"/>
      <c r="J455" s="233">
        <f>ROUND(I455*H455,2)</f>
        <v>0</v>
      </c>
      <c r="K455" s="234"/>
      <c r="L455" s="44"/>
      <c r="M455" s="235" t="s">
        <v>1</v>
      </c>
      <c r="N455" s="236" t="s">
        <v>38</v>
      </c>
      <c r="O455" s="91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9" t="s">
        <v>188</v>
      </c>
      <c r="AT455" s="239" t="s">
        <v>185</v>
      </c>
      <c r="AU455" s="239" t="s">
        <v>83</v>
      </c>
      <c r="AY455" s="17" t="s">
        <v>183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7" t="s">
        <v>81</v>
      </c>
      <c r="BK455" s="240">
        <f>ROUND(I455*H455,2)</f>
        <v>0</v>
      </c>
      <c r="BL455" s="17" t="s">
        <v>188</v>
      </c>
      <c r="BM455" s="239" t="s">
        <v>899</v>
      </c>
    </row>
    <row r="456" s="13" customFormat="1">
      <c r="A456" s="13"/>
      <c r="B456" s="241"/>
      <c r="C456" s="242"/>
      <c r="D456" s="243" t="s">
        <v>195</v>
      </c>
      <c r="E456" s="244" t="s">
        <v>1</v>
      </c>
      <c r="F456" s="245" t="s">
        <v>785</v>
      </c>
      <c r="G456" s="242"/>
      <c r="H456" s="244" t="s">
        <v>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195</v>
      </c>
      <c r="AU456" s="251" t="s">
        <v>83</v>
      </c>
      <c r="AV456" s="13" t="s">
        <v>81</v>
      </c>
      <c r="AW456" s="13" t="s">
        <v>30</v>
      </c>
      <c r="AX456" s="13" t="s">
        <v>73</v>
      </c>
      <c r="AY456" s="251" t="s">
        <v>183</v>
      </c>
    </row>
    <row r="457" s="14" customFormat="1">
      <c r="A457" s="14"/>
      <c r="B457" s="252"/>
      <c r="C457" s="253"/>
      <c r="D457" s="243" t="s">
        <v>195</v>
      </c>
      <c r="E457" s="254" t="s">
        <v>1</v>
      </c>
      <c r="F457" s="255" t="s">
        <v>894</v>
      </c>
      <c r="G457" s="253"/>
      <c r="H457" s="256">
        <v>6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2" t="s">
        <v>195</v>
      </c>
      <c r="AU457" s="262" t="s">
        <v>83</v>
      </c>
      <c r="AV457" s="14" t="s">
        <v>83</v>
      </c>
      <c r="AW457" s="14" t="s">
        <v>30</v>
      </c>
      <c r="AX457" s="14" t="s">
        <v>73</v>
      </c>
      <c r="AY457" s="262" t="s">
        <v>183</v>
      </c>
    </row>
    <row r="458" s="14" customFormat="1">
      <c r="A458" s="14"/>
      <c r="B458" s="252"/>
      <c r="C458" s="253"/>
      <c r="D458" s="243" t="s">
        <v>195</v>
      </c>
      <c r="E458" s="254" t="s">
        <v>1</v>
      </c>
      <c r="F458" s="255" t="s">
        <v>895</v>
      </c>
      <c r="G458" s="253"/>
      <c r="H458" s="256">
        <v>17.920000000000002</v>
      </c>
      <c r="I458" s="257"/>
      <c r="J458" s="253"/>
      <c r="K458" s="253"/>
      <c r="L458" s="258"/>
      <c r="M458" s="259"/>
      <c r="N458" s="260"/>
      <c r="O458" s="260"/>
      <c r="P458" s="260"/>
      <c r="Q458" s="260"/>
      <c r="R458" s="260"/>
      <c r="S458" s="260"/>
      <c r="T458" s="26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2" t="s">
        <v>195</v>
      </c>
      <c r="AU458" s="262" t="s">
        <v>83</v>
      </c>
      <c r="AV458" s="14" t="s">
        <v>83</v>
      </c>
      <c r="AW458" s="14" t="s">
        <v>30</v>
      </c>
      <c r="AX458" s="14" t="s">
        <v>73</v>
      </c>
      <c r="AY458" s="262" t="s">
        <v>183</v>
      </c>
    </row>
    <row r="459" s="15" customFormat="1">
      <c r="A459" s="15"/>
      <c r="B459" s="263"/>
      <c r="C459" s="264"/>
      <c r="D459" s="243" t="s">
        <v>195</v>
      </c>
      <c r="E459" s="265" t="s">
        <v>1</v>
      </c>
      <c r="F459" s="266" t="s">
        <v>219</v>
      </c>
      <c r="G459" s="264"/>
      <c r="H459" s="267">
        <v>23.920000000000002</v>
      </c>
      <c r="I459" s="268"/>
      <c r="J459" s="264"/>
      <c r="K459" s="264"/>
      <c r="L459" s="269"/>
      <c r="M459" s="270"/>
      <c r="N459" s="271"/>
      <c r="O459" s="271"/>
      <c r="P459" s="271"/>
      <c r="Q459" s="271"/>
      <c r="R459" s="271"/>
      <c r="S459" s="271"/>
      <c r="T459" s="272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3" t="s">
        <v>195</v>
      </c>
      <c r="AU459" s="273" t="s">
        <v>83</v>
      </c>
      <c r="AV459" s="15" t="s">
        <v>188</v>
      </c>
      <c r="AW459" s="15" t="s">
        <v>30</v>
      </c>
      <c r="AX459" s="15" t="s">
        <v>81</v>
      </c>
      <c r="AY459" s="273" t="s">
        <v>183</v>
      </c>
    </row>
    <row r="460" s="2" customFormat="1" ht="33" customHeight="1">
      <c r="A460" s="38"/>
      <c r="B460" s="39"/>
      <c r="C460" s="227" t="s">
        <v>900</v>
      </c>
      <c r="D460" s="227" t="s">
        <v>185</v>
      </c>
      <c r="E460" s="228" t="s">
        <v>901</v>
      </c>
      <c r="F460" s="229" t="s">
        <v>902</v>
      </c>
      <c r="G460" s="230" t="s">
        <v>187</v>
      </c>
      <c r="H460" s="231">
        <v>1.5</v>
      </c>
      <c r="I460" s="232"/>
      <c r="J460" s="233">
        <f>ROUND(I460*H460,2)</f>
        <v>0</v>
      </c>
      <c r="K460" s="234"/>
      <c r="L460" s="44"/>
      <c r="M460" s="235" t="s">
        <v>1</v>
      </c>
      <c r="N460" s="236" t="s">
        <v>38</v>
      </c>
      <c r="O460" s="91"/>
      <c r="P460" s="237">
        <f>O460*H460</f>
        <v>0</v>
      </c>
      <c r="Q460" s="237">
        <v>3.0427900000000001</v>
      </c>
      <c r="R460" s="237">
        <f>Q460*H460</f>
        <v>4.5641850000000002</v>
      </c>
      <c r="S460" s="237">
        <v>0</v>
      </c>
      <c r="T460" s="238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9" t="s">
        <v>188</v>
      </c>
      <c r="AT460" s="239" t="s">
        <v>185</v>
      </c>
      <c r="AU460" s="239" t="s">
        <v>83</v>
      </c>
      <c r="AY460" s="17" t="s">
        <v>183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7" t="s">
        <v>81</v>
      </c>
      <c r="BK460" s="240">
        <f>ROUND(I460*H460,2)</f>
        <v>0</v>
      </c>
      <c r="BL460" s="17" t="s">
        <v>188</v>
      </c>
      <c r="BM460" s="239" t="s">
        <v>903</v>
      </c>
    </row>
    <row r="461" s="13" customFormat="1">
      <c r="A461" s="13"/>
      <c r="B461" s="241"/>
      <c r="C461" s="242"/>
      <c r="D461" s="243" t="s">
        <v>195</v>
      </c>
      <c r="E461" s="244" t="s">
        <v>1</v>
      </c>
      <c r="F461" s="245" t="s">
        <v>904</v>
      </c>
      <c r="G461" s="242"/>
      <c r="H461" s="244" t="s">
        <v>1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1" t="s">
        <v>195</v>
      </c>
      <c r="AU461" s="251" t="s">
        <v>83</v>
      </c>
      <c r="AV461" s="13" t="s">
        <v>81</v>
      </c>
      <c r="AW461" s="13" t="s">
        <v>30</v>
      </c>
      <c r="AX461" s="13" t="s">
        <v>73</v>
      </c>
      <c r="AY461" s="251" t="s">
        <v>183</v>
      </c>
    </row>
    <row r="462" s="14" customFormat="1">
      <c r="A462" s="14"/>
      <c r="B462" s="252"/>
      <c r="C462" s="253"/>
      <c r="D462" s="243" t="s">
        <v>195</v>
      </c>
      <c r="E462" s="254" t="s">
        <v>1</v>
      </c>
      <c r="F462" s="255" t="s">
        <v>905</v>
      </c>
      <c r="G462" s="253"/>
      <c r="H462" s="256">
        <v>1.5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2" t="s">
        <v>195</v>
      </c>
      <c r="AU462" s="262" t="s">
        <v>83</v>
      </c>
      <c r="AV462" s="14" t="s">
        <v>83</v>
      </c>
      <c r="AW462" s="14" t="s">
        <v>30</v>
      </c>
      <c r="AX462" s="14" t="s">
        <v>81</v>
      </c>
      <c r="AY462" s="262" t="s">
        <v>183</v>
      </c>
    </row>
    <row r="463" s="2" customFormat="1" ht="21.75" customHeight="1">
      <c r="A463" s="38"/>
      <c r="B463" s="39"/>
      <c r="C463" s="227" t="s">
        <v>906</v>
      </c>
      <c r="D463" s="227" t="s">
        <v>185</v>
      </c>
      <c r="E463" s="228" t="s">
        <v>907</v>
      </c>
      <c r="F463" s="229" t="s">
        <v>908</v>
      </c>
      <c r="G463" s="230" t="s">
        <v>293</v>
      </c>
      <c r="H463" s="231">
        <v>0.20000000000000001</v>
      </c>
      <c r="I463" s="232"/>
      <c r="J463" s="233">
        <f>ROUND(I463*H463,2)</f>
        <v>0</v>
      </c>
      <c r="K463" s="234"/>
      <c r="L463" s="44"/>
      <c r="M463" s="235" t="s">
        <v>1</v>
      </c>
      <c r="N463" s="236" t="s">
        <v>38</v>
      </c>
      <c r="O463" s="91"/>
      <c r="P463" s="237">
        <f>O463*H463</f>
        <v>0</v>
      </c>
      <c r="Q463" s="237">
        <v>1.06277</v>
      </c>
      <c r="R463" s="237">
        <f>Q463*H463</f>
        <v>0.21255400000000002</v>
      </c>
      <c r="S463" s="237">
        <v>0</v>
      </c>
      <c r="T463" s="23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9" t="s">
        <v>188</v>
      </c>
      <c r="AT463" s="239" t="s">
        <v>185</v>
      </c>
      <c r="AU463" s="239" t="s">
        <v>83</v>
      </c>
      <c r="AY463" s="17" t="s">
        <v>183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7" t="s">
        <v>81</v>
      </c>
      <c r="BK463" s="240">
        <f>ROUND(I463*H463,2)</f>
        <v>0</v>
      </c>
      <c r="BL463" s="17" t="s">
        <v>188</v>
      </c>
      <c r="BM463" s="239" t="s">
        <v>909</v>
      </c>
    </row>
    <row r="464" s="13" customFormat="1">
      <c r="A464" s="13"/>
      <c r="B464" s="241"/>
      <c r="C464" s="242"/>
      <c r="D464" s="243" t="s">
        <v>195</v>
      </c>
      <c r="E464" s="244" t="s">
        <v>1</v>
      </c>
      <c r="F464" s="245" t="s">
        <v>910</v>
      </c>
      <c r="G464" s="242"/>
      <c r="H464" s="244" t="s">
        <v>1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1" t="s">
        <v>195</v>
      </c>
      <c r="AU464" s="251" t="s">
        <v>83</v>
      </c>
      <c r="AV464" s="13" t="s">
        <v>81</v>
      </c>
      <c r="AW464" s="13" t="s">
        <v>30</v>
      </c>
      <c r="AX464" s="13" t="s">
        <v>73</v>
      </c>
      <c r="AY464" s="251" t="s">
        <v>183</v>
      </c>
    </row>
    <row r="465" s="14" customFormat="1">
      <c r="A465" s="14"/>
      <c r="B465" s="252"/>
      <c r="C465" s="253"/>
      <c r="D465" s="243" t="s">
        <v>195</v>
      </c>
      <c r="E465" s="254" t="s">
        <v>1</v>
      </c>
      <c r="F465" s="255" t="s">
        <v>911</v>
      </c>
      <c r="G465" s="253"/>
      <c r="H465" s="256">
        <v>0.20000000000000001</v>
      </c>
      <c r="I465" s="257"/>
      <c r="J465" s="253"/>
      <c r="K465" s="253"/>
      <c r="L465" s="258"/>
      <c r="M465" s="259"/>
      <c r="N465" s="260"/>
      <c r="O465" s="260"/>
      <c r="P465" s="260"/>
      <c r="Q465" s="260"/>
      <c r="R465" s="260"/>
      <c r="S465" s="260"/>
      <c r="T465" s="26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2" t="s">
        <v>195</v>
      </c>
      <c r="AU465" s="262" t="s">
        <v>83</v>
      </c>
      <c r="AV465" s="14" t="s">
        <v>83</v>
      </c>
      <c r="AW465" s="14" t="s">
        <v>30</v>
      </c>
      <c r="AX465" s="14" t="s">
        <v>81</v>
      </c>
      <c r="AY465" s="262" t="s">
        <v>183</v>
      </c>
    </row>
    <row r="466" s="2" customFormat="1" ht="24.15" customHeight="1">
      <c r="A466" s="38"/>
      <c r="B466" s="39"/>
      <c r="C466" s="227" t="s">
        <v>912</v>
      </c>
      <c r="D466" s="227" t="s">
        <v>185</v>
      </c>
      <c r="E466" s="228" t="s">
        <v>913</v>
      </c>
      <c r="F466" s="229" t="s">
        <v>914</v>
      </c>
      <c r="G466" s="230" t="s">
        <v>187</v>
      </c>
      <c r="H466" s="231">
        <v>2.8540000000000001</v>
      </c>
      <c r="I466" s="232"/>
      <c r="J466" s="233">
        <f>ROUND(I466*H466,2)</f>
        <v>0</v>
      </c>
      <c r="K466" s="234"/>
      <c r="L466" s="44"/>
      <c r="M466" s="235" t="s">
        <v>1</v>
      </c>
      <c r="N466" s="236" t="s">
        <v>38</v>
      </c>
      <c r="O466" s="91"/>
      <c r="P466" s="237">
        <f>O466*H466</f>
        <v>0</v>
      </c>
      <c r="Q466" s="237">
        <v>2.3656999999999999</v>
      </c>
      <c r="R466" s="237">
        <f>Q466*H466</f>
        <v>6.7517078000000001</v>
      </c>
      <c r="S466" s="237">
        <v>0</v>
      </c>
      <c r="T466" s="238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9" t="s">
        <v>188</v>
      </c>
      <c r="AT466" s="239" t="s">
        <v>185</v>
      </c>
      <c r="AU466" s="239" t="s">
        <v>83</v>
      </c>
      <c r="AY466" s="17" t="s">
        <v>183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7" t="s">
        <v>81</v>
      </c>
      <c r="BK466" s="240">
        <f>ROUND(I466*H466,2)</f>
        <v>0</v>
      </c>
      <c r="BL466" s="17" t="s">
        <v>188</v>
      </c>
      <c r="BM466" s="239" t="s">
        <v>915</v>
      </c>
    </row>
    <row r="467" s="13" customFormat="1">
      <c r="A467" s="13"/>
      <c r="B467" s="241"/>
      <c r="C467" s="242"/>
      <c r="D467" s="243" t="s">
        <v>195</v>
      </c>
      <c r="E467" s="244" t="s">
        <v>1</v>
      </c>
      <c r="F467" s="245" t="s">
        <v>916</v>
      </c>
      <c r="G467" s="242"/>
      <c r="H467" s="244" t="s">
        <v>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195</v>
      </c>
      <c r="AU467" s="251" t="s">
        <v>83</v>
      </c>
      <c r="AV467" s="13" t="s">
        <v>81</v>
      </c>
      <c r="AW467" s="13" t="s">
        <v>30</v>
      </c>
      <c r="AX467" s="13" t="s">
        <v>73</v>
      </c>
      <c r="AY467" s="251" t="s">
        <v>183</v>
      </c>
    </row>
    <row r="468" s="14" customFormat="1">
      <c r="A468" s="14"/>
      <c r="B468" s="252"/>
      <c r="C468" s="253"/>
      <c r="D468" s="243" t="s">
        <v>195</v>
      </c>
      <c r="E468" s="254" t="s">
        <v>1</v>
      </c>
      <c r="F468" s="255" t="s">
        <v>917</v>
      </c>
      <c r="G468" s="253"/>
      <c r="H468" s="256">
        <v>1.5149999999999999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2" t="s">
        <v>195</v>
      </c>
      <c r="AU468" s="262" t="s">
        <v>83</v>
      </c>
      <c r="AV468" s="14" t="s">
        <v>83</v>
      </c>
      <c r="AW468" s="14" t="s">
        <v>30</v>
      </c>
      <c r="AX468" s="14" t="s">
        <v>73</v>
      </c>
      <c r="AY468" s="262" t="s">
        <v>183</v>
      </c>
    </row>
    <row r="469" s="14" customFormat="1">
      <c r="A469" s="14"/>
      <c r="B469" s="252"/>
      <c r="C469" s="253"/>
      <c r="D469" s="243" t="s">
        <v>195</v>
      </c>
      <c r="E469" s="254" t="s">
        <v>1</v>
      </c>
      <c r="F469" s="255" t="s">
        <v>918</v>
      </c>
      <c r="G469" s="253"/>
      <c r="H469" s="256">
        <v>0.55900000000000005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2" t="s">
        <v>195</v>
      </c>
      <c r="AU469" s="262" t="s">
        <v>83</v>
      </c>
      <c r="AV469" s="14" t="s">
        <v>83</v>
      </c>
      <c r="AW469" s="14" t="s">
        <v>30</v>
      </c>
      <c r="AX469" s="14" t="s">
        <v>73</v>
      </c>
      <c r="AY469" s="262" t="s">
        <v>183</v>
      </c>
    </row>
    <row r="470" s="14" customFormat="1">
      <c r="A470" s="14"/>
      <c r="B470" s="252"/>
      <c r="C470" s="253"/>
      <c r="D470" s="243" t="s">
        <v>195</v>
      </c>
      <c r="E470" s="254" t="s">
        <v>1</v>
      </c>
      <c r="F470" s="255" t="s">
        <v>919</v>
      </c>
      <c r="G470" s="253"/>
      <c r="H470" s="256">
        <v>0.78000000000000003</v>
      </c>
      <c r="I470" s="257"/>
      <c r="J470" s="253"/>
      <c r="K470" s="253"/>
      <c r="L470" s="258"/>
      <c r="M470" s="259"/>
      <c r="N470" s="260"/>
      <c r="O470" s="260"/>
      <c r="P470" s="260"/>
      <c r="Q470" s="260"/>
      <c r="R470" s="260"/>
      <c r="S470" s="260"/>
      <c r="T470" s="26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2" t="s">
        <v>195</v>
      </c>
      <c r="AU470" s="262" t="s">
        <v>83</v>
      </c>
      <c r="AV470" s="14" t="s">
        <v>83</v>
      </c>
      <c r="AW470" s="14" t="s">
        <v>30</v>
      </c>
      <c r="AX470" s="14" t="s">
        <v>73</v>
      </c>
      <c r="AY470" s="262" t="s">
        <v>183</v>
      </c>
    </row>
    <row r="471" s="15" customFormat="1">
      <c r="A471" s="15"/>
      <c r="B471" s="263"/>
      <c r="C471" s="264"/>
      <c r="D471" s="243" t="s">
        <v>195</v>
      </c>
      <c r="E471" s="265" t="s">
        <v>1</v>
      </c>
      <c r="F471" s="266" t="s">
        <v>219</v>
      </c>
      <c r="G471" s="264"/>
      <c r="H471" s="267">
        <v>2.8540000000000001</v>
      </c>
      <c r="I471" s="268"/>
      <c r="J471" s="264"/>
      <c r="K471" s="264"/>
      <c r="L471" s="269"/>
      <c r="M471" s="270"/>
      <c r="N471" s="271"/>
      <c r="O471" s="271"/>
      <c r="P471" s="271"/>
      <c r="Q471" s="271"/>
      <c r="R471" s="271"/>
      <c r="S471" s="271"/>
      <c r="T471" s="272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3" t="s">
        <v>195</v>
      </c>
      <c r="AU471" s="273" t="s">
        <v>83</v>
      </c>
      <c r="AV471" s="15" t="s">
        <v>188</v>
      </c>
      <c r="AW471" s="15" t="s">
        <v>30</v>
      </c>
      <c r="AX471" s="15" t="s">
        <v>81</v>
      </c>
      <c r="AY471" s="273" t="s">
        <v>183</v>
      </c>
    </row>
    <row r="472" s="2" customFormat="1" ht="33" customHeight="1">
      <c r="A472" s="38"/>
      <c r="B472" s="39"/>
      <c r="C472" s="227" t="s">
        <v>920</v>
      </c>
      <c r="D472" s="227" t="s">
        <v>185</v>
      </c>
      <c r="E472" s="228" t="s">
        <v>921</v>
      </c>
      <c r="F472" s="229" t="s">
        <v>922</v>
      </c>
      <c r="G472" s="230" t="s">
        <v>187</v>
      </c>
      <c r="H472" s="231">
        <v>0.48199999999999998</v>
      </c>
      <c r="I472" s="232"/>
      <c r="J472" s="233">
        <f>ROUND(I472*H472,2)</f>
        <v>0</v>
      </c>
      <c r="K472" s="234"/>
      <c r="L472" s="44"/>
      <c r="M472" s="235" t="s">
        <v>1</v>
      </c>
      <c r="N472" s="236" t="s">
        <v>38</v>
      </c>
      <c r="O472" s="91"/>
      <c r="P472" s="237">
        <f>O472*H472</f>
        <v>0</v>
      </c>
      <c r="Q472" s="237">
        <v>2.5504500000000001</v>
      </c>
      <c r="R472" s="237">
        <f>Q472*H472</f>
        <v>1.2293168999999999</v>
      </c>
      <c r="S472" s="237">
        <v>0</v>
      </c>
      <c r="T472" s="238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9" t="s">
        <v>188</v>
      </c>
      <c r="AT472" s="239" t="s">
        <v>185</v>
      </c>
      <c r="AU472" s="239" t="s">
        <v>83</v>
      </c>
      <c r="AY472" s="17" t="s">
        <v>183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7" t="s">
        <v>81</v>
      </c>
      <c r="BK472" s="240">
        <f>ROUND(I472*H472,2)</f>
        <v>0</v>
      </c>
      <c r="BL472" s="17" t="s">
        <v>188</v>
      </c>
      <c r="BM472" s="239" t="s">
        <v>923</v>
      </c>
    </row>
    <row r="473" s="13" customFormat="1">
      <c r="A473" s="13"/>
      <c r="B473" s="241"/>
      <c r="C473" s="242"/>
      <c r="D473" s="243" t="s">
        <v>195</v>
      </c>
      <c r="E473" s="244" t="s">
        <v>1</v>
      </c>
      <c r="F473" s="245" t="s">
        <v>924</v>
      </c>
      <c r="G473" s="242"/>
      <c r="H473" s="244" t="s">
        <v>1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1" t="s">
        <v>195</v>
      </c>
      <c r="AU473" s="251" t="s">
        <v>83</v>
      </c>
      <c r="AV473" s="13" t="s">
        <v>81</v>
      </c>
      <c r="AW473" s="13" t="s">
        <v>30</v>
      </c>
      <c r="AX473" s="13" t="s">
        <v>73</v>
      </c>
      <c r="AY473" s="251" t="s">
        <v>183</v>
      </c>
    </row>
    <row r="474" s="14" customFormat="1">
      <c r="A474" s="14"/>
      <c r="B474" s="252"/>
      <c r="C474" s="253"/>
      <c r="D474" s="243" t="s">
        <v>195</v>
      </c>
      <c r="E474" s="254" t="s">
        <v>1</v>
      </c>
      <c r="F474" s="255" t="s">
        <v>925</v>
      </c>
      <c r="G474" s="253"/>
      <c r="H474" s="256">
        <v>0.379</v>
      </c>
      <c r="I474" s="257"/>
      <c r="J474" s="253"/>
      <c r="K474" s="253"/>
      <c r="L474" s="258"/>
      <c r="M474" s="259"/>
      <c r="N474" s="260"/>
      <c r="O474" s="260"/>
      <c r="P474" s="260"/>
      <c r="Q474" s="260"/>
      <c r="R474" s="260"/>
      <c r="S474" s="260"/>
      <c r="T474" s="26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2" t="s">
        <v>195</v>
      </c>
      <c r="AU474" s="262" t="s">
        <v>83</v>
      </c>
      <c r="AV474" s="14" t="s">
        <v>83</v>
      </c>
      <c r="AW474" s="14" t="s">
        <v>30</v>
      </c>
      <c r="AX474" s="14" t="s">
        <v>73</v>
      </c>
      <c r="AY474" s="262" t="s">
        <v>183</v>
      </c>
    </row>
    <row r="475" s="14" customFormat="1">
      <c r="A475" s="14"/>
      <c r="B475" s="252"/>
      <c r="C475" s="253"/>
      <c r="D475" s="243" t="s">
        <v>195</v>
      </c>
      <c r="E475" s="254" t="s">
        <v>1</v>
      </c>
      <c r="F475" s="255" t="s">
        <v>926</v>
      </c>
      <c r="G475" s="253"/>
      <c r="H475" s="256">
        <v>0.042999999999999997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2" t="s">
        <v>195</v>
      </c>
      <c r="AU475" s="262" t="s">
        <v>83</v>
      </c>
      <c r="AV475" s="14" t="s">
        <v>83</v>
      </c>
      <c r="AW475" s="14" t="s">
        <v>30</v>
      </c>
      <c r="AX475" s="14" t="s">
        <v>73</v>
      </c>
      <c r="AY475" s="262" t="s">
        <v>183</v>
      </c>
    </row>
    <row r="476" s="14" customFormat="1">
      <c r="A476" s="14"/>
      <c r="B476" s="252"/>
      <c r="C476" s="253"/>
      <c r="D476" s="243" t="s">
        <v>195</v>
      </c>
      <c r="E476" s="254" t="s">
        <v>1</v>
      </c>
      <c r="F476" s="255" t="s">
        <v>927</v>
      </c>
      <c r="G476" s="253"/>
      <c r="H476" s="256">
        <v>0.059999999999999998</v>
      </c>
      <c r="I476" s="257"/>
      <c r="J476" s="253"/>
      <c r="K476" s="253"/>
      <c r="L476" s="258"/>
      <c r="M476" s="259"/>
      <c r="N476" s="260"/>
      <c r="O476" s="260"/>
      <c r="P476" s="260"/>
      <c r="Q476" s="260"/>
      <c r="R476" s="260"/>
      <c r="S476" s="260"/>
      <c r="T476" s="26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2" t="s">
        <v>195</v>
      </c>
      <c r="AU476" s="262" t="s">
        <v>83</v>
      </c>
      <c r="AV476" s="14" t="s">
        <v>83</v>
      </c>
      <c r="AW476" s="14" t="s">
        <v>30</v>
      </c>
      <c r="AX476" s="14" t="s">
        <v>73</v>
      </c>
      <c r="AY476" s="262" t="s">
        <v>183</v>
      </c>
    </row>
    <row r="477" s="15" customFormat="1">
      <c r="A477" s="15"/>
      <c r="B477" s="263"/>
      <c r="C477" s="264"/>
      <c r="D477" s="243" t="s">
        <v>195</v>
      </c>
      <c r="E477" s="265" t="s">
        <v>1</v>
      </c>
      <c r="F477" s="266" t="s">
        <v>219</v>
      </c>
      <c r="G477" s="264"/>
      <c r="H477" s="267">
        <v>0.48199999999999998</v>
      </c>
      <c r="I477" s="268"/>
      <c r="J477" s="264"/>
      <c r="K477" s="264"/>
      <c r="L477" s="269"/>
      <c r="M477" s="270"/>
      <c r="N477" s="271"/>
      <c r="O477" s="271"/>
      <c r="P477" s="271"/>
      <c r="Q477" s="271"/>
      <c r="R477" s="271"/>
      <c r="S477" s="271"/>
      <c r="T477" s="272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3" t="s">
        <v>195</v>
      </c>
      <c r="AU477" s="273" t="s">
        <v>83</v>
      </c>
      <c r="AV477" s="15" t="s">
        <v>188</v>
      </c>
      <c r="AW477" s="15" t="s">
        <v>30</v>
      </c>
      <c r="AX477" s="15" t="s">
        <v>81</v>
      </c>
      <c r="AY477" s="273" t="s">
        <v>183</v>
      </c>
    </row>
    <row r="478" s="2" customFormat="1" ht="24.15" customHeight="1">
      <c r="A478" s="38"/>
      <c r="B478" s="39"/>
      <c r="C478" s="227" t="s">
        <v>928</v>
      </c>
      <c r="D478" s="227" t="s">
        <v>185</v>
      </c>
      <c r="E478" s="228" t="s">
        <v>929</v>
      </c>
      <c r="F478" s="229" t="s">
        <v>930</v>
      </c>
      <c r="G478" s="230" t="s">
        <v>202</v>
      </c>
      <c r="H478" s="231">
        <v>5</v>
      </c>
      <c r="I478" s="232"/>
      <c r="J478" s="233">
        <f>ROUND(I478*H478,2)</f>
        <v>0</v>
      </c>
      <c r="K478" s="234"/>
      <c r="L478" s="44"/>
      <c r="M478" s="235" t="s">
        <v>1</v>
      </c>
      <c r="N478" s="236" t="s">
        <v>38</v>
      </c>
      <c r="O478" s="91"/>
      <c r="P478" s="237">
        <f>O478*H478</f>
        <v>0</v>
      </c>
      <c r="Q478" s="237">
        <v>0.0077000000000000002</v>
      </c>
      <c r="R478" s="237">
        <f>Q478*H478</f>
        <v>0.0385</v>
      </c>
      <c r="S478" s="237">
        <v>0</v>
      </c>
      <c r="T478" s="238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39" t="s">
        <v>188</v>
      </c>
      <c r="AT478" s="239" t="s">
        <v>185</v>
      </c>
      <c r="AU478" s="239" t="s">
        <v>83</v>
      </c>
      <c r="AY478" s="17" t="s">
        <v>183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7" t="s">
        <v>81</v>
      </c>
      <c r="BK478" s="240">
        <f>ROUND(I478*H478,2)</f>
        <v>0</v>
      </c>
      <c r="BL478" s="17" t="s">
        <v>188</v>
      </c>
      <c r="BM478" s="239" t="s">
        <v>931</v>
      </c>
    </row>
    <row r="479" s="14" customFormat="1">
      <c r="A479" s="14"/>
      <c r="B479" s="252"/>
      <c r="C479" s="253"/>
      <c r="D479" s="243" t="s">
        <v>195</v>
      </c>
      <c r="E479" s="254" t="s">
        <v>1</v>
      </c>
      <c r="F479" s="255" t="s">
        <v>244</v>
      </c>
      <c r="G479" s="253"/>
      <c r="H479" s="256">
        <v>5</v>
      </c>
      <c r="I479" s="257"/>
      <c r="J479" s="253"/>
      <c r="K479" s="253"/>
      <c r="L479" s="258"/>
      <c r="M479" s="259"/>
      <c r="N479" s="260"/>
      <c r="O479" s="260"/>
      <c r="P479" s="260"/>
      <c r="Q479" s="260"/>
      <c r="R479" s="260"/>
      <c r="S479" s="260"/>
      <c r="T479" s="26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2" t="s">
        <v>195</v>
      </c>
      <c r="AU479" s="262" t="s">
        <v>83</v>
      </c>
      <c r="AV479" s="14" t="s">
        <v>83</v>
      </c>
      <c r="AW479" s="14" t="s">
        <v>30</v>
      </c>
      <c r="AX479" s="14" t="s">
        <v>81</v>
      </c>
      <c r="AY479" s="262" t="s">
        <v>183</v>
      </c>
    </row>
    <row r="480" s="2" customFormat="1" ht="24.15" customHeight="1">
      <c r="A480" s="38"/>
      <c r="B480" s="39"/>
      <c r="C480" s="227" t="s">
        <v>932</v>
      </c>
      <c r="D480" s="227" t="s">
        <v>185</v>
      </c>
      <c r="E480" s="228" t="s">
        <v>933</v>
      </c>
      <c r="F480" s="229" t="s">
        <v>934</v>
      </c>
      <c r="G480" s="230" t="s">
        <v>202</v>
      </c>
      <c r="H480" s="231">
        <v>5</v>
      </c>
      <c r="I480" s="232"/>
      <c r="J480" s="233">
        <f>ROUND(I480*H480,2)</f>
        <v>0</v>
      </c>
      <c r="K480" s="234"/>
      <c r="L480" s="44"/>
      <c r="M480" s="235" t="s">
        <v>1</v>
      </c>
      <c r="N480" s="236" t="s">
        <v>38</v>
      </c>
      <c r="O480" s="91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9" t="s">
        <v>188</v>
      </c>
      <c r="AT480" s="239" t="s">
        <v>185</v>
      </c>
      <c r="AU480" s="239" t="s">
        <v>83</v>
      </c>
      <c r="AY480" s="17" t="s">
        <v>183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7" t="s">
        <v>81</v>
      </c>
      <c r="BK480" s="240">
        <f>ROUND(I480*H480,2)</f>
        <v>0</v>
      </c>
      <c r="BL480" s="17" t="s">
        <v>188</v>
      </c>
      <c r="BM480" s="239" t="s">
        <v>935</v>
      </c>
    </row>
    <row r="481" s="14" customFormat="1">
      <c r="A481" s="14"/>
      <c r="B481" s="252"/>
      <c r="C481" s="253"/>
      <c r="D481" s="243" t="s">
        <v>195</v>
      </c>
      <c r="E481" s="254" t="s">
        <v>1</v>
      </c>
      <c r="F481" s="255" t="s">
        <v>244</v>
      </c>
      <c r="G481" s="253"/>
      <c r="H481" s="256">
        <v>5</v>
      </c>
      <c r="I481" s="257"/>
      <c r="J481" s="253"/>
      <c r="K481" s="253"/>
      <c r="L481" s="258"/>
      <c r="M481" s="259"/>
      <c r="N481" s="260"/>
      <c r="O481" s="260"/>
      <c r="P481" s="260"/>
      <c r="Q481" s="260"/>
      <c r="R481" s="260"/>
      <c r="S481" s="260"/>
      <c r="T481" s="26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2" t="s">
        <v>195</v>
      </c>
      <c r="AU481" s="262" t="s">
        <v>83</v>
      </c>
      <c r="AV481" s="14" t="s">
        <v>83</v>
      </c>
      <c r="AW481" s="14" t="s">
        <v>30</v>
      </c>
      <c r="AX481" s="14" t="s">
        <v>81</v>
      </c>
      <c r="AY481" s="262" t="s">
        <v>183</v>
      </c>
    </row>
    <row r="482" s="2" customFormat="1" ht="37.8" customHeight="1">
      <c r="A482" s="38"/>
      <c r="B482" s="39"/>
      <c r="C482" s="227" t="s">
        <v>936</v>
      </c>
      <c r="D482" s="227" t="s">
        <v>185</v>
      </c>
      <c r="E482" s="228" t="s">
        <v>937</v>
      </c>
      <c r="F482" s="229" t="s">
        <v>938</v>
      </c>
      <c r="G482" s="230" t="s">
        <v>939</v>
      </c>
      <c r="H482" s="231">
        <v>30</v>
      </c>
      <c r="I482" s="232"/>
      <c r="J482" s="233">
        <f>ROUND(I482*H482,2)</f>
        <v>0</v>
      </c>
      <c r="K482" s="234"/>
      <c r="L482" s="44"/>
      <c r="M482" s="235" t="s">
        <v>1</v>
      </c>
      <c r="N482" s="236" t="s">
        <v>38</v>
      </c>
      <c r="O482" s="91"/>
      <c r="P482" s="237">
        <f>O482*H482</f>
        <v>0</v>
      </c>
      <c r="Q482" s="237">
        <v>0.00014999999999999999</v>
      </c>
      <c r="R482" s="237">
        <f>Q482*H482</f>
        <v>0.0044999999999999997</v>
      </c>
      <c r="S482" s="237">
        <v>0</v>
      </c>
      <c r="T482" s="23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9" t="s">
        <v>188</v>
      </c>
      <c r="AT482" s="239" t="s">
        <v>185</v>
      </c>
      <c r="AU482" s="239" t="s">
        <v>83</v>
      </c>
      <c r="AY482" s="17" t="s">
        <v>183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7" t="s">
        <v>81</v>
      </c>
      <c r="BK482" s="240">
        <f>ROUND(I482*H482,2)</f>
        <v>0</v>
      </c>
      <c r="BL482" s="17" t="s">
        <v>188</v>
      </c>
      <c r="BM482" s="239" t="s">
        <v>940</v>
      </c>
    </row>
    <row r="483" s="14" customFormat="1">
      <c r="A483" s="14"/>
      <c r="B483" s="252"/>
      <c r="C483" s="253"/>
      <c r="D483" s="243" t="s">
        <v>195</v>
      </c>
      <c r="E483" s="254" t="s">
        <v>1</v>
      </c>
      <c r="F483" s="255" t="s">
        <v>424</v>
      </c>
      <c r="G483" s="253"/>
      <c r="H483" s="256">
        <v>30</v>
      </c>
      <c r="I483" s="257"/>
      <c r="J483" s="253"/>
      <c r="K483" s="253"/>
      <c r="L483" s="258"/>
      <c r="M483" s="259"/>
      <c r="N483" s="260"/>
      <c r="O483" s="260"/>
      <c r="P483" s="260"/>
      <c r="Q483" s="260"/>
      <c r="R483" s="260"/>
      <c r="S483" s="260"/>
      <c r="T483" s="26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2" t="s">
        <v>195</v>
      </c>
      <c r="AU483" s="262" t="s">
        <v>83</v>
      </c>
      <c r="AV483" s="14" t="s">
        <v>83</v>
      </c>
      <c r="AW483" s="14" t="s">
        <v>30</v>
      </c>
      <c r="AX483" s="14" t="s">
        <v>81</v>
      </c>
      <c r="AY483" s="262" t="s">
        <v>183</v>
      </c>
    </row>
    <row r="484" s="2" customFormat="1" ht="16.5" customHeight="1">
      <c r="A484" s="38"/>
      <c r="B484" s="39"/>
      <c r="C484" s="277" t="s">
        <v>941</v>
      </c>
      <c r="D484" s="277" t="s">
        <v>649</v>
      </c>
      <c r="E484" s="278" t="s">
        <v>942</v>
      </c>
      <c r="F484" s="279" t="s">
        <v>943</v>
      </c>
      <c r="G484" s="280" t="s">
        <v>187</v>
      </c>
      <c r="H484" s="281">
        <v>28.637</v>
      </c>
      <c r="I484" s="282"/>
      <c r="J484" s="283">
        <f>ROUND(I484*H484,2)</f>
        <v>0</v>
      </c>
      <c r="K484" s="284"/>
      <c r="L484" s="285"/>
      <c r="M484" s="286" t="s">
        <v>1</v>
      </c>
      <c r="N484" s="287" t="s">
        <v>38</v>
      </c>
      <c r="O484" s="91"/>
      <c r="P484" s="237">
        <f>O484*H484</f>
        <v>0</v>
      </c>
      <c r="Q484" s="237">
        <v>2.4289999999999998</v>
      </c>
      <c r="R484" s="237">
        <f>Q484*H484</f>
        <v>69.55927299999999</v>
      </c>
      <c r="S484" s="237">
        <v>0</v>
      </c>
      <c r="T484" s="238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9" t="s">
        <v>283</v>
      </c>
      <c r="AT484" s="239" t="s">
        <v>649</v>
      </c>
      <c r="AU484" s="239" t="s">
        <v>83</v>
      </c>
      <c r="AY484" s="17" t="s">
        <v>183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7" t="s">
        <v>81</v>
      </c>
      <c r="BK484" s="240">
        <f>ROUND(I484*H484,2)</f>
        <v>0</v>
      </c>
      <c r="BL484" s="17" t="s">
        <v>188</v>
      </c>
      <c r="BM484" s="239" t="s">
        <v>944</v>
      </c>
    </row>
    <row r="485" s="13" customFormat="1">
      <c r="A485" s="13"/>
      <c r="B485" s="241"/>
      <c r="C485" s="242"/>
      <c r="D485" s="243" t="s">
        <v>195</v>
      </c>
      <c r="E485" s="244" t="s">
        <v>1</v>
      </c>
      <c r="F485" s="245" t="s">
        <v>738</v>
      </c>
      <c r="G485" s="242"/>
      <c r="H485" s="244" t="s">
        <v>1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195</v>
      </c>
      <c r="AU485" s="251" t="s">
        <v>83</v>
      </c>
      <c r="AV485" s="13" t="s">
        <v>81</v>
      </c>
      <c r="AW485" s="13" t="s">
        <v>30</v>
      </c>
      <c r="AX485" s="13" t="s">
        <v>73</v>
      </c>
      <c r="AY485" s="251" t="s">
        <v>183</v>
      </c>
    </row>
    <row r="486" s="14" customFormat="1">
      <c r="A486" s="14"/>
      <c r="B486" s="252"/>
      <c r="C486" s="253"/>
      <c r="D486" s="243" t="s">
        <v>195</v>
      </c>
      <c r="E486" s="254" t="s">
        <v>1</v>
      </c>
      <c r="F486" s="255" t="s">
        <v>945</v>
      </c>
      <c r="G486" s="253"/>
      <c r="H486" s="256">
        <v>28.637</v>
      </c>
      <c r="I486" s="257"/>
      <c r="J486" s="253"/>
      <c r="K486" s="253"/>
      <c r="L486" s="258"/>
      <c r="M486" s="259"/>
      <c r="N486" s="260"/>
      <c r="O486" s="260"/>
      <c r="P486" s="260"/>
      <c r="Q486" s="260"/>
      <c r="R486" s="260"/>
      <c r="S486" s="260"/>
      <c r="T486" s="26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2" t="s">
        <v>195</v>
      </c>
      <c r="AU486" s="262" t="s">
        <v>83</v>
      </c>
      <c r="AV486" s="14" t="s">
        <v>83</v>
      </c>
      <c r="AW486" s="14" t="s">
        <v>30</v>
      </c>
      <c r="AX486" s="14" t="s">
        <v>73</v>
      </c>
      <c r="AY486" s="262" t="s">
        <v>183</v>
      </c>
    </row>
    <row r="487" s="15" customFormat="1">
      <c r="A487" s="15"/>
      <c r="B487" s="263"/>
      <c r="C487" s="264"/>
      <c r="D487" s="243" t="s">
        <v>195</v>
      </c>
      <c r="E487" s="265" t="s">
        <v>1</v>
      </c>
      <c r="F487" s="266" t="s">
        <v>219</v>
      </c>
      <c r="G487" s="264"/>
      <c r="H487" s="267">
        <v>28.637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3" t="s">
        <v>195</v>
      </c>
      <c r="AU487" s="273" t="s">
        <v>83</v>
      </c>
      <c r="AV487" s="15" t="s">
        <v>188</v>
      </c>
      <c r="AW487" s="15" t="s">
        <v>30</v>
      </c>
      <c r="AX487" s="15" t="s">
        <v>81</v>
      </c>
      <c r="AY487" s="273" t="s">
        <v>183</v>
      </c>
    </row>
    <row r="488" s="2" customFormat="1" ht="24.15" customHeight="1">
      <c r="A488" s="38"/>
      <c r="B488" s="39"/>
      <c r="C488" s="227" t="s">
        <v>946</v>
      </c>
      <c r="D488" s="227" t="s">
        <v>185</v>
      </c>
      <c r="E488" s="228" t="s">
        <v>947</v>
      </c>
      <c r="F488" s="229" t="s">
        <v>948</v>
      </c>
      <c r="G488" s="230" t="s">
        <v>319</v>
      </c>
      <c r="H488" s="231">
        <v>114</v>
      </c>
      <c r="I488" s="232"/>
      <c r="J488" s="233">
        <f>ROUND(I488*H488,2)</f>
        <v>0</v>
      </c>
      <c r="K488" s="234"/>
      <c r="L488" s="44"/>
      <c r="M488" s="235" t="s">
        <v>1</v>
      </c>
      <c r="N488" s="236" t="s">
        <v>38</v>
      </c>
      <c r="O488" s="91"/>
      <c r="P488" s="237">
        <f>O488*H488</f>
        <v>0</v>
      </c>
      <c r="Q488" s="237">
        <v>0.03739</v>
      </c>
      <c r="R488" s="237">
        <f>Q488*H488</f>
        <v>4.2624599999999999</v>
      </c>
      <c r="S488" s="237">
        <v>0</v>
      </c>
      <c r="T488" s="23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9" t="s">
        <v>188</v>
      </c>
      <c r="AT488" s="239" t="s">
        <v>185</v>
      </c>
      <c r="AU488" s="239" t="s">
        <v>83</v>
      </c>
      <c r="AY488" s="17" t="s">
        <v>183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7" t="s">
        <v>81</v>
      </c>
      <c r="BK488" s="240">
        <f>ROUND(I488*H488,2)</f>
        <v>0</v>
      </c>
      <c r="BL488" s="17" t="s">
        <v>188</v>
      </c>
      <c r="BM488" s="239" t="s">
        <v>949</v>
      </c>
    </row>
    <row r="489" s="14" customFormat="1">
      <c r="A489" s="14"/>
      <c r="B489" s="252"/>
      <c r="C489" s="253"/>
      <c r="D489" s="243" t="s">
        <v>195</v>
      </c>
      <c r="E489" s="254" t="s">
        <v>1</v>
      </c>
      <c r="F489" s="255" t="s">
        <v>950</v>
      </c>
      <c r="G489" s="253"/>
      <c r="H489" s="256">
        <v>114</v>
      </c>
      <c r="I489" s="257"/>
      <c r="J489" s="253"/>
      <c r="K489" s="253"/>
      <c r="L489" s="258"/>
      <c r="M489" s="259"/>
      <c r="N489" s="260"/>
      <c r="O489" s="260"/>
      <c r="P489" s="260"/>
      <c r="Q489" s="260"/>
      <c r="R489" s="260"/>
      <c r="S489" s="260"/>
      <c r="T489" s="26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2" t="s">
        <v>195</v>
      </c>
      <c r="AU489" s="262" t="s">
        <v>83</v>
      </c>
      <c r="AV489" s="14" t="s">
        <v>83</v>
      </c>
      <c r="AW489" s="14" t="s">
        <v>30</v>
      </c>
      <c r="AX489" s="14" t="s">
        <v>81</v>
      </c>
      <c r="AY489" s="262" t="s">
        <v>183</v>
      </c>
    </row>
    <row r="490" s="2" customFormat="1" ht="24.15" customHeight="1">
      <c r="A490" s="38"/>
      <c r="B490" s="39"/>
      <c r="C490" s="277" t="s">
        <v>951</v>
      </c>
      <c r="D490" s="277" t="s">
        <v>649</v>
      </c>
      <c r="E490" s="278" t="s">
        <v>952</v>
      </c>
      <c r="F490" s="279" t="s">
        <v>953</v>
      </c>
      <c r="G490" s="280" t="s">
        <v>319</v>
      </c>
      <c r="H490" s="281">
        <v>125.40000000000001</v>
      </c>
      <c r="I490" s="282"/>
      <c r="J490" s="283">
        <f>ROUND(I490*H490,2)</f>
        <v>0</v>
      </c>
      <c r="K490" s="284"/>
      <c r="L490" s="285"/>
      <c r="M490" s="286" t="s">
        <v>1</v>
      </c>
      <c r="N490" s="287" t="s">
        <v>38</v>
      </c>
      <c r="O490" s="91"/>
      <c r="P490" s="237">
        <f>O490*H490</f>
        <v>0</v>
      </c>
      <c r="Q490" s="237">
        <v>0.043400000000000001</v>
      </c>
      <c r="R490" s="237">
        <f>Q490*H490</f>
        <v>5.4423600000000008</v>
      </c>
      <c r="S490" s="237">
        <v>0</v>
      </c>
      <c r="T490" s="238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9" t="s">
        <v>283</v>
      </c>
      <c r="AT490" s="239" t="s">
        <v>649</v>
      </c>
      <c r="AU490" s="239" t="s">
        <v>83</v>
      </c>
      <c r="AY490" s="17" t="s">
        <v>183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7" t="s">
        <v>81</v>
      </c>
      <c r="BK490" s="240">
        <f>ROUND(I490*H490,2)</f>
        <v>0</v>
      </c>
      <c r="BL490" s="17" t="s">
        <v>188</v>
      </c>
      <c r="BM490" s="239" t="s">
        <v>954</v>
      </c>
    </row>
    <row r="491" s="14" customFormat="1">
      <c r="A491" s="14"/>
      <c r="B491" s="252"/>
      <c r="C491" s="253"/>
      <c r="D491" s="243" t="s">
        <v>195</v>
      </c>
      <c r="E491" s="253"/>
      <c r="F491" s="255" t="s">
        <v>955</v>
      </c>
      <c r="G491" s="253"/>
      <c r="H491" s="256">
        <v>125.40000000000001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2" t="s">
        <v>195</v>
      </c>
      <c r="AU491" s="262" t="s">
        <v>83</v>
      </c>
      <c r="AV491" s="14" t="s">
        <v>83</v>
      </c>
      <c r="AW491" s="14" t="s">
        <v>4</v>
      </c>
      <c r="AX491" s="14" t="s">
        <v>81</v>
      </c>
      <c r="AY491" s="262" t="s">
        <v>183</v>
      </c>
    </row>
    <row r="492" s="2" customFormat="1" ht="24.15" customHeight="1">
      <c r="A492" s="38"/>
      <c r="B492" s="39"/>
      <c r="C492" s="227" t="s">
        <v>956</v>
      </c>
      <c r="D492" s="227" t="s">
        <v>185</v>
      </c>
      <c r="E492" s="228" t="s">
        <v>957</v>
      </c>
      <c r="F492" s="229" t="s">
        <v>958</v>
      </c>
      <c r="G492" s="230" t="s">
        <v>319</v>
      </c>
      <c r="H492" s="231">
        <v>117</v>
      </c>
      <c r="I492" s="232"/>
      <c r="J492" s="233">
        <f>ROUND(I492*H492,2)</f>
        <v>0</v>
      </c>
      <c r="K492" s="234"/>
      <c r="L492" s="44"/>
      <c r="M492" s="235" t="s">
        <v>1</v>
      </c>
      <c r="N492" s="236" t="s">
        <v>38</v>
      </c>
      <c r="O492" s="91"/>
      <c r="P492" s="237">
        <f>O492*H492</f>
        <v>0</v>
      </c>
      <c r="Q492" s="237">
        <v>0.03739</v>
      </c>
      <c r="R492" s="237">
        <f>Q492*H492</f>
        <v>4.3746299999999998</v>
      </c>
      <c r="S492" s="237">
        <v>0</v>
      </c>
      <c r="T492" s="238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9" t="s">
        <v>188</v>
      </c>
      <c r="AT492" s="239" t="s">
        <v>185</v>
      </c>
      <c r="AU492" s="239" t="s">
        <v>83</v>
      </c>
      <c r="AY492" s="17" t="s">
        <v>183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7" t="s">
        <v>81</v>
      </c>
      <c r="BK492" s="240">
        <f>ROUND(I492*H492,2)</f>
        <v>0</v>
      </c>
      <c r="BL492" s="17" t="s">
        <v>188</v>
      </c>
      <c r="BM492" s="239" t="s">
        <v>959</v>
      </c>
    </row>
    <row r="493" s="14" customFormat="1">
      <c r="A493" s="14"/>
      <c r="B493" s="252"/>
      <c r="C493" s="253"/>
      <c r="D493" s="243" t="s">
        <v>195</v>
      </c>
      <c r="E493" s="254" t="s">
        <v>1</v>
      </c>
      <c r="F493" s="255" t="s">
        <v>960</v>
      </c>
      <c r="G493" s="253"/>
      <c r="H493" s="256">
        <v>117</v>
      </c>
      <c r="I493" s="257"/>
      <c r="J493" s="253"/>
      <c r="K493" s="253"/>
      <c r="L493" s="258"/>
      <c r="M493" s="259"/>
      <c r="N493" s="260"/>
      <c r="O493" s="260"/>
      <c r="P493" s="260"/>
      <c r="Q493" s="260"/>
      <c r="R493" s="260"/>
      <c r="S493" s="260"/>
      <c r="T493" s="26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2" t="s">
        <v>195</v>
      </c>
      <c r="AU493" s="262" t="s">
        <v>83</v>
      </c>
      <c r="AV493" s="14" t="s">
        <v>83</v>
      </c>
      <c r="AW493" s="14" t="s">
        <v>30</v>
      </c>
      <c r="AX493" s="14" t="s">
        <v>81</v>
      </c>
      <c r="AY493" s="262" t="s">
        <v>183</v>
      </c>
    </row>
    <row r="494" s="2" customFormat="1" ht="24.15" customHeight="1">
      <c r="A494" s="38"/>
      <c r="B494" s="39"/>
      <c r="C494" s="277" t="s">
        <v>961</v>
      </c>
      <c r="D494" s="277" t="s">
        <v>649</v>
      </c>
      <c r="E494" s="278" t="s">
        <v>952</v>
      </c>
      <c r="F494" s="279" t="s">
        <v>953</v>
      </c>
      <c r="G494" s="280" t="s">
        <v>319</v>
      </c>
      <c r="H494" s="281">
        <v>125.40000000000001</v>
      </c>
      <c r="I494" s="282"/>
      <c r="J494" s="283">
        <f>ROUND(I494*H494,2)</f>
        <v>0</v>
      </c>
      <c r="K494" s="284"/>
      <c r="L494" s="285"/>
      <c r="M494" s="286" t="s">
        <v>1</v>
      </c>
      <c r="N494" s="287" t="s">
        <v>38</v>
      </c>
      <c r="O494" s="91"/>
      <c r="P494" s="237">
        <f>O494*H494</f>
        <v>0</v>
      </c>
      <c r="Q494" s="237">
        <v>0.043400000000000001</v>
      </c>
      <c r="R494" s="237">
        <f>Q494*H494</f>
        <v>5.4423600000000008</v>
      </c>
      <c r="S494" s="237">
        <v>0</v>
      </c>
      <c r="T494" s="238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9" t="s">
        <v>283</v>
      </c>
      <c r="AT494" s="239" t="s">
        <v>649</v>
      </c>
      <c r="AU494" s="239" t="s">
        <v>83</v>
      </c>
      <c r="AY494" s="17" t="s">
        <v>183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7" t="s">
        <v>81</v>
      </c>
      <c r="BK494" s="240">
        <f>ROUND(I494*H494,2)</f>
        <v>0</v>
      </c>
      <c r="BL494" s="17" t="s">
        <v>188</v>
      </c>
      <c r="BM494" s="239" t="s">
        <v>962</v>
      </c>
    </row>
    <row r="495" s="14" customFormat="1">
      <c r="A495" s="14"/>
      <c r="B495" s="252"/>
      <c r="C495" s="253"/>
      <c r="D495" s="243" t="s">
        <v>195</v>
      </c>
      <c r="E495" s="254" t="s">
        <v>1</v>
      </c>
      <c r="F495" s="255" t="s">
        <v>950</v>
      </c>
      <c r="G495" s="253"/>
      <c r="H495" s="256">
        <v>114</v>
      </c>
      <c r="I495" s="257"/>
      <c r="J495" s="253"/>
      <c r="K495" s="253"/>
      <c r="L495" s="258"/>
      <c r="M495" s="259"/>
      <c r="N495" s="260"/>
      <c r="O495" s="260"/>
      <c r="P495" s="260"/>
      <c r="Q495" s="260"/>
      <c r="R495" s="260"/>
      <c r="S495" s="260"/>
      <c r="T495" s="26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2" t="s">
        <v>195</v>
      </c>
      <c r="AU495" s="262" t="s">
        <v>83</v>
      </c>
      <c r="AV495" s="14" t="s">
        <v>83</v>
      </c>
      <c r="AW495" s="14" t="s">
        <v>30</v>
      </c>
      <c r="AX495" s="14" t="s">
        <v>81</v>
      </c>
      <c r="AY495" s="262" t="s">
        <v>183</v>
      </c>
    </row>
    <row r="496" s="14" customFormat="1">
      <c r="A496" s="14"/>
      <c r="B496" s="252"/>
      <c r="C496" s="253"/>
      <c r="D496" s="243" t="s">
        <v>195</v>
      </c>
      <c r="E496" s="253"/>
      <c r="F496" s="255" t="s">
        <v>955</v>
      </c>
      <c r="G496" s="253"/>
      <c r="H496" s="256">
        <v>125.40000000000001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2" t="s">
        <v>195</v>
      </c>
      <c r="AU496" s="262" t="s">
        <v>83</v>
      </c>
      <c r="AV496" s="14" t="s">
        <v>83</v>
      </c>
      <c r="AW496" s="14" t="s">
        <v>4</v>
      </c>
      <c r="AX496" s="14" t="s">
        <v>81</v>
      </c>
      <c r="AY496" s="262" t="s">
        <v>183</v>
      </c>
    </row>
    <row r="497" s="2" customFormat="1" ht="24.15" customHeight="1">
      <c r="A497" s="38"/>
      <c r="B497" s="39"/>
      <c r="C497" s="227" t="s">
        <v>963</v>
      </c>
      <c r="D497" s="227" t="s">
        <v>185</v>
      </c>
      <c r="E497" s="228" t="s">
        <v>964</v>
      </c>
      <c r="F497" s="229" t="s">
        <v>965</v>
      </c>
      <c r="G497" s="230" t="s">
        <v>325</v>
      </c>
      <c r="H497" s="231">
        <v>38</v>
      </c>
      <c r="I497" s="232"/>
      <c r="J497" s="233">
        <f>ROUND(I497*H497,2)</f>
        <v>0</v>
      </c>
      <c r="K497" s="234"/>
      <c r="L497" s="44"/>
      <c r="M497" s="235" t="s">
        <v>1</v>
      </c>
      <c r="N497" s="236" t="s">
        <v>38</v>
      </c>
      <c r="O497" s="91"/>
      <c r="P497" s="237">
        <f>O497*H497</f>
        <v>0</v>
      </c>
      <c r="Q497" s="237">
        <v>0.00071000000000000002</v>
      </c>
      <c r="R497" s="237">
        <f>Q497*H497</f>
        <v>0.026980000000000001</v>
      </c>
      <c r="S497" s="237">
        <v>0</v>
      </c>
      <c r="T497" s="238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9" t="s">
        <v>188</v>
      </c>
      <c r="AT497" s="239" t="s">
        <v>185</v>
      </c>
      <c r="AU497" s="239" t="s">
        <v>83</v>
      </c>
      <c r="AY497" s="17" t="s">
        <v>183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7" t="s">
        <v>81</v>
      </c>
      <c r="BK497" s="240">
        <f>ROUND(I497*H497,2)</f>
        <v>0</v>
      </c>
      <c r="BL497" s="17" t="s">
        <v>188</v>
      </c>
      <c r="BM497" s="239" t="s">
        <v>966</v>
      </c>
    </row>
    <row r="498" s="14" customFormat="1">
      <c r="A498" s="14"/>
      <c r="B498" s="252"/>
      <c r="C498" s="253"/>
      <c r="D498" s="243" t="s">
        <v>195</v>
      </c>
      <c r="E498" s="254" t="s">
        <v>1</v>
      </c>
      <c r="F498" s="255" t="s">
        <v>468</v>
      </c>
      <c r="G498" s="253"/>
      <c r="H498" s="256">
        <v>38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2" t="s">
        <v>195</v>
      </c>
      <c r="AU498" s="262" t="s">
        <v>83</v>
      </c>
      <c r="AV498" s="14" t="s">
        <v>83</v>
      </c>
      <c r="AW498" s="14" t="s">
        <v>30</v>
      </c>
      <c r="AX498" s="14" t="s">
        <v>81</v>
      </c>
      <c r="AY498" s="262" t="s">
        <v>183</v>
      </c>
    </row>
    <row r="499" s="2" customFormat="1" ht="21.75" customHeight="1">
      <c r="A499" s="38"/>
      <c r="B499" s="39"/>
      <c r="C499" s="277" t="s">
        <v>967</v>
      </c>
      <c r="D499" s="277" t="s">
        <v>649</v>
      </c>
      <c r="E499" s="278" t="s">
        <v>968</v>
      </c>
      <c r="F499" s="279" t="s">
        <v>969</v>
      </c>
      <c r="G499" s="280" t="s">
        <v>293</v>
      </c>
      <c r="H499" s="281">
        <v>0.88600000000000001</v>
      </c>
      <c r="I499" s="282"/>
      <c r="J499" s="283">
        <f>ROUND(I499*H499,2)</f>
        <v>0</v>
      </c>
      <c r="K499" s="284"/>
      <c r="L499" s="285"/>
      <c r="M499" s="286" t="s">
        <v>1</v>
      </c>
      <c r="N499" s="287" t="s">
        <v>38</v>
      </c>
      <c r="O499" s="91"/>
      <c r="P499" s="237">
        <f>O499*H499</f>
        <v>0</v>
      </c>
      <c r="Q499" s="237">
        <v>1</v>
      </c>
      <c r="R499" s="237">
        <f>Q499*H499</f>
        <v>0.88600000000000001</v>
      </c>
      <c r="S499" s="237">
        <v>0</v>
      </c>
      <c r="T499" s="238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39" t="s">
        <v>283</v>
      </c>
      <c r="AT499" s="239" t="s">
        <v>649</v>
      </c>
      <c r="AU499" s="239" t="s">
        <v>83</v>
      </c>
      <c r="AY499" s="17" t="s">
        <v>183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7" t="s">
        <v>81</v>
      </c>
      <c r="BK499" s="240">
        <f>ROUND(I499*H499,2)</f>
        <v>0</v>
      </c>
      <c r="BL499" s="17" t="s">
        <v>188</v>
      </c>
      <c r="BM499" s="239" t="s">
        <v>970</v>
      </c>
    </row>
    <row r="500" s="13" customFormat="1">
      <c r="A500" s="13"/>
      <c r="B500" s="241"/>
      <c r="C500" s="242"/>
      <c r="D500" s="243" t="s">
        <v>195</v>
      </c>
      <c r="E500" s="244" t="s">
        <v>1</v>
      </c>
      <c r="F500" s="245" t="s">
        <v>971</v>
      </c>
      <c r="G500" s="242"/>
      <c r="H500" s="244" t="s">
        <v>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195</v>
      </c>
      <c r="AU500" s="251" t="s">
        <v>83</v>
      </c>
      <c r="AV500" s="13" t="s">
        <v>81</v>
      </c>
      <c r="AW500" s="13" t="s">
        <v>30</v>
      </c>
      <c r="AX500" s="13" t="s">
        <v>73</v>
      </c>
      <c r="AY500" s="251" t="s">
        <v>183</v>
      </c>
    </row>
    <row r="501" s="14" customFormat="1">
      <c r="A501" s="14"/>
      <c r="B501" s="252"/>
      <c r="C501" s="253"/>
      <c r="D501" s="243" t="s">
        <v>195</v>
      </c>
      <c r="E501" s="254" t="s">
        <v>1</v>
      </c>
      <c r="F501" s="255" t="s">
        <v>972</v>
      </c>
      <c r="G501" s="253"/>
      <c r="H501" s="256">
        <v>0.88600000000000001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2" t="s">
        <v>195</v>
      </c>
      <c r="AU501" s="262" t="s">
        <v>83</v>
      </c>
      <c r="AV501" s="14" t="s">
        <v>83</v>
      </c>
      <c r="AW501" s="14" t="s">
        <v>30</v>
      </c>
      <c r="AX501" s="14" t="s">
        <v>81</v>
      </c>
      <c r="AY501" s="262" t="s">
        <v>183</v>
      </c>
    </row>
    <row r="502" s="2" customFormat="1" ht="21.75" customHeight="1">
      <c r="A502" s="38"/>
      <c r="B502" s="39"/>
      <c r="C502" s="277" t="s">
        <v>973</v>
      </c>
      <c r="D502" s="277" t="s">
        <v>649</v>
      </c>
      <c r="E502" s="278" t="s">
        <v>974</v>
      </c>
      <c r="F502" s="279" t="s">
        <v>975</v>
      </c>
      <c r="G502" s="280" t="s">
        <v>293</v>
      </c>
      <c r="H502" s="281">
        <v>0.19300000000000001</v>
      </c>
      <c r="I502" s="282"/>
      <c r="J502" s="283">
        <f>ROUND(I502*H502,2)</f>
        <v>0</v>
      </c>
      <c r="K502" s="284"/>
      <c r="L502" s="285"/>
      <c r="M502" s="286" t="s">
        <v>1</v>
      </c>
      <c r="N502" s="287" t="s">
        <v>38</v>
      </c>
      <c r="O502" s="91"/>
      <c r="P502" s="237">
        <f>O502*H502</f>
        <v>0</v>
      </c>
      <c r="Q502" s="237">
        <v>1</v>
      </c>
      <c r="R502" s="237">
        <f>Q502*H502</f>
        <v>0.19300000000000001</v>
      </c>
      <c r="S502" s="237">
        <v>0</v>
      </c>
      <c r="T502" s="238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9" t="s">
        <v>283</v>
      </c>
      <c r="AT502" s="239" t="s">
        <v>649</v>
      </c>
      <c r="AU502" s="239" t="s">
        <v>83</v>
      </c>
      <c r="AY502" s="17" t="s">
        <v>183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7" t="s">
        <v>81</v>
      </c>
      <c r="BK502" s="240">
        <f>ROUND(I502*H502,2)</f>
        <v>0</v>
      </c>
      <c r="BL502" s="17" t="s">
        <v>188</v>
      </c>
      <c r="BM502" s="239" t="s">
        <v>976</v>
      </c>
    </row>
    <row r="503" s="13" customFormat="1">
      <c r="A503" s="13"/>
      <c r="B503" s="241"/>
      <c r="C503" s="242"/>
      <c r="D503" s="243" t="s">
        <v>195</v>
      </c>
      <c r="E503" s="244" t="s">
        <v>1</v>
      </c>
      <c r="F503" s="245" t="s">
        <v>971</v>
      </c>
      <c r="G503" s="242"/>
      <c r="H503" s="244" t="s">
        <v>1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1" t="s">
        <v>195</v>
      </c>
      <c r="AU503" s="251" t="s">
        <v>83</v>
      </c>
      <c r="AV503" s="13" t="s">
        <v>81</v>
      </c>
      <c r="AW503" s="13" t="s">
        <v>30</v>
      </c>
      <c r="AX503" s="13" t="s">
        <v>73</v>
      </c>
      <c r="AY503" s="251" t="s">
        <v>183</v>
      </c>
    </row>
    <row r="504" s="14" customFormat="1">
      <c r="A504" s="14"/>
      <c r="B504" s="252"/>
      <c r="C504" s="253"/>
      <c r="D504" s="243" t="s">
        <v>195</v>
      </c>
      <c r="E504" s="254" t="s">
        <v>1</v>
      </c>
      <c r="F504" s="255" t="s">
        <v>977</v>
      </c>
      <c r="G504" s="253"/>
      <c r="H504" s="256">
        <v>0.19300000000000001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2" t="s">
        <v>195</v>
      </c>
      <c r="AU504" s="262" t="s">
        <v>83</v>
      </c>
      <c r="AV504" s="14" t="s">
        <v>83</v>
      </c>
      <c r="AW504" s="14" t="s">
        <v>30</v>
      </c>
      <c r="AX504" s="14" t="s">
        <v>81</v>
      </c>
      <c r="AY504" s="262" t="s">
        <v>183</v>
      </c>
    </row>
    <row r="505" s="2" customFormat="1" ht="24.15" customHeight="1">
      <c r="A505" s="38"/>
      <c r="B505" s="39"/>
      <c r="C505" s="227" t="s">
        <v>978</v>
      </c>
      <c r="D505" s="227" t="s">
        <v>185</v>
      </c>
      <c r="E505" s="228" t="s">
        <v>979</v>
      </c>
      <c r="F505" s="229" t="s">
        <v>980</v>
      </c>
      <c r="G505" s="230" t="s">
        <v>293</v>
      </c>
      <c r="H505" s="231">
        <v>4.1760000000000002</v>
      </c>
      <c r="I505" s="232"/>
      <c r="J505" s="233">
        <f>ROUND(I505*H505,2)</f>
        <v>0</v>
      </c>
      <c r="K505" s="234"/>
      <c r="L505" s="44"/>
      <c r="M505" s="235" t="s">
        <v>1</v>
      </c>
      <c r="N505" s="236" t="s">
        <v>38</v>
      </c>
      <c r="O505" s="91"/>
      <c r="P505" s="237">
        <f>O505*H505</f>
        <v>0</v>
      </c>
      <c r="Q505" s="237">
        <v>0.099510000000000001</v>
      </c>
      <c r="R505" s="237">
        <f>Q505*H505</f>
        <v>0.41555375999999999</v>
      </c>
      <c r="S505" s="237">
        <v>0</v>
      </c>
      <c r="T505" s="238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39" t="s">
        <v>188</v>
      </c>
      <c r="AT505" s="239" t="s">
        <v>185</v>
      </c>
      <c r="AU505" s="239" t="s">
        <v>83</v>
      </c>
      <c r="AY505" s="17" t="s">
        <v>183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7" t="s">
        <v>81</v>
      </c>
      <c r="BK505" s="240">
        <f>ROUND(I505*H505,2)</f>
        <v>0</v>
      </c>
      <c r="BL505" s="17" t="s">
        <v>188</v>
      </c>
      <c r="BM505" s="239" t="s">
        <v>981</v>
      </c>
    </row>
    <row r="506" s="13" customFormat="1">
      <c r="A506" s="13"/>
      <c r="B506" s="241"/>
      <c r="C506" s="242"/>
      <c r="D506" s="243" t="s">
        <v>195</v>
      </c>
      <c r="E506" s="244" t="s">
        <v>1</v>
      </c>
      <c r="F506" s="245" t="s">
        <v>982</v>
      </c>
      <c r="G506" s="242"/>
      <c r="H506" s="244" t="s">
        <v>1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1" t="s">
        <v>195</v>
      </c>
      <c r="AU506" s="251" t="s">
        <v>83</v>
      </c>
      <c r="AV506" s="13" t="s">
        <v>81</v>
      </c>
      <c r="AW506" s="13" t="s">
        <v>30</v>
      </c>
      <c r="AX506" s="13" t="s">
        <v>73</v>
      </c>
      <c r="AY506" s="251" t="s">
        <v>183</v>
      </c>
    </row>
    <row r="507" s="14" customFormat="1">
      <c r="A507" s="14"/>
      <c r="B507" s="252"/>
      <c r="C507" s="253"/>
      <c r="D507" s="243" t="s">
        <v>195</v>
      </c>
      <c r="E507" s="254" t="s">
        <v>1</v>
      </c>
      <c r="F507" s="255" t="s">
        <v>983</v>
      </c>
      <c r="G507" s="253"/>
      <c r="H507" s="256">
        <v>0.073999999999999996</v>
      </c>
      <c r="I507" s="257"/>
      <c r="J507" s="253"/>
      <c r="K507" s="253"/>
      <c r="L507" s="258"/>
      <c r="M507" s="259"/>
      <c r="N507" s="260"/>
      <c r="O507" s="260"/>
      <c r="P507" s="260"/>
      <c r="Q507" s="260"/>
      <c r="R507" s="260"/>
      <c r="S507" s="260"/>
      <c r="T507" s="26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2" t="s">
        <v>195</v>
      </c>
      <c r="AU507" s="262" t="s">
        <v>83</v>
      </c>
      <c r="AV507" s="14" t="s">
        <v>83</v>
      </c>
      <c r="AW507" s="14" t="s">
        <v>30</v>
      </c>
      <c r="AX507" s="14" t="s">
        <v>73</v>
      </c>
      <c r="AY507" s="262" t="s">
        <v>183</v>
      </c>
    </row>
    <row r="508" s="14" customFormat="1">
      <c r="A508" s="14"/>
      <c r="B508" s="252"/>
      <c r="C508" s="253"/>
      <c r="D508" s="243" t="s">
        <v>195</v>
      </c>
      <c r="E508" s="254" t="s">
        <v>1</v>
      </c>
      <c r="F508" s="255" t="s">
        <v>984</v>
      </c>
      <c r="G508" s="253"/>
      <c r="H508" s="256">
        <v>0.60899999999999999</v>
      </c>
      <c r="I508" s="257"/>
      <c r="J508" s="253"/>
      <c r="K508" s="253"/>
      <c r="L508" s="258"/>
      <c r="M508" s="259"/>
      <c r="N508" s="260"/>
      <c r="O508" s="260"/>
      <c r="P508" s="260"/>
      <c r="Q508" s="260"/>
      <c r="R508" s="260"/>
      <c r="S508" s="260"/>
      <c r="T508" s="26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2" t="s">
        <v>195</v>
      </c>
      <c r="AU508" s="262" t="s">
        <v>83</v>
      </c>
      <c r="AV508" s="14" t="s">
        <v>83</v>
      </c>
      <c r="AW508" s="14" t="s">
        <v>30</v>
      </c>
      <c r="AX508" s="14" t="s">
        <v>73</v>
      </c>
      <c r="AY508" s="262" t="s">
        <v>183</v>
      </c>
    </row>
    <row r="509" s="14" customFormat="1">
      <c r="A509" s="14"/>
      <c r="B509" s="252"/>
      <c r="C509" s="253"/>
      <c r="D509" s="243" t="s">
        <v>195</v>
      </c>
      <c r="E509" s="254" t="s">
        <v>1</v>
      </c>
      <c r="F509" s="255" t="s">
        <v>985</v>
      </c>
      <c r="G509" s="253"/>
      <c r="H509" s="256">
        <v>3.4929999999999999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2" t="s">
        <v>195</v>
      </c>
      <c r="AU509" s="262" t="s">
        <v>83</v>
      </c>
      <c r="AV509" s="14" t="s">
        <v>83</v>
      </c>
      <c r="AW509" s="14" t="s">
        <v>30</v>
      </c>
      <c r="AX509" s="14" t="s">
        <v>73</v>
      </c>
      <c r="AY509" s="262" t="s">
        <v>183</v>
      </c>
    </row>
    <row r="510" s="15" customFormat="1">
      <c r="A510" s="15"/>
      <c r="B510" s="263"/>
      <c r="C510" s="264"/>
      <c r="D510" s="243" t="s">
        <v>195</v>
      </c>
      <c r="E510" s="265" t="s">
        <v>1</v>
      </c>
      <c r="F510" s="266" t="s">
        <v>219</v>
      </c>
      <c r="G510" s="264"/>
      <c r="H510" s="267">
        <v>4.1760000000000002</v>
      </c>
      <c r="I510" s="268"/>
      <c r="J510" s="264"/>
      <c r="K510" s="264"/>
      <c r="L510" s="269"/>
      <c r="M510" s="270"/>
      <c r="N510" s="271"/>
      <c r="O510" s="271"/>
      <c r="P510" s="271"/>
      <c r="Q510" s="271"/>
      <c r="R510" s="271"/>
      <c r="S510" s="271"/>
      <c r="T510" s="272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3" t="s">
        <v>195</v>
      </c>
      <c r="AU510" s="273" t="s">
        <v>83</v>
      </c>
      <c r="AV510" s="15" t="s">
        <v>188</v>
      </c>
      <c r="AW510" s="15" t="s">
        <v>30</v>
      </c>
      <c r="AX510" s="15" t="s">
        <v>81</v>
      </c>
      <c r="AY510" s="273" t="s">
        <v>183</v>
      </c>
    </row>
    <row r="511" s="2" customFormat="1" ht="24.15" customHeight="1">
      <c r="A511" s="38"/>
      <c r="B511" s="39"/>
      <c r="C511" s="227" t="s">
        <v>986</v>
      </c>
      <c r="D511" s="227" t="s">
        <v>185</v>
      </c>
      <c r="E511" s="228" t="s">
        <v>987</v>
      </c>
      <c r="F511" s="229" t="s">
        <v>988</v>
      </c>
      <c r="G511" s="230" t="s">
        <v>293</v>
      </c>
      <c r="H511" s="231">
        <v>4.1760000000000002</v>
      </c>
      <c r="I511" s="232"/>
      <c r="J511" s="233">
        <f>ROUND(I511*H511,2)</f>
        <v>0</v>
      </c>
      <c r="K511" s="234"/>
      <c r="L511" s="44"/>
      <c r="M511" s="235" t="s">
        <v>1</v>
      </c>
      <c r="N511" s="236" t="s">
        <v>38</v>
      </c>
      <c r="O511" s="91"/>
      <c r="P511" s="237">
        <f>O511*H511</f>
        <v>0</v>
      </c>
      <c r="Q511" s="237">
        <v>0</v>
      </c>
      <c r="R511" s="237">
        <f>Q511*H511</f>
        <v>0</v>
      </c>
      <c r="S511" s="237">
        <v>0</v>
      </c>
      <c r="T511" s="238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9" t="s">
        <v>188</v>
      </c>
      <c r="AT511" s="239" t="s">
        <v>185</v>
      </c>
      <c r="AU511" s="239" t="s">
        <v>83</v>
      </c>
      <c r="AY511" s="17" t="s">
        <v>183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7" t="s">
        <v>81</v>
      </c>
      <c r="BK511" s="240">
        <f>ROUND(I511*H511,2)</f>
        <v>0</v>
      </c>
      <c r="BL511" s="17" t="s">
        <v>188</v>
      </c>
      <c r="BM511" s="239" t="s">
        <v>989</v>
      </c>
    </row>
    <row r="512" s="13" customFormat="1">
      <c r="A512" s="13"/>
      <c r="B512" s="241"/>
      <c r="C512" s="242"/>
      <c r="D512" s="243" t="s">
        <v>195</v>
      </c>
      <c r="E512" s="244" t="s">
        <v>1</v>
      </c>
      <c r="F512" s="245" t="s">
        <v>982</v>
      </c>
      <c r="G512" s="242"/>
      <c r="H512" s="244" t="s">
        <v>1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195</v>
      </c>
      <c r="AU512" s="251" t="s">
        <v>83</v>
      </c>
      <c r="AV512" s="13" t="s">
        <v>81</v>
      </c>
      <c r="AW512" s="13" t="s">
        <v>30</v>
      </c>
      <c r="AX512" s="13" t="s">
        <v>73</v>
      </c>
      <c r="AY512" s="251" t="s">
        <v>183</v>
      </c>
    </row>
    <row r="513" s="14" customFormat="1">
      <c r="A513" s="14"/>
      <c r="B513" s="252"/>
      <c r="C513" s="253"/>
      <c r="D513" s="243" t="s">
        <v>195</v>
      </c>
      <c r="E513" s="254" t="s">
        <v>1</v>
      </c>
      <c r="F513" s="255" t="s">
        <v>983</v>
      </c>
      <c r="G513" s="253"/>
      <c r="H513" s="256">
        <v>0.073999999999999996</v>
      </c>
      <c r="I513" s="257"/>
      <c r="J513" s="253"/>
      <c r="K513" s="253"/>
      <c r="L513" s="258"/>
      <c r="M513" s="259"/>
      <c r="N513" s="260"/>
      <c r="O513" s="260"/>
      <c r="P513" s="260"/>
      <c r="Q513" s="260"/>
      <c r="R513" s="260"/>
      <c r="S513" s="260"/>
      <c r="T513" s="26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2" t="s">
        <v>195</v>
      </c>
      <c r="AU513" s="262" t="s">
        <v>83</v>
      </c>
      <c r="AV513" s="14" t="s">
        <v>83</v>
      </c>
      <c r="AW513" s="14" t="s">
        <v>30</v>
      </c>
      <c r="AX513" s="14" t="s">
        <v>73</v>
      </c>
      <c r="AY513" s="262" t="s">
        <v>183</v>
      </c>
    </row>
    <row r="514" s="14" customFormat="1">
      <c r="A514" s="14"/>
      <c r="B514" s="252"/>
      <c r="C514" s="253"/>
      <c r="D514" s="243" t="s">
        <v>195</v>
      </c>
      <c r="E514" s="254" t="s">
        <v>1</v>
      </c>
      <c r="F514" s="255" t="s">
        <v>984</v>
      </c>
      <c r="G514" s="253"/>
      <c r="H514" s="256">
        <v>0.60899999999999999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2" t="s">
        <v>195</v>
      </c>
      <c r="AU514" s="262" t="s">
        <v>83</v>
      </c>
      <c r="AV514" s="14" t="s">
        <v>83</v>
      </c>
      <c r="AW514" s="14" t="s">
        <v>30</v>
      </c>
      <c r="AX514" s="14" t="s">
        <v>73</v>
      </c>
      <c r="AY514" s="262" t="s">
        <v>183</v>
      </c>
    </row>
    <row r="515" s="14" customFormat="1">
      <c r="A515" s="14"/>
      <c r="B515" s="252"/>
      <c r="C515" s="253"/>
      <c r="D515" s="243" t="s">
        <v>195</v>
      </c>
      <c r="E515" s="254" t="s">
        <v>1</v>
      </c>
      <c r="F515" s="255" t="s">
        <v>985</v>
      </c>
      <c r="G515" s="253"/>
      <c r="H515" s="256">
        <v>3.4929999999999999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2" t="s">
        <v>195</v>
      </c>
      <c r="AU515" s="262" t="s">
        <v>83</v>
      </c>
      <c r="AV515" s="14" t="s">
        <v>83</v>
      </c>
      <c r="AW515" s="14" t="s">
        <v>30</v>
      </c>
      <c r="AX515" s="14" t="s">
        <v>73</v>
      </c>
      <c r="AY515" s="262" t="s">
        <v>183</v>
      </c>
    </row>
    <row r="516" s="15" customFormat="1">
      <c r="A516" s="15"/>
      <c r="B516" s="263"/>
      <c r="C516" s="264"/>
      <c r="D516" s="243" t="s">
        <v>195</v>
      </c>
      <c r="E516" s="265" t="s">
        <v>1</v>
      </c>
      <c r="F516" s="266" t="s">
        <v>219</v>
      </c>
      <c r="G516" s="264"/>
      <c r="H516" s="267">
        <v>4.1760000000000002</v>
      </c>
      <c r="I516" s="268"/>
      <c r="J516" s="264"/>
      <c r="K516" s="264"/>
      <c r="L516" s="269"/>
      <c r="M516" s="270"/>
      <c r="N516" s="271"/>
      <c r="O516" s="271"/>
      <c r="P516" s="271"/>
      <c r="Q516" s="271"/>
      <c r="R516" s="271"/>
      <c r="S516" s="271"/>
      <c r="T516" s="272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3" t="s">
        <v>195</v>
      </c>
      <c r="AU516" s="273" t="s">
        <v>83</v>
      </c>
      <c r="AV516" s="15" t="s">
        <v>188</v>
      </c>
      <c r="AW516" s="15" t="s">
        <v>30</v>
      </c>
      <c r="AX516" s="15" t="s">
        <v>81</v>
      </c>
      <c r="AY516" s="273" t="s">
        <v>183</v>
      </c>
    </row>
    <row r="517" s="2" customFormat="1" ht="24.15" customHeight="1">
      <c r="A517" s="38"/>
      <c r="B517" s="39"/>
      <c r="C517" s="277" t="s">
        <v>990</v>
      </c>
      <c r="D517" s="277" t="s">
        <v>649</v>
      </c>
      <c r="E517" s="278" t="s">
        <v>991</v>
      </c>
      <c r="F517" s="279" t="s">
        <v>992</v>
      </c>
      <c r="G517" s="280" t="s">
        <v>319</v>
      </c>
      <c r="H517" s="281">
        <v>131.22999999999999</v>
      </c>
      <c r="I517" s="282"/>
      <c r="J517" s="283">
        <f>ROUND(I517*H517,2)</f>
        <v>0</v>
      </c>
      <c r="K517" s="284"/>
      <c r="L517" s="285"/>
      <c r="M517" s="286" t="s">
        <v>1</v>
      </c>
      <c r="N517" s="287" t="s">
        <v>38</v>
      </c>
      <c r="O517" s="91"/>
      <c r="P517" s="237">
        <f>O517*H517</f>
        <v>0</v>
      </c>
      <c r="Q517" s="237">
        <v>0.035000000000000003</v>
      </c>
      <c r="R517" s="237">
        <f>Q517*H517</f>
        <v>4.5930499999999999</v>
      </c>
      <c r="S517" s="237">
        <v>0</v>
      </c>
      <c r="T517" s="238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39" t="s">
        <v>435</v>
      </c>
      <c r="AT517" s="239" t="s">
        <v>649</v>
      </c>
      <c r="AU517" s="239" t="s">
        <v>83</v>
      </c>
      <c r="AY517" s="17" t="s">
        <v>183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7" t="s">
        <v>81</v>
      </c>
      <c r="BK517" s="240">
        <f>ROUND(I517*H517,2)</f>
        <v>0</v>
      </c>
      <c r="BL517" s="17" t="s">
        <v>327</v>
      </c>
      <c r="BM517" s="239" t="s">
        <v>993</v>
      </c>
    </row>
    <row r="518" s="13" customFormat="1">
      <c r="A518" s="13"/>
      <c r="B518" s="241"/>
      <c r="C518" s="242"/>
      <c r="D518" s="243" t="s">
        <v>195</v>
      </c>
      <c r="E518" s="244" t="s">
        <v>1</v>
      </c>
      <c r="F518" s="245" t="s">
        <v>994</v>
      </c>
      <c r="G518" s="242"/>
      <c r="H518" s="244" t="s">
        <v>1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1" t="s">
        <v>195</v>
      </c>
      <c r="AU518" s="251" t="s">
        <v>83</v>
      </c>
      <c r="AV518" s="13" t="s">
        <v>81</v>
      </c>
      <c r="AW518" s="13" t="s">
        <v>30</v>
      </c>
      <c r="AX518" s="13" t="s">
        <v>73</v>
      </c>
      <c r="AY518" s="251" t="s">
        <v>183</v>
      </c>
    </row>
    <row r="519" s="14" customFormat="1">
      <c r="A519" s="14"/>
      <c r="B519" s="252"/>
      <c r="C519" s="253"/>
      <c r="D519" s="243" t="s">
        <v>195</v>
      </c>
      <c r="E519" s="254" t="s">
        <v>1</v>
      </c>
      <c r="F519" s="255" t="s">
        <v>995</v>
      </c>
      <c r="G519" s="253"/>
      <c r="H519" s="256">
        <v>131.22999999999999</v>
      </c>
      <c r="I519" s="257"/>
      <c r="J519" s="253"/>
      <c r="K519" s="253"/>
      <c r="L519" s="258"/>
      <c r="M519" s="259"/>
      <c r="N519" s="260"/>
      <c r="O519" s="260"/>
      <c r="P519" s="260"/>
      <c r="Q519" s="260"/>
      <c r="R519" s="260"/>
      <c r="S519" s="260"/>
      <c r="T519" s="26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2" t="s">
        <v>195</v>
      </c>
      <c r="AU519" s="262" t="s">
        <v>83</v>
      </c>
      <c r="AV519" s="14" t="s">
        <v>83</v>
      </c>
      <c r="AW519" s="14" t="s">
        <v>30</v>
      </c>
      <c r="AX519" s="14" t="s">
        <v>81</v>
      </c>
      <c r="AY519" s="262" t="s">
        <v>183</v>
      </c>
    </row>
    <row r="520" s="12" customFormat="1" ht="22.8" customHeight="1">
      <c r="A520" s="12"/>
      <c r="B520" s="211"/>
      <c r="C520" s="212"/>
      <c r="D520" s="213" t="s">
        <v>72</v>
      </c>
      <c r="E520" s="225" t="s">
        <v>199</v>
      </c>
      <c r="F520" s="225" t="s">
        <v>996</v>
      </c>
      <c r="G520" s="212"/>
      <c r="H520" s="212"/>
      <c r="I520" s="215"/>
      <c r="J520" s="226">
        <f>BK520</f>
        <v>0</v>
      </c>
      <c r="K520" s="212"/>
      <c r="L520" s="217"/>
      <c r="M520" s="218"/>
      <c r="N520" s="219"/>
      <c r="O520" s="219"/>
      <c r="P520" s="220">
        <f>P521+SUM(P522:P1003)</f>
        <v>0</v>
      </c>
      <c r="Q520" s="219"/>
      <c r="R520" s="220">
        <f>R521+SUM(R522:R1003)</f>
        <v>310.33144813000001</v>
      </c>
      <c r="S520" s="219"/>
      <c r="T520" s="221">
        <f>T521+SUM(T522:T1003)</f>
        <v>0.00046949999999999997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22" t="s">
        <v>81</v>
      </c>
      <c r="AT520" s="223" t="s">
        <v>72</v>
      </c>
      <c r="AU520" s="223" t="s">
        <v>81</v>
      </c>
      <c r="AY520" s="222" t="s">
        <v>183</v>
      </c>
      <c r="BK520" s="224">
        <f>BK521+SUM(BK522:BK1003)</f>
        <v>0</v>
      </c>
    </row>
    <row r="521" s="2" customFormat="1" ht="44.25" customHeight="1">
      <c r="A521" s="38"/>
      <c r="B521" s="39"/>
      <c r="C521" s="227" t="s">
        <v>997</v>
      </c>
      <c r="D521" s="288" t="s">
        <v>185</v>
      </c>
      <c r="E521" s="228" t="s">
        <v>998</v>
      </c>
      <c r="F521" s="229" t="s">
        <v>999</v>
      </c>
      <c r="G521" s="230" t="s">
        <v>325</v>
      </c>
      <c r="H521" s="231">
        <v>5</v>
      </c>
      <c r="I521" s="232"/>
      <c r="J521" s="233">
        <f>ROUND(I521*H521,2)</f>
        <v>0</v>
      </c>
      <c r="K521" s="234"/>
      <c r="L521" s="44"/>
      <c r="M521" s="235" t="s">
        <v>1</v>
      </c>
      <c r="N521" s="236" t="s">
        <v>38</v>
      </c>
      <c r="O521" s="91"/>
      <c r="P521" s="237">
        <f>O521*H521</f>
        <v>0</v>
      </c>
      <c r="Q521" s="237">
        <v>0</v>
      </c>
      <c r="R521" s="237">
        <f>Q521*H521</f>
        <v>0</v>
      </c>
      <c r="S521" s="237">
        <v>0</v>
      </c>
      <c r="T521" s="238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39" t="s">
        <v>188</v>
      </c>
      <c r="AT521" s="239" t="s">
        <v>185</v>
      </c>
      <c r="AU521" s="239" t="s">
        <v>83</v>
      </c>
      <c r="AY521" s="17" t="s">
        <v>183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7" t="s">
        <v>81</v>
      </c>
      <c r="BK521" s="240">
        <f>ROUND(I521*H521,2)</f>
        <v>0</v>
      </c>
      <c r="BL521" s="17" t="s">
        <v>188</v>
      </c>
      <c r="BM521" s="239" t="s">
        <v>1000</v>
      </c>
    </row>
    <row r="522" s="13" customFormat="1">
      <c r="A522" s="13"/>
      <c r="B522" s="241"/>
      <c r="C522" s="242"/>
      <c r="D522" s="243" t="s">
        <v>195</v>
      </c>
      <c r="E522" s="244" t="s">
        <v>1</v>
      </c>
      <c r="F522" s="245" t="s">
        <v>254</v>
      </c>
      <c r="G522" s="242"/>
      <c r="H522" s="244" t="s">
        <v>1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1" t="s">
        <v>195</v>
      </c>
      <c r="AU522" s="251" t="s">
        <v>83</v>
      </c>
      <c r="AV522" s="13" t="s">
        <v>81</v>
      </c>
      <c r="AW522" s="13" t="s">
        <v>30</v>
      </c>
      <c r="AX522" s="13" t="s">
        <v>73</v>
      </c>
      <c r="AY522" s="251" t="s">
        <v>183</v>
      </c>
    </row>
    <row r="523" s="14" customFormat="1">
      <c r="A523" s="14"/>
      <c r="B523" s="252"/>
      <c r="C523" s="253"/>
      <c r="D523" s="243" t="s">
        <v>195</v>
      </c>
      <c r="E523" s="254" t="s">
        <v>1</v>
      </c>
      <c r="F523" s="255" t="s">
        <v>244</v>
      </c>
      <c r="G523" s="253"/>
      <c r="H523" s="256">
        <v>5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2" t="s">
        <v>195</v>
      </c>
      <c r="AU523" s="262" t="s">
        <v>83</v>
      </c>
      <c r="AV523" s="14" t="s">
        <v>83</v>
      </c>
      <c r="AW523" s="14" t="s">
        <v>30</v>
      </c>
      <c r="AX523" s="14" t="s">
        <v>81</v>
      </c>
      <c r="AY523" s="262" t="s">
        <v>183</v>
      </c>
    </row>
    <row r="524" s="2" customFormat="1" ht="24.15" customHeight="1">
      <c r="A524" s="38"/>
      <c r="B524" s="39"/>
      <c r="C524" s="277" t="s">
        <v>1001</v>
      </c>
      <c r="D524" s="277" t="s">
        <v>649</v>
      </c>
      <c r="E524" s="278" t="s">
        <v>1002</v>
      </c>
      <c r="F524" s="279" t="s">
        <v>1003</v>
      </c>
      <c r="G524" s="280" t="s">
        <v>319</v>
      </c>
      <c r="H524" s="281">
        <v>1.1000000000000001</v>
      </c>
      <c r="I524" s="282"/>
      <c r="J524" s="283">
        <f>ROUND(I524*H524,2)</f>
        <v>0</v>
      </c>
      <c r="K524" s="284"/>
      <c r="L524" s="285"/>
      <c r="M524" s="286" t="s">
        <v>1</v>
      </c>
      <c r="N524" s="287" t="s">
        <v>38</v>
      </c>
      <c r="O524" s="91"/>
      <c r="P524" s="237">
        <f>O524*H524</f>
        <v>0</v>
      </c>
      <c r="Q524" s="237">
        <v>0.0043099999999999996</v>
      </c>
      <c r="R524" s="237">
        <f>Q524*H524</f>
        <v>0.0047409999999999996</v>
      </c>
      <c r="S524" s="237">
        <v>0</v>
      </c>
      <c r="T524" s="238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9" t="s">
        <v>283</v>
      </c>
      <c r="AT524" s="239" t="s">
        <v>649</v>
      </c>
      <c r="AU524" s="239" t="s">
        <v>83</v>
      </c>
      <c r="AY524" s="17" t="s">
        <v>183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7" t="s">
        <v>81</v>
      </c>
      <c r="BK524" s="240">
        <f>ROUND(I524*H524,2)</f>
        <v>0</v>
      </c>
      <c r="BL524" s="17" t="s">
        <v>188</v>
      </c>
      <c r="BM524" s="239" t="s">
        <v>1004</v>
      </c>
    </row>
    <row r="525" s="14" customFormat="1">
      <c r="A525" s="14"/>
      <c r="B525" s="252"/>
      <c r="C525" s="253"/>
      <c r="D525" s="243" t="s">
        <v>195</v>
      </c>
      <c r="E525" s="254" t="s">
        <v>1</v>
      </c>
      <c r="F525" s="255" t="s">
        <v>1005</v>
      </c>
      <c r="G525" s="253"/>
      <c r="H525" s="256">
        <v>1.1000000000000001</v>
      </c>
      <c r="I525" s="257"/>
      <c r="J525" s="253"/>
      <c r="K525" s="253"/>
      <c r="L525" s="258"/>
      <c r="M525" s="259"/>
      <c r="N525" s="260"/>
      <c r="O525" s="260"/>
      <c r="P525" s="260"/>
      <c r="Q525" s="260"/>
      <c r="R525" s="260"/>
      <c r="S525" s="260"/>
      <c r="T525" s="26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2" t="s">
        <v>195</v>
      </c>
      <c r="AU525" s="262" t="s">
        <v>83</v>
      </c>
      <c r="AV525" s="14" t="s">
        <v>83</v>
      </c>
      <c r="AW525" s="14" t="s">
        <v>30</v>
      </c>
      <c r="AX525" s="14" t="s">
        <v>81</v>
      </c>
      <c r="AY525" s="262" t="s">
        <v>183</v>
      </c>
    </row>
    <row r="526" s="2" customFormat="1" ht="37.8" customHeight="1">
      <c r="A526" s="38"/>
      <c r="B526" s="39"/>
      <c r="C526" s="227" t="s">
        <v>1006</v>
      </c>
      <c r="D526" s="227" t="s">
        <v>185</v>
      </c>
      <c r="E526" s="228" t="s">
        <v>1007</v>
      </c>
      <c r="F526" s="229" t="s">
        <v>1008</v>
      </c>
      <c r="G526" s="230" t="s">
        <v>325</v>
      </c>
      <c r="H526" s="231">
        <v>1</v>
      </c>
      <c r="I526" s="232"/>
      <c r="J526" s="233">
        <f>ROUND(I526*H526,2)</f>
        <v>0</v>
      </c>
      <c r="K526" s="234"/>
      <c r="L526" s="44"/>
      <c r="M526" s="235" t="s">
        <v>1</v>
      </c>
      <c r="N526" s="236" t="s">
        <v>38</v>
      </c>
      <c r="O526" s="91"/>
      <c r="P526" s="237">
        <f>O526*H526</f>
        <v>0</v>
      </c>
      <c r="Q526" s="237">
        <v>0</v>
      </c>
      <c r="R526" s="237">
        <f>Q526*H526</f>
        <v>0</v>
      </c>
      <c r="S526" s="237">
        <v>0</v>
      </c>
      <c r="T526" s="238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9" t="s">
        <v>188</v>
      </c>
      <c r="AT526" s="239" t="s">
        <v>185</v>
      </c>
      <c r="AU526" s="239" t="s">
        <v>83</v>
      </c>
      <c r="AY526" s="17" t="s">
        <v>183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7" t="s">
        <v>81</v>
      </c>
      <c r="BK526" s="240">
        <f>ROUND(I526*H526,2)</f>
        <v>0</v>
      </c>
      <c r="BL526" s="17" t="s">
        <v>188</v>
      </c>
      <c r="BM526" s="239" t="s">
        <v>1009</v>
      </c>
    </row>
    <row r="527" s="13" customFormat="1">
      <c r="A527" s="13"/>
      <c r="B527" s="241"/>
      <c r="C527" s="242"/>
      <c r="D527" s="243" t="s">
        <v>195</v>
      </c>
      <c r="E527" s="244" t="s">
        <v>1</v>
      </c>
      <c r="F527" s="245" t="s">
        <v>254</v>
      </c>
      <c r="G527" s="242"/>
      <c r="H527" s="244" t="s">
        <v>1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195</v>
      </c>
      <c r="AU527" s="251" t="s">
        <v>83</v>
      </c>
      <c r="AV527" s="13" t="s">
        <v>81</v>
      </c>
      <c r="AW527" s="13" t="s">
        <v>30</v>
      </c>
      <c r="AX527" s="13" t="s">
        <v>73</v>
      </c>
      <c r="AY527" s="251" t="s">
        <v>183</v>
      </c>
    </row>
    <row r="528" s="14" customFormat="1">
      <c r="A528" s="14"/>
      <c r="B528" s="252"/>
      <c r="C528" s="253"/>
      <c r="D528" s="243" t="s">
        <v>195</v>
      </c>
      <c r="E528" s="254" t="s">
        <v>1</v>
      </c>
      <c r="F528" s="255" t="s">
        <v>81</v>
      </c>
      <c r="G528" s="253"/>
      <c r="H528" s="256">
        <v>1</v>
      </c>
      <c r="I528" s="257"/>
      <c r="J528" s="253"/>
      <c r="K528" s="253"/>
      <c r="L528" s="258"/>
      <c r="M528" s="259"/>
      <c r="N528" s="260"/>
      <c r="O528" s="260"/>
      <c r="P528" s="260"/>
      <c r="Q528" s="260"/>
      <c r="R528" s="260"/>
      <c r="S528" s="260"/>
      <c r="T528" s="26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2" t="s">
        <v>195</v>
      </c>
      <c r="AU528" s="262" t="s">
        <v>83</v>
      </c>
      <c r="AV528" s="14" t="s">
        <v>83</v>
      </c>
      <c r="AW528" s="14" t="s">
        <v>30</v>
      </c>
      <c r="AX528" s="14" t="s">
        <v>81</v>
      </c>
      <c r="AY528" s="262" t="s">
        <v>183</v>
      </c>
    </row>
    <row r="529" s="2" customFormat="1" ht="24.15" customHeight="1">
      <c r="A529" s="38"/>
      <c r="B529" s="39"/>
      <c r="C529" s="277" t="s">
        <v>1010</v>
      </c>
      <c r="D529" s="277" t="s">
        <v>649</v>
      </c>
      <c r="E529" s="278" t="s">
        <v>1011</v>
      </c>
      <c r="F529" s="279" t="s">
        <v>1012</v>
      </c>
      <c r="G529" s="280" t="s">
        <v>319</v>
      </c>
      <c r="H529" s="281">
        <v>0.22</v>
      </c>
      <c r="I529" s="282"/>
      <c r="J529" s="283">
        <f>ROUND(I529*H529,2)</f>
        <v>0</v>
      </c>
      <c r="K529" s="284"/>
      <c r="L529" s="285"/>
      <c r="M529" s="286" t="s">
        <v>1</v>
      </c>
      <c r="N529" s="287" t="s">
        <v>38</v>
      </c>
      <c r="O529" s="91"/>
      <c r="P529" s="237">
        <f>O529*H529</f>
        <v>0</v>
      </c>
      <c r="Q529" s="237">
        <v>0.016619999999999999</v>
      </c>
      <c r="R529" s="237">
        <f>Q529*H529</f>
        <v>0.0036563999999999998</v>
      </c>
      <c r="S529" s="237">
        <v>0</v>
      </c>
      <c r="T529" s="238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9" t="s">
        <v>283</v>
      </c>
      <c r="AT529" s="239" t="s">
        <v>649</v>
      </c>
      <c r="AU529" s="239" t="s">
        <v>83</v>
      </c>
      <c r="AY529" s="17" t="s">
        <v>183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7" t="s">
        <v>81</v>
      </c>
      <c r="BK529" s="240">
        <f>ROUND(I529*H529,2)</f>
        <v>0</v>
      </c>
      <c r="BL529" s="17" t="s">
        <v>188</v>
      </c>
      <c r="BM529" s="239" t="s">
        <v>1013</v>
      </c>
    </row>
    <row r="530" s="14" customFormat="1">
      <c r="A530" s="14"/>
      <c r="B530" s="252"/>
      <c r="C530" s="253"/>
      <c r="D530" s="243" t="s">
        <v>195</v>
      </c>
      <c r="E530" s="254" t="s">
        <v>1</v>
      </c>
      <c r="F530" s="255" t="s">
        <v>1014</v>
      </c>
      <c r="G530" s="253"/>
      <c r="H530" s="256">
        <v>0.22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2" t="s">
        <v>195</v>
      </c>
      <c r="AU530" s="262" t="s">
        <v>83</v>
      </c>
      <c r="AV530" s="14" t="s">
        <v>83</v>
      </c>
      <c r="AW530" s="14" t="s">
        <v>30</v>
      </c>
      <c r="AX530" s="14" t="s">
        <v>81</v>
      </c>
      <c r="AY530" s="262" t="s">
        <v>183</v>
      </c>
    </row>
    <row r="531" s="2" customFormat="1" ht="37.8" customHeight="1">
      <c r="A531" s="38"/>
      <c r="B531" s="39"/>
      <c r="C531" s="227" t="s">
        <v>1015</v>
      </c>
      <c r="D531" s="227" t="s">
        <v>185</v>
      </c>
      <c r="E531" s="228" t="s">
        <v>1016</v>
      </c>
      <c r="F531" s="229" t="s">
        <v>1017</v>
      </c>
      <c r="G531" s="230" t="s">
        <v>325</v>
      </c>
      <c r="H531" s="231">
        <v>10</v>
      </c>
      <c r="I531" s="232"/>
      <c r="J531" s="233">
        <f>ROUND(I531*H531,2)</f>
        <v>0</v>
      </c>
      <c r="K531" s="234"/>
      <c r="L531" s="44"/>
      <c r="M531" s="235" t="s">
        <v>1</v>
      </c>
      <c r="N531" s="236" t="s">
        <v>38</v>
      </c>
      <c r="O531" s="91"/>
      <c r="P531" s="237">
        <f>O531*H531</f>
        <v>0</v>
      </c>
      <c r="Q531" s="237">
        <v>0</v>
      </c>
      <c r="R531" s="237">
        <f>Q531*H531</f>
        <v>0</v>
      </c>
      <c r="S531" s="237">
        <v>0</v>
      </c>
      <c r="T531" s="238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39" t="s">
        <v>188</v>
      </c>
      <c r="AT531" s="239" t="s">
        <v>185</v>
      </c>
      <c r="AU531" s="239" t="s">
        <v>83</v>
      </c>
      <c r="AY531" s="17" t="s">
        <v>183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7" t="s">
        <v>81</v>
      </c>
      <c r="BK531" s="240">
        <f>ROUND(I531*H531,2)</f>
        <v>0</v>
      </c>
      <c r="BL531" s="17" t="s">
        <v>188</v>
      </c>
      <c r="BM531" s="239" t="s">
        <v>1018</v>
      </c>
    </row>
    <row r="532" s="14" customFormat="1">
      <c r="A532" s="14"/>
      <c r="B532" s="252"/>
      <c r="C532" s="253"/>
      <c r="D532" s="243" t="s">
        <v>195</v>
      </c>
      <c r="E532" s="254" t="s">
        <v>1</v>
      </c>
      <c r="F532" s="255" t="s">
        <v>137</v>
      </c>
      <c r="G532" s="253"/>
      <c r="H532" s="256">
        <v>10</v>
      </c>
      <c r="I532" s="257"/>
      <c r="J532" s="253"/>
      <c r="K532" s="253"/>
      <c r="L532" s="258"/>
      <c r="M532" s="259"/>
      <c r="N532" s="260"/>
      <c r="O532" s="260"/>
      <c r="P532" s="260"/>
      <c r="Q532" s="260"/>
      <c r="R532" s="260"/>
      <c r="S532" s="260"/>
      <c r="T532" s="26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2" t="s">
        <v>195</v>
      </c>
      <c r="AU532" s="262" t="s">
        <v>83</v>
      </c>
      <c r="AV532" s="14" t="s">
        <v>83</v>
      </c>
      <c r="AW532" s="14" t="s">
        <v>30</v>
      </c>
      <c r="AX532" s="14" t="s">
        <v>81</v>
      </c>
      <c r="AY532" s="262" t="s">
        <v>183</v>
      </c>
    </row>
    <row r="533" s="2" customFormat="1" ht="37.8" customHeight="1">
      <c r="A533" s="38"/>
      <c r="B533" s="39"/>
      <c r="C533" s="227" t="s">
        <v>1019</v>
      </c>
      <c r="D533" s="227" t="s">
        <v>185</v>
      </c>
      <c r="E533" s="228" t="s">
        <v>1020</v>
      </c>
      <c r="F533" s="229" t="s">
        <v>1021</v>
      </c>
      <c r="G533" s="230" t="s">
        <v>202</v>
      </c>
      <c r="H533" s="231">
        <v>13.098000000000001</v>
      </c>
      <c r="I533" s="232"/>
      <c r="J533" s="233">
        <f>ROUND(I533*H533,2)</f>
        <v>0</v>
      </c>
      <c r="K533" s="234"/>
      <c r="L533" s="44"/>
      <c r="M533" s="235" t="s">
        <v>1</v>
      </c>
      <c r="N533" s="236" t="s">
        <v>38</v>
      </c>
      <c r="O533" s="91"/>
      <c r="P533" s="237">
        <f>O533*H533</f>
        <v>0</v>
      </c>
      <c r="Q533" s="237">
        <v>0.21959999999999999</v>
      </c>
      <c r="R533" s="237">
        <f>Q533*H533</f>
        <v>2.8763208000000002</v>
      </c>
      <c r="S533" s="237">
        <v>0</v>
      </c>
      <c r="T533" s="238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9" t="s">
        <v>188</v>
      </c>
      <c r="AT533" s="239" t="s">
        <v>185</v>
      </c>
      <c r="AU533" s="239" t="s">
        <v>83</v>
      </c>
      <c r="AY533" s="17" t="s">
        <v>183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7" t="s">
        <v>81</v>
      </c>
      <c r="BK533" s="240">
        <f>ROUND(I533*H533,2)</f>
        <v>0</v>
      </c>
      <c r="BL533" s="17" t="s">
        <v>188</v>
      </c>
      <c r="BM533" s="239" t="s">
        <v>1022</v>
      </c>
    </row>
    <row r="534" s="13" customFormat="1">
      <c r="A534" s="13"/>
      <c r="B534" s="241"/>
      <c r="C534" s="242"/>
      <c r="D534" s="243" t="s">
        <v>195</v>
      </c>
      <c r="E534" s="244" t="s">
        <v>1</v>
      </c>
      <c r="F534" s="245" t="s">
        <v>196</v>
      </c>
      <c r="G534" s="242"/>
      <c r="H534" s="244" t="s">
        <v>1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1" t="s">
        <v>195</v>
      </c>
      <c r="AU534" s="251" t="s">
        <v>83</v>
      </c>
      <c r="AV534" s="13" t="s">
        <v>81</v>
      </c>
      <c r="AW534" s="13" t="s">
        <v>30</v>
      </c>
      <c r="AX534" s="13" t="s">
        <v>73</v>
      </c>
      <c r="AY534" s="251" t="s">
        <v>183</v>
      </c>
    </row>
    <row r="535" s="13" customFormat="1">
      <c r="A535" s="13"/>
      <c r="B535" s="241"/>
      <c r="C535" s="242"/>
      <c r="D535" s="243" t="s">
        <v>195</v>
      </c>
      <c r="E535" s="244" t="s">
        <v>1</v>
      </c>
      <c r="F535" s="245" t="s">
        <v>1023</v>
      </c>
      <c r="G535" s="242"/>
      <c r="H535" s="244" t="s">
        <v>1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1" t="s">
        <v>195</v>
      </c>
      <c r="AU535" s="251" t="s">
        <v>83</v>
      </c>
      <c r="AV535" s="13" t="s">
        <v>81</v>
      </c>
      <c r="AW535" s="13" t="s">
        <v>30</v>
      </c>
      <c r="AX535" s="13" t="s">
        <v>73</v>
      </c>
      <c r="AY535" s="251" t="s">
        <v>183</v>
      </c>
    </row>
    <row r="536" s="14" customFormat="1">
      <c r="A536" s="14"/>
      <c r="B536" s="252"/>
      <c r="C536" s="253"/>
      <c r="D536" s="243" t="s">
        <v>195</v>
      </c>
      <c r="E536" s="254" t="s">
        <v>1</v>
      </c>
      <c r="F536" s="255" t="s">
        <v>1024</v>
      </c>
      <c r="G536" s="253"/>
      <c r="H536" s="256">
        <v>4.5730000000000004</v>
      </c>
      <c r="I536" s="257"/>
      <c r="J536" s="253"/>
      <c r="K536" s="253"/>
      <c r="L536" s="258"/>
      <c r="M536" s="259"/>
      <c r="N536" s="260"/>
      <c r="O536" s="260"/>
      <c r="P536" s="260"/>
      <c r="Q536" s="260"/>
      <c r="R536" s="260"/>
      <c r="S536" s="260"/>
      <c r="T536" s="26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2" t="s">
        <v>195</v>
      </c>
      <c r="AU536" s="262" t="s">
        <v>83</v>
      </c>
      <c r="AV536" s="14" t="s">
        <v>83</v>
      </c>
      <c r="AW536" s="14" t="s">
        <v>30</v>
      </c>
      <c r="AX536" s="14" t="s">
        <v>73</v>
      </c>
      <c r="AY536" s="262" t="s">
        <v>183</v>
      </c>
    </row>
    <row r="537" s="13" customFormat="1">
      <c r="A537" s="13"/>
      <c r="B537" s="241"/>
      <c r="C537" s="242"/>
      <c r="D537" s="243" t="s">
        <v>195</v>
      </c>
      <c r="E537" s="244" t="s">
        <v>1</v>
      </c>
      <c r="F537" s="245" t="s">
        <v>1025</v>
      </c>
      <c r="G537" s="242"/>
      <c r="H537" s="244" t="s">
        <v>1</v>
      </c>
      <c r="I537" s="246"/>
      <c r="J537" s="242"/>
      <c r="K537" s="242"/>
      <c r="L537" s="247"/>
      <c r="M537" s="248"/>
      <c r="N537" s="249"/>
      <c r="O537" s="249"/>
      <c r="P537" s="249"/>
      <c r="Q537" s="249"/>
      <c r="R537" s="249"/>
      <c r="S537" s="249"/>
      <c r="T537" s="25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1" t="s">
        <v>195</v>
      </c>
      <c r="AU537" s="251" t="s">
        <v>83</v>
      </c>
      <c r="AV537" s="13" t="s">
        <v>81</v>
      </c>
      <c r="AW537" s="13" t="s">
        <v>30</v>
      </c>
      <c r="AX537" s="13" t="s">
        <v>73</v>
      </c>
      <c r="AY537" s="251" t="s">
        <v>183</v>
      </c>
    </row>
    <row r="538" s="14" customFormat="1">
      <c r="A538" s="14"/>
      <c r="B538" s="252"/>
      <c r="C538" s="253"/>
      <c r="D538" s="243" t="s">
        <v>195</v>
      </c>
      <c r="E538" s="254" t="s">
        <v>1</v>
      </c>
      <c r="F538" s="255" t="s">
        <v>1026</v>
      </c>
      <c r="G538" s="253"/>
      <c r="H538" s="256">
        <v>1.548</v>
      </c>
      <c r="I538" s="257"/>
      <c r="J538" s="253"/>
      <c r="K538" s="253"/>
      <c r="L538" s="258"/>
      <c r="M538" s="259"/>
      <c r="N538" s="260"/>
      <c r="O538" s="260"/>
      <c r="P538" s="260"/>
      <c r="Q538" s="260"/>
      <c r="R538" s="260"/>
      <c r="S538" s="260"/>
      <c r="T538" s="26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2" t="s">
        <v>195</v>
      </c>
      <c r="AU538" s="262" t="s">
        <v>83</v>
      </c>
      <c r="AV538" s="14" t="s">
        <v>83</v>
      </c>
      <c r="AW538" s="14" t="s">
        <v>30</v>
      </c>
      <c r="AX538" s="14" t="s">
        <v>73</v>
      </c>
      <c r="AY538" s="262" t="s">
        <v>183</v>
      </c>
    </row>
    <row r="539" s="13" customFormat="1">
      <c r="A539" s="13"/>
      <c r="B539" s="241"/>
      <c r="C539" s="242"/>
      <c r="D539" s="243" t="s">
        <v>195</v>
      </c>
      <c r="E539" s="244" t="s">
        <v>1</v>
      </c>
      <c r="F539" s="245" t="s">
        <v>208</v>
      </c>
      <c r="G539" s="242"/>
      <c r="H539" s="244" t="s">
        <v>1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1" t="s">
        <v>195</v>
      </c>
      <c r="AU539" s="251" t="s">
        <v>83</v>
      </c>
      <c r="AV539" s="13" t="s">
        <v>81</v>
      </c>
      <c r="AW539" s="13" t="s">
        <v>30</v>
      </c>
      <c r="AX539" s="13" t="s">
        <v>73</v>
      </c>
      <c r="AY539" s="251" t="s">
        <v>183</v>
      </c>
    </row>
    <row r="540" s="13" customFormat="1">
      <c r="A540" s="13"/>
      <c r="B540" s="241"/>
      <c r="C540" s="242"/>
      <c r="D540" s="243" t="s">
        <v>195</v>
      </c>
      <c r="E540" s="244" t="s">
        <v>1</v>
      </c>
      <c r="F540" s="245" t="s">
        <v>1027</v>
      </c>
      <c r="G540" s="242"/>
      <c r="H540" s="244" t="s">
        <v>1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1" t="s">
        <v>195</v>
      </c>
      <c r="AU540" s="251" t="s">
        <v>83</v>
      </c>
      <c r="AV540" s="13" t="s">
        <v>81</v>
      </c>
      <c r="AW540" s="13" t="s">
        <v>30</v>
      </c>
      <c r="AX540" s="13" t="s">
        <v>73</v>
      </c>
      <c r="AY540" s="251" t="s">
        <v>183</v>
      </c>
    </row>
    <row r="541" s="14" customFormat="1">
      <c r="A541" s="14"/>
      <c r="B541" s="252"/>
      <c r="C541" s="253"/>
      <c r="D541" s="243" t="s">
        <v>195</v>
      </c>
      <c r="E541" s="254" t="s">
        <v>1</v>
      </c>
      <c r="F541" s="255" t="s">
        <v>1028</v>
      </c>
      <c r="G541" s="253"/>
      <c r="H541" s="256">
        <v>2.1960000000000002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2" t="s">
        <v>195</v>
      </c>
      <c r="AU541" s="262" t="s">
        <v>83</v>
      </c>
      <c r="AV541" s="14" t="s">
        <v>83</v>
      </c>
      <c r="AW541" s="14" t="s">
        <v>30</v>
      </c>
      <c r="AX541" s="14" t="s">
        <v>73</v>
      </c>
      <c r="AY541" s="262" t="s">
        <v>183</v>
      </c>
    </row>
    <row r="542" s="13" customFormat="1">
      <c r="A542" s="13"/>
      <c r="B542" s="241"/>
      <c r="C542" s="242"/>
      <c r="D542" s="243" t="s">
        <v>195</v>
      </c>
      <c r="E542" s="244" t="s">
        <v>1</v>
      </c>
      <c r="F542" s="245" t="s">
        <v>254</v>
      </c>
      <c r="G542" s="242"/>
      <c r="H542" s="244" t="s">
        <v>1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1" t="s">
        <v>195</v>
      </c>
      <c r="AU542" s="251" t="s">
        <v>83</v>
      </c>
      <c r="AV542" s="13" t="s">
        <v>81</v>
      </c>
      <c r="AW542" s="13" t="s">
        <v>30</v>
      </c>
      <c r="AX542" s="13" t="s">
        <v>73</v>
      </c>
      <c r="AY542" s="251" t="s">
        <v>183</v>
      </c>
    </row>
    <row r="543" s="13" customFormat="1">
      <c r="A543" s="13"/>
      <c r="B543" s="241"/>
      <c r="C543" s="242"/>
      <c r="D543" s="243" t="s">
        <v>195</v>
      </c>
      <c r="E543" s="244" t="s">
        <v>1</v>
      </c>
      <c r="F543" s="245" t="s">
        <v>1027</v>
      </c>
      <c r="G543" s="242"/>
      <c r="H543" s="244" t="s">
        <v>1</v>
      </c>
      <c r="I543" s="246"/>
      <c r="J543" s="242"/>
      <c r="K543" s="242"/>
      <c r="L543" s="247"/>
      <c r="M543" s="248"/>
      <c r="N543" s="249"/>
      <c r="O543" s="249"/>
      <c r="P543" s="249"/>
      <c r="Q543" s="249"/>
      <c r="R543" s="249"/>
      <c r="S543" s="249"/>
      <c r="T543" s="25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1" t="s">
        <v>195</v>
      </c>
      <c r="AU543" s="251" t="s">
        <v>83</v>
      </c>
      <c r="AV543" s="13" t="s">
        <v>81</v>
      </c>
      <c r="AW543" s="13" t="s">
        <v>30</v>
      </c>
      <c r="AX543" s="13" t="s">
        <v>73</v>
      </c>
      <c r="AY543" s="251" t="s">
        <v>183</v>
      </c>
    </row>
    <row r="544" s="14" customFormat="1">
      <c r="A544" s="14"/>
      <c r="B544" s="252"/>
      <c r="C544" s="253"/>
      <c r="D544" s="243" t="s">
        <v>195</v>
      </c>
      <c r="E544" s="254" t="s">
        <v>1</v>
      </c>
      <c r="F544" s="255" t="s">
        <v>1029</v>
      </c>
      <c r="G544" s="253"/>
      <c r="H544" s="256">
        <v>4.7809999999999997</v>
      </c>
      <c r="I544" s="257"/>
      <c r="J544" s="253"/>
      <c r="K544" s="253"/>
      <c r="L544" s="258"/>
      <c r="M544" s="259"/>
      <c r="N544" s="260"/>
      <c r="O544" s="260"/>
      <c r="P544" s="260"/>
      <c r="Q544" s="260"/>
      <c r="R544" s="260"/>
      <c r="S544" s="260"/>
      <c r="T544" s="26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2" t="s">
        <v>195</v>
      </c>
      <c r="AU544" s="262" t="s">
        <v>83</v>
      </c>
      <c r="AV544" s="14" t="s">
        <v>83</v>
      </c>
      <c r="AW544" s="14" t="s">
        <v>30</v>
      </c>
      <c r="AX544" s="14" t="s">
        <v>73</v>
      </c>
      <c r="AY544" s="262" t="s">
        <v>183</v>
      </c>
    </row>
    <row r="545" s="15" customFormat="1">
      <c r="A545" s="15"/>
      <c r="B545" s="263"/>
      <c r="C545" s="264"/>
      <c r="D545" s="243" t="s">
        <v>195</v>
      </c>
      <c r="E545" s="265" t="s">
        <v>1</v>
      </c>
      <c r="F545" s="266" t="s">
        <v>219</v>
      </c>
      <c r="G545" s="264"/>
      <c r="H545" s="267">
        <v>13.098000000000001</v>
      </c>
      <c r="I545" s="268"/>
      <c r="J545" s="264"/>
      <c r="K545" s="264"/>
      <c r="L545" s="269"/>
      <c r="M545" s="270"/>
      <c r="N545" s="271"/>
      <c r="O545" s="271"/>
      <c r="P545" s="271"/>
      <c r="Q545" s="271"/>
      <c r="R545" s="271"/>
      <c r="S545" s="271"/>
      <c r="T545" s="272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3" t="s">
        <v>195</v>
      </c>
      <c r="AU545" s="273" t="s">
        <v>83</v>
      </c>
      <c r="AV545" s="15" t="s">
        <v>188</v>
      </c>
      <c r="AW545" s="15" t="s">
        <v>30</v>
      </c>
      <c r="AX545" s="15" t="s">
        <v>81</v>
      </c>
      <c r="AY545" s="273" t="s">
        <v>183</v>
      </c>
    </row>
    <row r="546" s="2" customFormat="1" ht="24.15" customHeight="1">
      <c r="A546" s="38"/>
      <c r="B546" s="39"/>
      <c r="C546" s="227" t="s">
        <v>1030</v>
      </c>
      <c r="D546" s="227" t="s">
        <v>185</v>
      </c>
      <c r="E546" s="228" t="s">
        <v>1031</v>
      </c>
      <c r="F546" s="229" t="s">
        <v>1032</v>
      </c>
      <c r="G546" s="230" t="s">
        <v>187</v>
      </c>
      <c r="H546" s="231">
        <v>3.4940000000000002</v>
      </c>
      <c r="I546" s="232"/>
      <c r="J546" s="233">
        <f>ROUND(I546*H546,2)</f>
        <v>0</v>
      </c>
      <c r="K546" s="234"/>
      <c r="L546" s="44"/>
      <c r="M546" s="235" t="s">
        <v>1</v>
      </c>
      <c r="N546" s="236" t="s">
        <v>38</v>
      </c>
      <c r="O546" s="91"/>
      <c r="P546" s="237">
        <f>O546*H546</f>
        <v>0</v>
      </c>
      <c r="Q546" s="237">
        <v>2.39757</v>
      </c>
      <c r="R546" s="237">
        <f>Q546*H546</f>
        <v>8.3771095800000008</v>
      </c>
      <c r="S546" s="237">
        <v>0</v>
      </c>
      <c r="T546" s="238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9" t="s">
        <v>188</v>
      </c>
      <c r="AT546" s="239" t="s">
        <v>185</v>
      </c>
      <c r="AU546" s="239" t="s">
        <v>83</v>
      </c>
      <c r="AY546" s="17" t="s">
        <v>183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7" t="s">
        <v>81</v>
      </c>
      <c r="BK546" s="240">
        <f>ROUND(I546*H546,2)</f>
        <v>0</v>
      </c>
      <c r="BL546" s="17" t="s">
        <v>188</v>
      </c>
      <c r="BM546" s="239" t="s">
        <v>1033</v>
      </c>
    </row>
    <row r="547" s="13" customFormat="1">
      <c r="A547" s="13"/>
      <c r="B547" s="241"/>
      <c r="C547" s="242"/>
      <c r="D547" s="243" t="s">
        <v>195</v>
      </c>
      <c r="E547" s="244" t="s">
        <v>1</v>
      </c>
      <c r="F547" s="245" t="s">
        <v>1034</v>
      </c>
      <c r="G547" s="242"/>
      <c r="H547" s="244" t="s">
        <v>1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1" t="s">
        <v>195</v>
      </c>
      <c r="AU547" s="251" t="s">
        <v>83</v>
      </c>
      <c r="AV547" s="13" t="s">
        <v>81</v>
      </c>
      <c r="AW547" s="13" t="s">
        <v>30</v>
      </c>
      <c r="AX547" s="13" t="s">
        <v>73</v>
      </c>
      <c r="AY547" s="251" t="s">
        <v>183</v>
      </c>
    </row>
    <row r="548" s="14" customFormat="1">
      <c r="A548" s="14"/>
      <c r="B548" s="252"/>
      <c r="C548" s="253"/>
      <c r="D548" s="243" t="s">
        <v>195</v>
      </c>
      <c r="E548" s="254" t="s">
        <v>1</v>
      </c>
      <c r="F548" s="255" t="s">
        <v>1035</v>
      </c>
      <c r="G548" s="253"/>
      <c r="H548" s="256">
        <v>2.258</v>
      </c>
      <c r="I548" s="257"/>
      <c r="J548" s="253"/>
      <c r="K548" s="253"/>
      <c r="L548" s="258"/>
      <c r="M548" s="259"/>
      <c r="N548" s="260"/>
      <c r="O548" s="260"/>
      <c r="P548" s="260"/>
      <c r="Q548" s="260"/>
      <c r="R548" s="260"/>
      <c r="S548" s="260"/>
      <c r="T548" s="26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2" t="s">
        <v>195</v>
      </c>
      <c r="AU548" s="262" t="s">
        <v>83</v>
      </c>
      <c r="AV548" s="14" t="s">
        <v>83</v>
      </c>
      <c r="AW548" s="14" t="s">
        <v>30</v>
      </c>
      <c r="AX548" s="14" t="s">
        <v>73</v>
      </c>
      <c r="AY548" s="262" t="s">
        <v>183</v>
      </c>
    </row>
    <row r="549" s="13" customFormat="1">
      <c r="A549" s="13"/>
      <c r="B549" s="241"/>
      <c r="C549" s="242"/>
      <c r="D549" s="243" t="s">
        <v>195</v>
      </c>
      <c r="E549" s="244" t="s">
        <v>1</v>
      </c>
      <c r="F549" s="245" t="s">
        <v>1036</v>
      </c>
      <c r="G549" s="242"/>
      <c r="H549" s="244" t="s">
        <v>1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1" t="s">
        <v>195</v>
      </c>
      <c r="AU549" s="251" t="s">
        <v>83</v>
      </c>
      <c r="AV549" s="13" t="s">
        <v>81</v>
      </c>
      <c r="AW549" s="13" t="s">
        <v>30</v>
      </c>
      <c r="AX549" s="13" t="s">
        <v>73</v>
      </c>
      <c r="AY549" s="251" t="s">
        <v>183</v>
      </c>
    </row>
    <row r="550" s="14" customFormat="1">
      <c r="A550" s="14"/>
      <c r="B550" s="252"/>
      <c r="C550" s="253"/>
      <c r="D550" s="243" t="s">
        <v>195</v>
      </c>
      <c r="E550" s="254" t="s">
        <v>1</v>
      </c>
      <c r="F550" s="255" t="s">
        <v>1037</v>
      </c>
      <c r="G550" s="253"/>
      <c r="H550" s="256">
        <v>0.096000000000000002</v>
      </c>
      <c r="I550" s="257"/>
      <c r="J550" s="253"/>
      <c r="K550" s="253"/>
      <c r="L550" s="258"/>
      <c r="M550" s="259"/>
      <c r="N550" s="260"/>
      <c r="O550" s="260"/>
      <c r="P550" s="260"/>
      <c r="Q550" s="260"/>
      <c r="R550" s="260"/>
      <c r="S550" s="260"/>
      <c r="T550" s="26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2" t="s">
        <v>195</v>
      </c>
      <c r="AU550" s="262" t="s">
        <v>83</v>
      </c>
      <c r="AV550" s="14" t="s">
        <v>83</v>
      </c>
      <c r="AW550" s="14" t="s">
        <v>30</v>
      </c>
      <c r="AX550" s="14" t="s">
        <v>73</v>
      </c>
      <c r="AY550" s="262" t="s">
        <v>183</v>
      </c>
    </row>
    <row r="551" s="13" customFormat="1">
      <c r="A551" s="13"/>
      <c r="B551" s="241"/>
      <c r="C551" s="242"/>
      <c r="D551" s="243" t="s">
        <v>195</v>
      </c>
      <c r="E551" s="244" t="s">
        <v>1</v>
      </c>
      <c r="F551" s="245" t="s">
        <v>1038</v>
      </c>
      <c r="G551" s="242"/>
      <c r="H551" s="244" t="s">
        <v>1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1" t="s">
        <v>195</v>
      </c>
      <c r="AU551" s="251" t="s">
        <v>83</v>
      </c>
      <c r="AV551" s="13" t="s">
        <v>81</v>
      </c>
      <c r="AW551" s="13" t="s">
        <v>30</v>
      </c>
      <c r="AX551" s="13" t="s">
        <v>73</v>
      </c>
      <c r="AY551" s="251" t="s">
        <v>183</v>
      </c>
    </row>
    <row r="552" s="14" customFormat="1">
      <c r="A552" s="14"/>
      <c r="B552" s="252"/>
      <c r="C552" s="253"/>
      <c r="D552" s="243" t="s">
        <v>195</v>
      </c>
      <c r="E552" s="254" t="s">
        <v>1</v>
      </c>
      <c r="F552" s="255" t="s">
        <v>1037</v>
      </c>
      <c r="G552" s="253"/>
      <c r="H552" s="256">
        <v>0.096000000000000002</v>
      </c>
      <c r="I552" s="257"/>
      <c r="J552" s="253"/>
      <c r="K552" s="253"/>
      <c r="L552" s="258"/>
      <c r="M552" s="259"/>
      <c r="N552" s="260"/>
      <c r="O552" s="260"/>
      <c r="P552" s="260"/>
      <c r="Q552" s="260"/>
      <c r="R552" s="260"/>
      <c r="S552" s="260"/>
      <c r="T552" s="26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2" t="s">
        <v>195</v>
      </c>
      <c r="AU552" s="262" t="s">
        <v>83</v>
      </c>
      <c r="AV552" s="14" t="s">
        <v>83</v>
      </c>
      <c r="AW552" s="14" t="s">
        <v>30</v>
      </c>
      <c r="AX552" s="14" t="s">
        <v>73</v>
      </c>
      <c r="AY552" s="262" t="s">
        <v>183</v>
      </c>
    </row>
    <row r="553" s="13" customFormat="1">
      <c r="A553" s="13"/>
      <c r="B553" s="241"/>
      <c r="C553" s="242"/>
      <c r="D553" s="243" t="s">
        <v>195</v>
      </c>
      <c r="E553" s="244" t="s">
        <v>1</v>
      </c>
      <c r="F553" s="245" t="s">
        <v>208</v>
      </c>
      <c r="G553" s="242"/>
      <c r="H553" s="244" t="s">
        <v>1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195</v>
      </c>
      <c r="AU553" s="251" t="s">
        <v>83</v>
      </c>
      <c r="AV553" s="13" t="s">
        <v>81</v>
      </c>
      <c r="AW553" s="13" t="s">
        <v>30</v>
      </c>
      <c r="AX553" s="13" t="s">
        <v>73</v>
      </c>
      <c r="AY553" s="251" t="s">
        <v>183</v>
      </c>
    </row>
    <row r="554" s="13" customFormat="1">
      <c r="A554" s="13"/>
      <c r="B554" s="241"/>
      <c r="C554" s="242"/>
      <c r="D554" s="243" t="s">
        <v>195</v>
      </c>
      <c r="E554" s="244" t="s">
        <v>1</v>
      </c>
      <c r="F554" s="245" t="s">
        <v>1039</v>
      </c>
      <c r="G554" s="242"/>
      <c r="H554" s="244" t="s">
        <v>1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1" t="s">
        <v>195</v>
      </c>
      <c r="AU554" s="251" t="s">
        <v>83</v>
      </c>
      <c r="AV554" s="13" t="s">
        <v>81</v>
      </c>
      <c r="AW554" s="13" t="s">
        <v>30</v>
      </c>
      <c r="AX554" s="13" t="s">
        <v>73</v>
      </c>
      <c r="AY554" s="251" t="s">
        <v>183</v>
      </c>
    </row>
    <row r="555" s="14" customFormat="1">
      <c r="A555" s="14"/>
      <c r="B555" s="252"/>
      <c r="C555" s="253"/>
      <c r="D555" s="243" t="s">
        <v>195</v>
      </c>
      <c r="E555" s="254" t="s">
        <v>1</v>
      </c>
      <c r="F555" s="255" t="s">
        <v>1037</v>
      </c>
      <c r="G555" s="253"/>
      <c r="H555" s="256">
        <v>0.096000000000000002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2" t="s">
        <v>195</v>
      </c>
      <c r="AU555" s="262" t="s">
        <v>83</v>
      </c>
      <c r="AV555" s="14" t="s">
        <v>83</v>
      </c>
      <c r="AW555" s="14" t="s">
        <v>30</v>
      </c>
      <c r="AX555" s="14" t="s">
        <v>73</v>
      </c>
      <c r="AY555" s="262" t="s">
        <v>183</v>
      </c>
    </row>
    <row r="556" s="13" customFormat="1">
      <c r="A556" s="13"/>
      <c r="B556" s="241"/>
      <c r="C556" s="242"/>
      <c r="D556" s="243" t="s">
        <v>195</v>
      </c>
      <c r="E556" s="244" t="s">
        <v>1</v>
      </c>
      <c r="F556" s="245" t="s">
        <v>1040</v>
      </c>
      <c r="G556" s="242"/>
      <c r="H556" s="244" t="s">
        <v>1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195</v>
      </c>
      <c r="AU556" s="251" t="s">
        <v>83</v>
      </c>
      <c r="AV556" s="13" t="s">
        <v>81</v>
      </c>
      <c r="AW556" s="13" t="s">
        <v>30</v>
      </c>
      <c r="AX556" s="13" t="s">
        <v>73</v>
      </c>
      <c r="AY556" s="251" t="s">
        <v>183</v>
      </c>
    </row>
    <row r="557" s="14" customFormat="1">
      <c r="A557" s="14"/>
      <c r="B557" s="252"/>
      <c r="C557" s="253"/>
      <c r="D557" s="243" t="s">
        <v>195</v>
      </c>
      <c r="E557" s="254" t="s">
        <v>1</v>
      </c>
      <c r="F557" s="255" t="s">
        <v>1041</v>
      </c>
      <c r="G557" s="253"/>
      <c r="H557" s="256">
        <v>0.17999999999999999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2" t="s">
        <v>195</v>
      </c>
      <c r="AU557" s="262" t="s">
        <v>83</v>
      </c>
      <c r="AV557" s="14" t="s">
        <v>83</v>
      </c>
      <c r="AW557" s="14" t="s">
        <v>30</v>
      </c>
      <c r="AX557" s="14" t="s">
        <v>73</v>
      </c>
      <c r="AY557" s="262" t="s">
        <v>183</v>
      </c>
    </row>
    <row r="558" s="13" customFormat="1">
      <c r="A558" s="13"/>
      <c r="B558" s="241"/>
      <c r="C558" s="242"/>
      <c r="D558" s="243" t="s">
        <v>195</v>
      </c>
      <c r="E558" s="244" t="s">
        <v>1</v>
      </c>
      <c r="F558" s="245" t="s">
        <v>1042</v>
      </c>
      <c r="G558" s="242"/>
      <c r="H558" s="244" t="s">
        <v>1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1" t="s">
        <v>195</v>
      </c>
      <c r="AU558" s="251" t="s">
        <v>83</v>
      </c>
      <c r="AV558" s="13" t="s">
        <v>81</v>
      </c>
      <c r="AW558" s="13" t="s">
        <v>30</v>
      </c>
      <c r="AX558" s="13" t="s">
        <v>73</v>
      </c>
      <c r="AY558" s="251" t="s">
        <v>183</v>
      </c>
    </row>
    <row r="559" s="14" customFormat="1">
      <c r="A559" s="14"/>
      <c r="B559" s="252"/>
      <c r="C559" s="253"/>
      <c r="D559" s="243" t="s">
        <v>195</v>
      </c>
      <c r="E559" s="254" t="s">
        <v>1</v>
      </c>
      <c r="F559" s="255" t="s">
        <v>1037</v>
      </c>
      <c r="G559" s="253"/>
      <c r="H559" s="256">
        <v>0.096000000000000002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2" t="s">
        <v>195</v>
      </c>
      <c r="AU559" s="262" t="s">
        <v>83</v>
      </c>
      <c r="AV559" s="14" t="s">
        <v>83</v>
      </c>
      <c r="AW559" s="14" t="s">
        <v>30</v>
      </c>
      <c r="AX559" s="14" t="s">
        <v>73</v>
      </c>
      <c r="AY559" s="262" t="s">
        <v>183</v>
      </c>
    </row>
    <row r="560" s="13" customFormat="1">
      <c r="A560" s="13"/>
      <c r="B560" s="241"/>
      <c r="C560" s="242"/>
      <c r="D560" s="243" t="s">
        <v>195</v>
      </c>
      <c r="E560" s="244" t="s">
        <v>1</v>
      </c>
      <c r="F560" s="245" t="s">
        <v>1043</v>
      </c>
      <c r="G560" s="242"/>
      <c r="H560" s="244" t="s">
        <v>1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1" t="s">
        <v>195</v>
      </c>
      <c r="AU560" s="251" t="s">
        <v>83</v>
      </c>
      <c r="AV560" s="13" t="s">
        <v>81</v>
      </c>
      <c r="AW560" s="13" t="s">
        <v>30</v>
      </c>
      <c r="AX560" s="13" t="s">
        <v>73</v>
      </c>
      <c r="AY560" s="251" t="s">
        <v>183</v>
      </c>
    </row>
    <row r="561" s="14" customFormat="1">
      <c r="A561" s="14"/>
      <c r="B561" s="252"/>
      <c r="C561" s="253"/>
      <c r="D561" s="243" t="s">
        <v>195</v>
      </c>
      <c r="E561" s="254" t="s">
        <v>1</v>
      </c>
      <c r="F561" s="255" t="s">
        <v>1037</v>
      </c>
      <c r="G561" s="253"/>
      <c r="H561" s="256">
        <v>0.096000000000000002</v>
      </c>
      <c r="I561" s="257"/>
      <c r="J561" s="253"/>
      <c r="K561" s="253"/>
      <c r="L561" s="258"/>
      <c r="M561" s="259"/>
      <c r="N561" s="260"/>
      <c r="O561" s="260"/>
      <c r="P561" s="260"/>
      <c r="Q561" s="260"/>
      <c r="R561" s="260"/>
      <c r="S561" s="260"/>
      <c r="T561" s="26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2" t="s">
        <v>195</v>
      </c>
      <c r="AU561" s="262" t="s">
        <v>83</v>
      </c>
      <c r="AV561" s="14" t="s">
        <v>83</v>
      </c>
      <c r="AW561" s="14" t="s">
        <v>30</v>
      </c>
      <c r="AX561" s="14" t="s">
        <v>73</v>
      </c>
      <c r="AY561" s="262" t="s">
        <v>183</v>
      </c>
    </row>
    <row r="562" s="13" customFormat="1">
      <c r="A562" s="13"/>
      <c r="B562" s="241"/>
      <c r="C562" s="242"/>
      <c r="D562" s="243" t="s">
        <v>195</v>
      </c>
      <c r="E562" s="244" t="s">
        <v>1</v>
      </c>
      <c r="F562" s="245" t="s">
        <v>1044</v>
      </c>
      <c r="G562" s="242"/>
      <c r="H562" s="244" t="s">
        <v>1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1" t="s">
        <v>195</v>
      </c>
      <c r="AU562" s="251" t="s">
        <v>83</v>
      </c>
      <c r="AV562" s="13" t="s">
        <v>81</v>
      </c>
      <c r="AW562" s="13" t="s">
        <v>30</v>
      </c>
      <c r="AX562" s="13" t="s">
        <v>73</v>
      </c>
      <c r="AY562" s="251" t="s">
        <v>183</v>
      </c>
    </row>
    <row r="563" s="14" customFormat="1">
      <c r="A563" s="14"/>
      <c r="B563" s="252"/>
      <c r="C563" s="253"/>
      <c r="D563" s="243" t="s">
        <v>195</v>
      </c>
      <c r="E563" s="254" t="s">
        <v>1</v>
      </c>
      <c r="F563" s="255" t="s">
        <v>1037</v>
      </c>
      <c r="G563" s="253"/>
      <c r="H563" s="256">
        <v>0.096000000000000002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2" t="s">
        <v>195</v>
      </c>
      <c r="AU563" s="262" t="s">
        <v>83</v>
      </c>
      <c r="AV563" s="14" t="s">
        <v>83</v>
      </c>
      <c r="AW563" s="14" t="s">
        <v>30</v>
      </c>
      <c r="AX563" s="14" t="s">
        <v>73</v>
      </c>
      <c r="AY563" s="262" t="s">
        <v>183</v>
      </c>
    </row>
    <row r="564" s="13" customFormat="1">
      <c r="A564" s="13"/>
      <c r="B564" s="241"/>
      <c r="C564" s="242"/>
      <c r="D564" s="243" t="s">
        <v>195</v>
      </c>
      <c r="E564" s="244" t="s">
        <v>1</v>
      </c>
      <c r="F564" s="245" t="s">
        <v>254</v>
      </c>
      <c r="G564" s="242"/>
      <c r="H564" s="244" t="s">
        <v>1</v>
      </c>
      <c r="I564" s="246"/>
      <c r="J564" s="242"/>
      <c r="K564" s="242"/>
      <c r="L564" s="247"/>
      <c r="M564" s="248"/>
      <c r="N564" s="249"/>
      <c r="O564" s="249"/>
      <c r="P564" s="249"/>
      <c r="Q564" s="249"/>
      <c r="R564" s="249"/>
      <c r="S564" s="249"/>
      <c r="T564" s="25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1" t="s">
        <v>195</v>
      </c>
      <c r="AU564" s="251" t="s">
        <v>83</v>
      </c>
      <c r="AV564" s="13" t="s">
        <v>81</v>
      </c>
      <c r="AW564" s="13" t="s">
        <v>30</v>
      </c>
      <c r="AX564" s="13" t="s">
        <v>73</v>
      </c>
      <c r="AY564" s="251" t="s">
        <v>183</v>
      </c>
    </row>
    <row r="565" s="13" customFormat="1">
      <c r="A565" s="13"/>
      <c r="B565" s="241"/>
      <c r="C565" s="242"/>
      <c r="D565" s="243" t="s">
        <v>195</v>
      </c>
      <c r="E565" s="244" t="s">
        <v>1</v>
      </c>
      <c r="F565" s="245" t="s">
        <v>1045</v>
      </c>
      <c r="G565" s="242"/>
      <c r="H565" s="244" t="s">
        <v>1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1" t="s">
        <v>195</v>
      </c>
      <c r="AU565" s="251" t="s">
        <v>83</v>
      </c>
      <c r="AV565" s="13" t="s">
        <v>81</v>
      </c>
      <c r="AW565" s="13" t="s">
        <v>30</v>
      </c>
      <c r="AX565" s="13" t="s">
        <v>73</v>
      </c>
      <c r="AY565" s="251" t="s">
        <v>183</v>
      </c>
    </row>
    <row r="566" s="14" customFormat="1">
      <c r="A566" s="14"/>
      <c r="B566" s="252"/>
      <c r="C566" s="253"/>
      <c r="D566" s="243" t="s">
        <v>195</v>
      </c>
      <c r="E566" s="254" t="s">
        <v>1</v>
      </c>
      <c r="F566" s="255" t="s">
        <v>1037</v>
      </c>
      <c r="G566" s="253"/>
      <c r="H566" s="256">
        <v>0.096000000000000002</v>
      </c>
      <c r="I566" s="257"/>
      <c r="J566" s="253"/>
      <c r="K566" s="253"/>
      <c r="L566" s="258"/>
      <c r="M566" s="259"/>
      <c r="N566" s="260"/>
      <c r="O566" s="260"/>
      <c r="P566" s="260"/>
      <c r="Q566" s="260"/>
      <c r="R566" s="260"/>
      <c r="S566" s="260"/>
      <c r="T566" s="26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2" t="s">
        <v>195</v>
      </c>
      <c r="AU566" s="262" t="s">
        <v>83</v>
      </c>
      <c r="AV566" s="14" t="s">
        <v>83</v>
      </c>
      <c r="AW566" s="14" t="s">
        <v>30</v>
      </c>
      <c r="AX566" s="14" t="s">
        <v>73</v>
      </c>
      <c r="AY566" s="262" t="s">
        <v>183</v>
      </c>
    </row>
    <row r="567" s="13" customFormat="1">
      <c r="A567" s="13"/>
      <c r="B567" s="241"/>
      <c r="C567" s="242"/>
      <c r="D567" s="243" t="s">
        <v>195</v>
      </c>
      <c r="E567" s="244" t="s">
        <v>1</v>
      </c>
      <c r="F567" s="245" t="s">
        <v>1046</v>
      </c>
      <c r="G567" s="242"/>
      <c r="H567" s="244" t="s">
        <v>1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1" t="s">
        <v>195</v>
      </c>
      <c r="AU567" s="251" t="s">
        <v>83</v>
      </c>
      <c r="AV567" s="13" t="s">
        <v>81</v>
      </c>
      <c r="AW567" s="13" t="s">
        <v>30</v>
      </c>
      <c r="AX567" s="13" t="s">
        <v>73</v>
      </c>
      <c r="AY567" s="251" t="s">
        <v>183</v>
      </c>
    </row>
    <row r="568" s="14" customFormat="1">
      <c r="A568" s="14"/>
      <c r="B568" s="252"/>
      <c r="C568" s="253"/>
      <c r="D568" s="243" t="s">
        <v>195</v>
      </c>
      <c r="E568" s="254" t="s">
        <v>1</v>
      </c>
      <c r="F568" s="255" t="s">
        <v>1037</v>
      </c>
      <c r="G568" s="253"/>
      <c r="H568" s="256">
        <v>0.096000000000000002</v>
      </c>
      <c r="I568" s="257"/>
      <c r="J568" s="253"/>
      <c r="K568" s="253"/>
      <c r="L568" s="258"/>
      <c r="M568" s="259"/>
      <c r="N568" s="260"/>
      <c r="O568" s="260"/>
      <c r="P568" s="260"/>
      <c r="Q568" s="260"/>
      <c r="R568" s="260"/>
      <c r="S568" s="260"/>
      <c r="T568" s="26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2" t="s">
        <v>195</v>
      </c>
      <c r="AU568" s="262" t="s">
        <v>83</v>
      </c>
      <c r="AV568" s="14" t="s">
        <v>83</v>
      </c>
      <c r="AW568" s="14" t="s">
        <v>30</v>
      </c>
      <c r="AX568" s="14" t="s">
        <v>73</v>
      </c>
      <c r="AY568" s="262" t="s">
        <v>183</v>
      </c>
    </row>
    <row r="569" s="13" customFormat="1">
      <c r="A569" s="13"/>
      <c r="B569" s="241"/>
      <c r="C569" s="242"/>
      <c r="D569" s="243" t="s">
        <v>195</v>
      </c>
      <c r="E569" s="244" t="s">
        <v>1</v>
      </c>
      <c r="F569" s="245" t="s">
        <v>1047</v>
      </c>
      <c r="G569" s="242"/>
      <c r="H569" s="244" t="s">
        <v>1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1" t="s">
        <v>195</v>
      </c>
      <c r="AU569" s="251" t="s">
        <v>83</v>
      </c>
      <c r="AV569" s="13" t="s">
        <v>81</v>
      </c>
      <c r="AW569" s="13" t="s">
        <v>30</v>
      </c>
      <c r="AX569" s="13" t="s">
        <v>73</v>
      </c>
      <c r="AY569" s="251" t="s">
        <v>183</v>
      </c>
    </row>
    <row r="570" s="14" customFormat="1">
      <c r="A570" s="14"/>
      <c r="B570" s="252"/>
      <c r="C570" s="253"/>
      <c r="D570" s="243" t="s">
        <v>195</v>
      </c>
      <c r="E570" s="254" t="s">
        <v>1</v>
      </c>
      <c r="F570" s="255" t="s">
        <v>1037</v>
      </c>
      <c r="G570" s="253"/>
      <c r="H570" s="256">
        <v>0.096000000000000002</v>
      </c>
      <c r="I570" s="257"/>
      <c r="J570" s="253"/>
      <c r="K570" s="253"/>
      <c r="L570" s="258"/>
      <c r="M570" s="259"/>
      <c r="N570" s="260"/>
      <c r="O570" s="260"/>
      <c r="P570" s="260"/>
      <c r="Q570" s="260"/>
      <c r="R570" s="260"/>
      <c r="S570" s="260"/>
      <c r="T570" s="26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2" t="s">
        <v>195</v>
      </c>
      <c r="AU570" s="262" t="s">
        <v>83</v>
      </c>
      <c r="AV570" s="14" t="s">
        <v>83</v>
      </c>
      <c r="AW570" s="14" t="s">
        <v>30</v>
      </c>
      <c r="AX570" s="14" t="s">
        <v>73</v>
      </c>
      <c r="AY570" s="262" t="s">
        <v>183</v>
      </c>
    </row>
    <row r="571" s="13" customFormat="1">
      <c r="A571" s="13"/>
      <c r="B571" s="241"/>
      <c r="C571" s="242"/>
      <c r="D571" s="243" t="s">
        <v>195</v>
      </c>
      <c r="E571" s="244" t="s">
        <v>1</v>
      </c>
      <c r="F571" s="245" t="s">
        <v>1048</v>
      </c>
      <c r="G571" s="242"/>
      <c r="H571" s="244" t="s">
        <v>1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1" t="s">
        <v>195</v>
      </c>
      <c r="AU571" s="251" t="s">
        <v>83</v>
      </c>
      <c r="AV571" s="13" t="s">
        <v>81</v>
      </c>
      <c r="AW571" s="13" t="s">
        <v>30</v>
      </c>
      <c r="AX571" s="13" t="s">
        <v>73</v>
      </c>
      <c r="AY571" s="251" t="s">
        <v>183</v>
      </c>
    </row>
    <row r="572" s="14" customFormat="1">
      <c r="A572" s="14"/>
      <c r="B572" s="252"/>
      <c r="C572" s="253"/>
      <c r="D572" s="243" t="s">
        <v>195</v>
      </c>
      <c r="E572" s="254" t="s">
        <v>1</v>
      </c>
      <c r="F572" s="255" t="s">
        <v>1037</v>
      </c>
      <c r="G572" s="253"/>
      <c r="H572" s="256">
        <v>0.096000000000000002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2" t="s">
        <v>195</v>
      </c>
      <c r="AU572" s="262" t="s">
        <v>83</v>
      </c>
      <c r="AV572" s="14" t="s">
        <v>83</v>
      </c>
      <c r="AW572" s="14" t="s">
        <v>30</v>
      </c>
      <c r="AX572" s="14" t="s">
        <v>73</v>
      </c>
      <c r="AY572" s="262" t="s">
        <v>183</v>
      </c>
    </row>
    <row r="573" s="13" customFormat="1">
      <c r="A573" s="13"/>
      <c r="B573" s="241"/>
      <c r="C573" s="242"/>
      <c r="D573" s="243" t="s">
        <v>195</v>
      </c>
      <c r="E573" s="244" t="s">
        <v>1</v>
      </c>
      <c r="F573" s="245" t="s">
        <v>1049</v>
      </c>
      <c r="G573" s="242"/>
      <c r="H573" s="244" t="s">
        <v>1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1" t="s">
        <v>195</v>
      </c>
      <c r="AU573" s="251" t="s">
        <v>83</v>
      </c>
      <c r="AV573" s="13" t="s">
        <v>81</v>
      </c>
      <c r="AW573" s="13" t="s">
        <v>30</v>
      </c>
      <c r="AX573" s="13" t="s">
        <v>73</v>
      </c>
      <c r="AY573" s="251" t="s">
        <v>183</v>
      </c>
    </row>
    <row r="574" s="14" customFormat="1">
      <c r="A574" s="14"/>
      <c r="B574" s="252"/>
      <c r="C574" s="253"/>
      <c r="D574" s="243" t="s">
        <v>195</v>
      </c>
      <c r="E574" s="254" t="s">
        <v>1</v>
      </c>
      <c r="F574" s="255" t="s">
        <v>1037</v>
      </c>
      <c r="G574" s="253"/>
      <c r="H574" s="256">
        <v>0.096000000000000002</v>
      </c>
      <c r="I574" s="257"/>
      <c r="J574" s="253"/>
      <c r="K574" s="253"/>
      <c r="L574" s="258"/>
      <c r="M574" s="259"/>
      <c r="N574" s="260"/>
      <c r="O574" s="260"/>
      <c r="P574" s="260"/>
      <c r="Q574" s="260"/>
      <c r="R574" s="260"/>
      <c r="S574" s="260"/>
      <c r="T574" s="26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2" t="s">
        <v>195</v>
      </c>
      <c r="AU574" s="262" t="s">
        <v>83</v>
      </c>
      <c r="AV574" s="14" t="s">
        <v>83</v>
      </c>
      <c r="AW574" s="14" t="s">
        <v>30</v>
      </c>
      <c r="AX574" s="14" t="s">
        <v>73</v>
      </c>
      <c r="AY574" s="262" t="s">
        <v>183</v>
      </c>
    </row>
    <row r="575" s="15" customFormat="1">
      <c r="A575" s="15"/>
      <c r="B575" s="263"/>
      <c r="C575" s="264"/>
      <c r="D575" s="243" t="s">
        <v>195</v>
      </c>
      <c r="E575" s="265" t="s">
        <v>1</v>
      </c>
      <c r="F575" s="266" t="s">
        <v>219</v>
      </c>
      <c r="G575" s="264"/>
      <c r="H575" s="267">
        <v>3.4940000000000002</v>
      </c>
      <c r="I575" s="268"/>
      <c r="J575" s="264"/>
      <c r="K575" s="264"/>
      <c r="L575" s="269"/>
      <c r="M575" s="270"/>
      <c r="N575" s="271"/>
      <c r="O575" s="271"/>
      <c r="P575" s="271"/>
      <c r="Q575" s="271"/>
      <c r="R575" s="271"/>
      <c r="S575" s="271"/>
      <c r="T575" s="272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3" t="s">
        <v>195</v>
      </c>
      <c r="AU575" s="273" t="s">
        <v>83</v>
      </c>
      <c r="AV575" s="15" t="s">
        <v>188</v>
      </c>
      <c r="AW575" s="15" t="s">
        <v>30</v>
      </c>
      <c r="AX575" s="15" t="s">
        <v>81</v>
      </c>
      <c r="AY575" s="273" t="s">
        <v>183</v>
      </c>
    </row>
    <row r="576" s="2" customFormat="1" ht="33" customHeight="1">
      <c r="A576" s="38"/>
      <c r="B576" s="39"/>
      <c r="C576" s="227" t="s">
        <v>1050</v>
      </c>
      <c r="D576" s="227" t="s">
        <v>185</v>
      </c>
      <c r="E576" s="228" t="s">
        <v>1051</v>
      </c>
      <c r="F576" s="229" t="s">
        <v>1052</v>
      </c>
      <c r="G576" s="230" t="s">
        <v>202</v>
      </c>
      <c r="H576" s="231">
        <v>3.589</v>
      </c>
      <c r="I576" s="232"/>
      <c r="J576" s="233">
        <f>ROUND(I576*H576,2)</f>
        <v>0</v>
      </c>
      <c r="K576" s="234"/>
      <c r="L576" s="44"/>
      <c r="M576" s="235" t="s">
        <v>1</v>
      </c>
      <c r="N576" s="236" t="s">
        <v>38</v>
      </c>
      <c r="O576" s="91"/>
      <c r="P576" s="237">
        <f>O576*H576</f>
        <v>0</v>
      </c>
      <c r="Q576" s="237">
        <v>0.17399999999999999</v>
      </c>
      <c r="R576" s="237">
        <f>Q576*H576</f>
        <v>0.62448599999999999</v>
      </c>
      <c r="S576" s="237">
        <v>0</v>
      </c>
      <c r="T576" s="238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9" t="s">
        <v>188</v>
      </c>
      <c r="AT576" s="239" t="s">
        <v>185</v>
      </c>
      <c r="AU576" s="239" t="s">
        <v>83</v>
      </c>
      <c r="AY576" s="17" t="s">
        <v>183</v>
      </c>
      <c r="BE576" s="240">
        <f>IF(N576="základní",J576,0)</f>
        <v>0</v>
      </c>
      <c r="BF576" s="240">
        <f>IF(N576="snížená",J576,0)</f>
        <v>0</v>
      </c>
      <c r="BG576" s="240">
        <f>IF(N576="zákl. přenesená",J576,0)</f>
        <v>0</v>
      </c>
      <c r="BH576" s="240">
        <f>IF(N576="sníž. přenesená",J576,0)</f>
        <v>0</v>
      </c>
      <c r="BI576" s="240">
        <f>IF(N576="nulová",J576,0)</f>
        <v>0</v>
      </c>
      <c r="BJ576" s="17" t="s">
        <v>81</v>
      </c>
      <c r="BK576" s="240">
        <f>ROUND(I576*H576,2)</f>
        <v>0</v>
      </c>
      <c r="BL576" s="17" t="s">
        <v>188</v>
      </c>
      <c r="BM576" s="239" t="s">
        <v>1053</v>
      </c>
    </row>
    <row r="577" s="13" customFormat="1">
      <c r="A577" s="13"/>
      <c r="B577" s="241"/>
      <c r="C577" s="242"/>
      <c r="D577" s="243" t="s">
        <v>195</v>
      </c>
      <c r="E577" s="244" t="s">
        <v>1</v>
      </c>
      <c r="F577" s="245" t="s">
        <v>196</v>
      </c>
      <c r="G577" s="242"/>
      <c r="H577" s="244" t="s">
        <v>1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1" t="s">
        <v>195</v>
      </c>
      <c r="AU577" s="251" t="s">
        <v>83</v>
      </c>
      <c r="AV577" s="13" t="s">
        <v>81</v>
      </c>
      <c r="AW577" s="13" t="s">
        <v>30</v>
      </c>
      <c r="AX577" s="13" t="s">
        <v>73</v>
      </c>
      <c r="AY577" s="251" t="s">
        <v>183</v>
      </c>
    </row>
    <row r="578" s="13" customFormat="1">
      <c r="A578" s="13"/>
      <c r="B578" s="241"/>
      <c r="C578" s="242"/>
      <c r="D578" s="243" t="s">
        <v>195</v>
      </c>
      <c r="E578" s="244" t="s">
        <v>1</v>
      </c>
      <c r="F578" s="245" t="s">
        <v>465</v>
      </c>
      <c r="G578" s="242"/>
      <c r="H578" s="244" t="s">
        <v>1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1" t="s">
        <v>195</v>
      </c>
      <c r="AU578" s="251" t="s">
        <v>83</v>
      </c>
      <c r="AV578" s="13" t="s">
        <v>81</v>
      </c>
      <c r="AW578" s="13" t="s">
        <v>30</v>
      </c>
      <c r="AX578" s="13" t="s">
        <v>73</v>
      </c>
      <c r="AY578" s="251" t="s">
        <v>183</v>
      </c>
    </row>
    <row r="579" s="14" customFormat="1">
      <c r="A579" s="14"/>
      <c r="B579" s="252"/>
      <c r="C579" s="253"/>
      <c r="D579" s="243" t="s">
        <v>195</v>
      </c>
      <c r="E579" s="254" t="s">
        <v>1</v>
      </c>
      <c r="F579" s="255" t="s">
        <v>1054</v>
      </c>
      <c r="G579" s="253"/>
      <c r="H579" s="256">
        <v>3.589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2" t="s">
        <v>195</v>
      </c>
      <c r="AU579" s="262" t="s">
        <v>83</v>
      </c>
      <c r="AV579" s="14" t="s">
        <v>83</v>
      </c>
      <c r="AW579" s="14" t="s">
        <v>30</v>
      </c>
      <c r="AX579" s="14" t="s">
        <v>73</v>
      </c>
      <c r="AY579" s="262" t="s">
        <v>183</v>
      </c>
    </row>
    <row r="580" s="15" customFormat="1">
      <c r="A580" s="15"/>
      <c r="B580" s="263"/>
      <c r="C580" s="264"/>
      <c r="D580" s="243" t="s">
        <v>195</v>
      </c>
      <c r="E580" s="265" t="s">
        <v>1</v>
      </c>
      <c r="F580" s="266" t="s">
        <v>219</v>
      </c>
      <c r="G580" s="264"/>
      <c r="H580" s="267">
        <v>3.589</v>
      </c>
      <c r="I580" s="268"/>
      <c r="J580" s="264"/>
      <c r="K580" s="264"/>
      <c r="L580" s="269"/>
      <c r="M580" s="270"/>
      <c r="N580" s="271"/>
      <c r="O580" s="271"/>
      <c r="P580" s="271"/>
      <c r="Q580" s="271"/>
      <c r="R580" s="271"/>
      <c r="S580" s="271"/>
      <c r="T580" s="272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3" t="s">
        <v>195</v>
      </c>
      <c r="AU580" s="273" t="s">
        <v>83</v>
      </c>
      <c r="AV580" s="15" t="s">
        <v>188</v>
      </c>
      <c r="AW580" s="15" t="s">
        <v>30</v>
      </c>
      <c r="AX580" s="15" t="s">
        <v>81</v>
      </c>
      <c r="AY580" s="273" t="s">
        <v>183</v>
      </c>
    </row>
    <row r="581" s="2" customFormat="1" ht="37.8" customHeight="1">
      <c r="A581" s="38"/>
      <c r="B581" s="39"/>
      <c r="C581" s="227" t="s">
        <v>1055</v>
      </c>
      <c r="D581" s="227" t="s">
        <v>185</v>
      </c>
      <c r="E581" s="228" t="s">
        <v>1056</v>
      </c>
      <c r="F581" s="229" t="s">
        <v>1057</v>
      </c>
      <c r="G581" s="230" t="s">
        <v>202</v>
      </c>
      <c r="H581" s="231">
        <v>8.1219999999999999</v>
      </c>
      <c r="I581" s="232"/>
      <c r="J581" s="233">
        <f>ROUND(I581*H581,2)</f>
        <v>0</v>
      </c>
      <c r="K581" s="234"/>
      <c r="L581" s="44"/>
      <c r="M581" s="235" t="s">
        <v>1</v>
      </c>
      <c r="N581" s="236" t="s">
        <v>38</v>
      </c>
      <c r="O581" s="91"/>
      <c r="P581" s="237">
        <f>O581*H581</f>
        <v>0</v>
      </c>
      <c r="Q581" s="237">
        <v>0.21271999999999999</v>
      </c>
      <c r="R581" s="237">
        <f>Q581*H581</f>
        <v>1.72771184</v>
      </c>
      <c r="S581" s="237">
        <v>0</v>
      </c>
      <c r="T581" s="238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39" t="s">
        <v>188</v>
      </c>
      <c r="AT581" s="239" t="s">
        <v>185</v>
      </c>
      <c r="AU581" s="239" t="s">
        <v>83</v>
      </c>
      <c r="AY581" s="17" t="s">
        <v>183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7" t="s">
        <v>81</v>
      </c>
      <c r="BK581" s="240">
        <f>ROUND(I581*H581,2)</f>
        <v>0</v>
      </c>
      <c r="BL581" s="17" t="s">
        <v>188</v>
      </c>
      <c r="BM581" s="239" t="s">
        <v>1058</v>
      </c>
    </row>
    <row r="582" s="13" customFormat="1">
      <c r="A582" s="13"/>
      <c r="B582" s="241"/>
      <c r="C582" s="242"/>
      <c r="D582" s="243" t="s">
        <v>195</v>
      </c>
      <c r="E582" s="244" t="s">
        <v>1</v>
      </c>
      <c r="F582" s="245" t="s">
        <v>196</v>
      </c>
      <c r="G582" s="242"/>
      <c r="H582" s="244" t="s">
        <v>1</v>
      </c>
      <c r="I582" s="246"/>
      <c r="J582" s="242"/>
      <c r="K582" s="242"/>
      <c r="L582" s="247"/>
      <c r="M582" s="248"/>
      <c r="N582" s="249"/>
      <c r="O582" s="249"/>
      <c r="P582" s="249"/>
      <c r="Q582" s="249"/>
      <c r="R582" s="249"/>
      <c r="S582" s="249"/>
      <c r="T582" s="25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1" t="s">
        <v>195</v>
      </c>
      <c r="AU582" s="251" t="s">
        <v>83</v>
      </c>
      <c r="AV582" s="13" t="s">
        <v>81</v>
      </c>
      <c r="AW582" s="13" t="s">
        <v>30</v>
      </c>
      <c r="AX582" s="13" t="s">
        <v>73</v>
      </c>
      <c r="AY582" s="251" t="s">
        <v>183</v>
      </c>
    </row>
    <row r="583" s="13" customFormat="1">
      <c r="A583" s="13"/>
      <c r="B583" s="241"/>
      <c r="C583" s="242"/>
      <c r="D583" s="243" t="s">
        <v>195</v>
      </c>
      <c r="E583" s="244" t="s">
        <v>1</v>
      </c>
      <c r="F583" s="245" t="s">
        <v>1059</v>
      </c>
      <c r="G583" s="242"/>
      <c r="H583" s="244" t="s">
        <v>1</v>
      </c>
      <c r="I583" s="246"/>
      <c r="J583" s="242"/>
      <c r="K583" s="242"/>
      <c r="L583" s="247"/>
      <c r="M583" s="248"/>
      <c r="N583" s="249"/>
      <c r="O583" s="249"/>
      <c r="P583" s="249"/>
      <c r="Q583" s="249"/>
      <c r="R583" s="249"/>
      <c r="S583" s="249"/>
      <c r="T583" s="25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1" t="s">
        <v>195</v>
      </c>
      <c r="AU583" s="251" t="s">
        <v>83</v>
      </c>
      <c r="AV583" s="13" t="s">
        <v>81</v>
      </c>
      <c r="AW583" s="13" t="s">
        <v>30</v>
      </c>
      <c r="AX583" s="13" t="s">
        <v>73</v>
      </c>
      <c r="AY583" s="251" t="s">
        <v>183</v>
      </c>
    </row>
    <row r="584" s="14" customFormat="1">
      <c r="A584" s="14"/>
      <c r="B584" s="252"/>
      <c r="C584" s="253"/>
      <c r="D584" s="243" t="s">
        <v>195</v>
      </c>
      <c r="E584" s="254" t="s">
        <v>1</v>
      </c>
      <c r="F584" s="255" t="s">
        <v>1060</v>
      </c>
      <c r="G584" s="253"/>
      <c r="H584" s="256">
        <v>8.1219999999999999</v>
      </c>
      <c r="I584" s="257"/>
      <c r="J584" s="253"/>
      <c r="K584" s="253"/>
      <c r="L584" s="258"/>
      <c r="M584" s="259"/>
      <c r="N584" s="260"/>
      <c r="O584" s="260"/>
      <c r="P584" s="260"/>
      <c r="Q584" s="260"/>
      <c r="R584" s="260"/>
      <c r="S584" s="260"/>
      <c r="T584" s="26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2" t="s">
        <v>195</v>
      </c>
      <c r="AU584" s="262" t="s">
        <v>83</v>
      </c>
      <c r="AV584" s="14" t="s">
        <v>83</v>
      </c>
      <c r="AW584" s="14" t="s">
        <v>30</v>
      </c>
      <c r="AX584" s="14" t="s">
        <v>73</v>
      </c>
      <c r="AY584" s="262" t="s">
        <v>183</v>
      </c>
    </row>
    <row r="585" s="15" customFormat="1">
      <c r="A585" s="15"/>
      <c r="B585" s="263"/>
      <c r="C585" s="264"/>
      <c r="D585" s="243" t="s">
        <v>195</v>
      </c>
      <c r="E585" s="265" t="s">
        <v>1</v>
      </c>
      <c r="F585" s="266" t="s">
        <v>219</v>
      </c>
      <c r="G585" s="264"/>
      <c r="H585" s="267">
        <v>8.1219999999999999</v>
      </c>
      <c r="I585" s="268"/>
      <c r="J585" s="264"/>
      <c r="K585" s="264"/>
      <c r="L585" s="269"/>
      <c r="M585" s="270"/>
      <c r="N585" s="271"/>
      <c r="O585" s="271"/>
      <c r="P585" s="271"/>
      <c r="Q585" s="271"/>
      <c r="R585" s="271"/>
      <c r="S585" s="271"/>
      <c r="T585" s="272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3" t="s">
        <v>195</v>
      </c>
      <c r="AU585" s="273" t="s">
        <v>83</v>
      </c>
      <c r="AV585" s="15" t="s">
        <v>188</v>
      </c>
      <c r="AW585" s="15" t="s">
        <v>30</v>
      </c>
      <c r="AX585" s="15" t="s">
        <v>81</v>
      </c>
      <c r="AY585" s="273" t="s">
        <v>183</v>
      </c>
    </row>
    <row r="586" s="2" customFormat="1" ht="24.15" customHeight="1">
      <c r="A586" s="38"/>
      <c r="B586" s="39"/>
      <c r="C586" s="227" t="s">
        <v>1061</v>
      </c>
      <c r="D586" s="227" t="s">
        <v>185</v>
      </c>
      <c r="E586" s="228" t="s">
        <v>1062</v>
      </c>
      <c r="F586" s="229" t="s">
        <v>1063</v>
      </c>
      <c r="G586" s="230" t="s">
        <v>187</v>
      </c>
      <c r="H586" s="231">
        <v>92.227000000000004</v>
      </c>
      <c r="I586" s="232"/>
      <c r="J586" s="233">
        <f>ROUND(I586*H586,2)</f>
        <v>0</v>
      </c>
      <c r="K586" s="234"/>
      <c r="L586" s="44"/>
      <c r="M586" s="235" t="s">
        <v>1</v>
      </c>
      <c r="N586" s="236" t="s">
        <v>38</v>
      </c>
      <c r="O586" s="91"/>
      <c r="P586" s="237">
        <f>O586*H586</f>
        <v>0</v>
      </c>
      <c r="Q586" s="237">
        <v>2.5018699999999998</v>
      </c>
      <c r="R586" s="237">
        <f>Q586*H586</f>
        <v>230.73996449000001</v>
      </c>
      <c r="S586" s="237">
        <v>0</v>
      </c>
      <c r="T586" s="238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39" t="s">
        <v>188</v>
      </c>
      <c r="AT586" s="239" t="s">
        <v>185</v>
      </c>
      <c r="AU586" s="239" t="s">
        <v>83</v>
      </c>
      <c r="AY586" s="17" t="s">
        <v>183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7" t="s">
        <v>81</v>
      </c>
      <c r="BK586" s="240">
        <f>ROUND(I586*H586,2)</f>
        <v>0</v>
      </c>
      <c r="BL586" s="17" t="s">
        <v>188</v>
      </c>
      <c r="BM586" s="239" t="s">
        <v>1064</v>
      </c>
    </row>
    <row r="587" s="13" customFormat="1">
      <c r="A587" s="13"/>
      <c r="B587" s="241"/>
      <c r="C587" s="242"/>
      <c r="D587" s="243" t="s">
        <v>195</v>
      </c>
      <c r="E587" s="244" t="s">
        <v>1</v>
      </c>
      <c r="F587" s="245" t="s">
        <v>1065</v>
      </c>
      <c r="G587" s="242"/>
      <c r="H587" s="244" t="s">
        <v>1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1" t="s">
        <v>195</v>
      </c>
      <c r="AU587" s="251" t="s">
        <v>83</v>
      </c>
      <c r="AV587" s="13" t="s">
        <v>81</v>
      </c>
      <c r="AW587" s="13" t="s">
        <v>30</v>
      </c>
      <c r="AX587" s="13" t="s">
        <v>73</v>
      </c>
      <c r="AY587" s="251" t="s">
        <v>183</v>
      </c>
    </row>
    <row r="588" s="14" customFormat="1">
      <c r="A588" s="14"/>
      <c r="B588" s="252"/>
      <c r="C588" s="253"/>
      <c r="D588" s="243" t="s">
        <v>195</v>
      </c>
      <c r="E588" s="254" t="s">
        <v>1</v>
      </c>
      <c r="F588" s="255" t="s">
        <v>1066</v>
      </c>
      <c r="G588" s="253"/>
      <c r="H588" s="256">
        <v>0.91700000000000004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2" t="s">
        <v>195</v>
      </c>
      <c r="AU588" s="262" t="s">
        <v>83</v>
      </c>
      <c r="AV588" s="14" t="s">
        <v>83</v>
      </c>
      <c r="AW588" s="14" t="s">
        <v>30</v>
      </c>
      <c r="AX588" s="14" t="s">
        <v>73</v>
      </c>
      <c r="AY588" s="262" t="s">
        <v>183</v>
      </c>
    </row>
    <row r="589" s="13" customFormat="1">
      <c r="A589" s="13"/>
      <c r="B589" s="241"/>
      <c r="C589" s="242"/>
      <c r="D589" s="243" t="s">
        <v>195</v>
      </c>
      <c r="E589" s="244" t="s">
        <v>1</v>
      </c>
      <c r="F589" s="245" t="s">
        <v>1067</v>
      </c>
      <c r="G589" s="242"/>
      <c r="H589" s="244" t="s">
        <v>1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1" t="s">
        <v>195</v>
      </c>
      <c r="AU589" s="251" t="s">
        <v>83</v>
      </c>
      <c r="AV589" s="13" t="s">
        <v>81</v>
      </c>
      <c r="AW589" s="13" t="s">
        <v>30</v>
      </c>
      <c r="AX589" s="13" t="s">
        <v>73</v>
      </c>
      <c r="AY589" s="251" t="s">
        <v>183</v>
      </c>
    </row>
    <row r="590" s="13" customFormat="1">
      <c r="A590" s="13"/>
      <c r="B590" s="241"/>
      <c r="C590" s="242"/>
      <c r="D590" s="243" t="s">
        <v>195</v>
      </c>
      <c r="E590" s="244" t="s">
        <v>1</v>
      </c>
      <c r="F590" s="245" t="s">
        <v>1068</v>
      </c>
      <c r="G590" s="242"/>
      <c r="H590" s="244" t="s">
        <v>1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1" t="s">
        <v>195</v>
      </c>
      <c r="AU590" s="251" t="s">
        <v>83</v>
      </c>
      <c r="AV590" s="13" t="s">
        <v>81</v>
      </c>
      <c r="AW590" s="13" t="s">
        <v>30</v>
      </c>
      <c r="AX590" s="13" t="s">
        <v>73</v>
      </c>
      <c r="AY590" s="251" t="s">
        <v>183</v>
      </c>
    </row>
    <row r="591" s="14" customFormat="1">
      <c r="A591" s="14"/>
      <c r="B591" s="252"/>
      <c r="C591" s="253"/>
      <c r="D591" s="243" t="s">
        <v>195</v>
      </c>
      <c r="E591" s="254" t="s">
        <v>1</v>
      </c>
      <c r="F591" s="255" t="s">
        <v>1069</v>
      </c>
      <c r="G591" s="253"/>
      <c r="H591" s="256">
        <v>15.053000000000001</v>
      </c>
      <c r="I591" s="257"/>
      <c r="J591" s="253"/>
      <c r="K591" s="253"/>
      <c r="L591" s="258"/>
      <c r="M591" s="259"/>
      <c r="N591" s="260"/>
      <c r="O591" s="260"/>
      <c r="P591" s="260"/>
      <c r="Q591" s="260"/>
      <c r="R591" s="260"/>
      <c r="S591" s="260"/>
      <c r="T591" s="26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2" t="s">
        <v>195</v>
      </c>
      <c r="AU591" s="262" t="s">
        <v>83</v>
      </c>
      <c r="AV591" s="14" t="s">
        <v>83</v>
      </c>
      <c r="AW591" s="14" t="s">
        <v>30</v>
      </c>
      <c r="AX591" s="14" t="s">
        <v>73</v>
      </c>
      <c r="AY591" s="262" t="s">
        <v>183</v>
      </c>
    </row>
    <row r="592" s="13" customFormat="1">
      <c r="A592" s="13"/>
      <c r="B592" s="241"/>
      <c r="C592" s="242"/>
      <c r="D592" s="243" t="s">
        <v>195</v>
      </c>
      <c r="E592" s="244" t="s">
        <v>1</v>
      </c>
      <c r="F592" s="245" t="s">
        <v>1070</v>
      </c>
      <c r="G592" s="242"/>
      <c r="H592" s="244" t="s">
        <v>1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1" t="s">
        <v>195</v>
      </c>
      <c r="AU592" s="251" t="s">
        <v>83</v>
      </c>
      <c r="AV592" s="13" t="s">
        <v>81</v>
      </c>
      <c r="AW592" s="13" t="s">
        <v>30</v>
      </c>
      <c r="AX592" s="13" t="s">
        <v>73</v>
      </c>
      <c r="AY592" s="251" t="s">
        <v>183</v>
      </c>
    </row>
    <row r="593" s="14" customFormat="1">
      <c r="A593" s="14"/>
      <c r="B593" s="252"/>
      <c r="C593" s="253"/>
      <c r="D593" s="243" t="s">
        <v>195</v>
      </c>
      <c r="E593" s="254" t="s">
        <v>1</v>
      </c>
      <c r="F593" s="255" t="s">
        <v>1071</v>
      </c>
      <c r="G593" s="253"/>
      <c r="H593" s="256">
        <v>2.7970000000000002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2" t="s">
        <v>195</v>
      </c>
      <c r="AU593" s="262" t="s">
        <v>83</v>
      </c>
      <c r="AV593" s="14" t="s">
        <v>83</v>
      </c>
      <c r="AW593" s="14" t="s">
        <v>30</v>
      </c>
      <c r="AX593" s="14" t="s">
        <v>73</v>
      </c>
      <c r="AY593" s="262" t="s">
        <v>183</v>
      </c>
    </row>
    <row r="594" s="13" customFormat="1">
      <c r="A594" s="13"/>
      <c r="B594" s="241"/>
      <c r="C594" s="242"/>
      <c r="D594" s="243" t="s">
        <v>195</v>
      </c>
      <c r="E594" s="244" t="s">
        <v>1</v>
      </c>
      <c r="F594" s="245" t="s">
        <v>1072</v>
      </c>
      <c r="G594" s="242"/>
      <c r="H594" s="244" t="s">
        <v>1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1" t="s">
        <v>195</v>
      </c>
      <c r="AU594" s="251" t="s">
        <v>83</v>
      </c>
      <c r="AV594" s="13" t="s">
        <v>81</v>
      </c>
      <c r="AW594" s="13" t="s">
        <v>30</v>
      </c>
      <c r="AX594" s="13" t="s">
        <v>73</v>
      </c>
      <c r="AY594" s="251" t="s">
        <v>183</v>
      </c>
    </row>
    <row r="595" s="14" customFormat="1">
      <c r="A595" s="14"/>
      <c r="B595" s="252"/>
      <c r="C595" s="253"/>
      <c r="D595" s="243" t="s">
        <v>195</v>
      </c>
      <c r="E595" s="254" t="s">
        <v>1</v>
      </c>
      <c r="F595" s="255" t="s">
        <v>1073</v>
      </c>
      <c r="G595" s="253"/>
      <c r="H595" s="256">
        <v>4.7030000000000003</v>
      </c>
      <c r="I595" s="257"/>
      <c r="J595" s="253"/>
      <c r="K595" s="253"/>
      <c r="L595" s="258"/>
      <c r="M595" s="259"/>
      <c r="N595" s="260"/>
      <c r="O595" s="260"/>
      <c r="P595" s="260"/>
      <c r="Q595" s="260"/>
      <c r="R595" s="260"/>
      <c r="S595" s="260"/>
      <c r="T595" s="26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2" t="s">
        <v>195</v>
      </c>
      <c r="AU595" s="262" t="s">
        <v>83</v>
      </c>
      <c r="AV595" s="14" t="s">
        <v>83</v>
      </c>
      <c r="AW595" s="14" t="s">
        <v>30</v>
      </c>
      <c r="AX595" s="14" t="s">
        <v>73</v>
      </c>
      <c r="AY595" s="262" t="s">
        <v>183</v>
      </c>
    </row>
    <row r="596" s="14" customFormat="1">
      <c r="A596" s="14"/>
      <c r="B596" s="252"/>
      <c r="C596" s="253"/>
      <c r="D596" s="243" t="s">
        <v>195</v>
      </c>
      <c r="E596" s="254" t="s">
        <v>1</v>
      </c>
      <c r="F596" s="255" t="s">
        <v>1074</v>
      </c>
      <c r="G596" s="253"/>
      <c r="H596" s="256">
        <v>1.042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2" t="s">
        <v>195</v>
      </c>
      <c r="AU596" s="262" t="s">
        <v>83</v>
      </c>
      <c r="AV596" s="14" t="s">
        <v>83</v>
      </c>
      <c r="AW596" s="14" t="s">
        <v>30</v>
      </c>
      <c r="AX596" s="14" t="s">
        <v>73</v>
      </c>
      <c r="AY596" s="262" t="s">
        <v>183</v>
      </c>
    </row>
    <row r="597" s="14" customFormat="1">
      <c r="A597" s="14"/>
      <c r="B597" s="252"/>
      <c r="C597" s="253"/>
      <c r="D597" s="243" t="s">
        <v>195</v>
      </c>
      <c r="E597" s="254" t="s">
        <v>1</v>
      </c>
      <c r="F597" s="255" t="s">
        <v>1075</v>
      </c>
      <c r="G597" s="253"/>
      <c r="H597" s="256">
        <v>1.3560000000000001</v>
      </c>
      <c r="I597" s="257"/>
      <c r="J597" s="253"/>
      <c r="K597" s="253"/>
      <c r="L597" s="258"/>
      <c r="M597" s="259"/>
      <c r="N597" s="260"/>
      <c r="O597" s="260"/>
      <c r="P597" s="260"/>
      <c r="Q597" s="260"/>
      <c r="R597" s="260"/>
      <c r="S597" s="260"/>
      <c r="T597" s="26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2" t="s">
        <v>195</v>
      </c>
      <c r="AU597" s="262" t="s">
        <v>83</v>
      </c>
      <c r="AV597" s="14" t="s">
        <v>83</v>
      </c>
      <c r="AW597" s="14" t="s">
        <v>30</v>
      </c>
      <c r="AX597" s="14" t="s">
        <v>73</v>
      </c>
      <c r="AY597" s="262" t="s">
        <v>183</v>
      </c>
    </row>
    <row r="598" s="13" customFormat="1">
      <c r="A598" s="13"/>
      <c r="B598" s="241"/>
      <c r="C598" s="242"/>
      <c r="D598" s="243" t="s">
        <v>195</v>
      </c>
      <c r="E598" s="244" t="s">
        <v>1</v>
      </c>
      <c r="F598" s="245" t="s">
        <v>1076</v>
      </c>
      <c r="G598" s="242"/>
      <c r="H598" s="244" t="s">
        <v>1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1" t="s">
        <v>195</v>
      </c>
      <c r="AU598" s="251" t="s">
        <v>83</v>
      </c>
      <c r="AV598" s="13" t="s">
        <v>81</v>
      </c>
      <c r="AW598" s="13" t="s">
        <v>30</v>
      </c>
      <c r="AX598" s="13" t="s">
        <v>73</v>
      </c>
      <c r="AY598" s="251" t="s">
        <v>183</v>
      </c>
    </row>
    <row r="599" s="14" customFormat="1">
      <c r="A599" s="14"/>
      <c r="B599" s="252"/>
      <c r="C599" s="253"/>
      <c r="D599" s="243" t="s">
        <v>195</v>
      </c>
      <c r="E599" s="254" t="s">
        <v>1</v>
      </c>
      <c r="F599" s="255" t="s">
        <v>1077</v>
      </c>
      <c r="G599" s="253"/>
      <c r="H599" s="256">
        <v>0.79800000000000004</v>
      </c>
      <c r="I599" s="257"/>
      <c r="J599" s="253"/>
      <c r="K599" s="253"/>
      <c r="L599" s="258"/>
      <c r="M599" s="259"/>
      <c r="N599" s="260"/>
      <c r="O599" s="260"/>
      <c r="P599" s="260"/>
      <c r="Q599" s="260"/>
      <c r="R599" s="260"/>
      <c r="S599" s="260"/>
      <c r="T599" s="26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2" t="s">
        <v>195</v>
      </c>
      <c r="AU599" s="262" t="s">
        <v>83</v>
      </c>
      <c r="AV599" s="14" t="s">
        <v>83</v>
      </c>
      <c r="AW599" s="14" t="s">
        <v>30</v>
      </c>
      <c r="AX599" s="14" t="s">
        <v>73</v>
      </c>
      <c r="AY599" s="262" t="s">
        <v>183</v>
      </c>
    </row>
    <row r="600" s="13" customFormat="1">
      <c r="A600" s="13"/>
      <c r="B600" s="241"/>
      <c r="C600" s="242"/>
      <c r="D600" s="243" t="s">
        <v>195</v>
      </c>
      <c r="E600" s="244" t="s">
        <v>1</v>
      </c>
      <c r="F600" s="245" t="s">
        <v>1078</v>
      </c>
      <c r="G600" s="242"/>
      <c r="H600" s="244" t="s">
        <v>1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1" t="s">
        <v>195</v>
      </c>
      <c r="AU600" s="251" t="s">
        <v>83</v>
      </c>
      <c r="AV600" s="13" t="s">
        <v>81</v>
      </c>
      <c r="AW600" s="13" t="s">
        <v>30</v>
      </c>
      <c r="AX600" s="13" t="s">
        <v>73</v>
      </c>
      <c r="AY600" s="251" t="s">
        <v>183</v>
      </c>
    </row>
    <row r="601" s="14" customFormat="1">
      <c r="A601" s="14"/>
      <c r="B601" s="252"/>
      <c r="C601" s="253"/>
      <c r="D601" s="243" t="s">
        <v>195</v>
      </c>
      <c r="E601" s="254" t="s">
        <v>1</v>
      </c>
      <c r="F601" s="255" t="s">
        <v>1079</v>
      </c>
      <c r="G601" s="253"/>
      <c r="H601" s="256">
        <v>3.0569999999999999</v>
      </c>
      <c r="I601" s="257"/>
      <c r="J601" s="253"/>
      <c r="K601" s="253"/>
      <c r="L601" s="258"/>
      <c r="M601" s="259"/>
      <c r="N601" s="260"/>
      <c r="O601" s="260"/>
      <c r="P601" s="260"/>
      <c r="Q601" s="260"/>
      <c r="R601" s="260"/>
      <c r="S601" s="260"/>
      <c r="T601" s="26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2" t="s">
        <v>195</v>
      </c>
      <c r="AU601" s="262" t="s">
        <v>83</v>
      </c>
      <c r="AV601" s="14" t="s">
        <v>83</v>
      </c>
      <c r="AW601" s="14" t="s">
        <v>30</v>
      </c>
      <c r="AX601" s="14" t="s">
        <v>73</v>
      </c>
      <c r="AY601" s="262" t="s">
        <v>183</v>
      </c>
    </row>
    <row r="602" s="13" customFormat="1">
      <c r="A602" s="13"/>
      <c r="B602" s="241"/>
      <c r="C602" s="242"/>
      <c r="D602" s="243" t="s">
        <v>195</v>
      </c>
      <c r="E602" s="244" t="s">
        <v>1</v>
      </c>
      <c r="F602" s="245" t="s">
        <v>1080</v>
      </c>
      <c r="G602" s="242"/>
      <c r="H602" s="244" t="s">
        <v>1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1" t="s">
        <v>195</v>
      </c>
      <c r="AU602" s="251" t="s">
        <v>83</v>
      </c>
      <c r="AV602" s="13" t="s">
        <v>81</v>
      </c>
      <c r="AW602" s="13" t="s">
        <v>4</v>
      </c>
      <c r="AX602" s="13" t="s">
        <v>73</v>
      </c>
      <c r="AY602" s="251" t="s">
        <v>183</v>
      </c>
    </row>
    <row r="603" s="13" customFormat="1">
      <c r="A603" s="13"/>
      <c r="B603" s="241"/>
      <c r="C603" s="242"/>
      <c r="D603" s="243" t="s">
        <v>195</v>
      </c>
      <c r="E603" s="244" t="s">
        <v>1</v>
      </c>
      <c r="F603" s="245" t="s">
        <v>1081</v>
      </c>
      <c r="G603" s="242"/>
      <c r="H603" s="244" t="s">
        <v>1</v>
      </c>
      <c r="I603" s="246"/>
      <c r="J603" s="242"/>
      <c r="K603" s="242"/>
      <c r="L603" s="247"/>
      <c r="M603" s="248"/>
      <c r="N603" s="249"/>
      <c r="O603" s="249"/>
      <c r="P603" s="249"/>
      <c r="Q603" s="249"/>
      <c r="R603" s="249"/>
      <c r="S603" s="249"/>
      <c r="T603" s="25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1" t="s">
        <v>195</v>
      </c>
      <c r="AU603" s="251" t="s">
        <v>83</v>
      </c>
      <c r="AV603" s="13" t="s">
        <v>81</v>
      </c>
      <c r="AW603" s="13" t="s">
        <v>30</v>
      </c>
      <c r="AX603" s="13" t="s">
        <v>73</v>
      </c>
      <c r="AY603" s="251" t="s">
        <v>183</v>
      </c>
    </row>
    <row r="604" s="14" customFormat="1">
      <c r="A604" s="14"/>
      <c r="B604" s="252"/>
      <c r="C604" s="253"/>
      <c r="D604" s="243" t="s">
        <v>195</v>
      </c>
      <c r="E604" s="254" t="s">
        <v>1</v>
      </c>
      <c r="F604" s="255" t="s">
        <v>1082</v>
      </c>
      <c r="G604" s="253"/>
      <c r="H604" s="256">
        <v>9.3539999999999992</v>
      </c>
      <c r="I604" s="257"/>
      <c r="J604" s="253"/>
      <c r="K604" s="253"/>
      <c r="L604" s="258"/>
      <c r="M604" s="259"/>
      <c r="N604" s="260"/>
      <c r="O604" s="260"/>
      <c r="P604" s="260"/>
      <c r="Q604" s="260"/>
      <c r="R604" s="260"/>
      <c r="S604" s="260"/>
      <c r="T604" s="26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2" t="s">
        <v>195</v>
      </c>
      <c r="AU604" s="262" t="s">
        <v>83</v>
      </c>
      <c r="AV604" s="14" t="s">
        <v>83</v>
      </c>
      <c r="AW604" s="14" t="s">
        <v>30</v>
      </c>
      <c r="AX604" s="14" t="s">
        <v>73</v>
      </c>
      <c r="AY604" s="262" t="s">
        <v>183</v>
      </c>
    </row>
    <row r="605" s="14" customFormat="1">
      <c r="A605" s="14"/>
      <c r="B605" s="252"/>
      <c r="C605" s="253"/>
      <c r="D605" s="243" t="s">
        <v>195</v>
      </c>
      <c r="E605" s="254" t="s">
        <v>1</v>
      </c>
      <c r="F605" s="255" t="s">
        <v>1083</v>
      </c>
      <c r="G605" s="253"/>
      <c r="H605" s="256">
        <v>10.803000000000001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2" t="s">
        <v>195</v>
      </c>
      <c r="AU605" s="262" t="s">
        <v>83</v>
      </c>
      <c r="AV605" s="14" t="s">
        <v>83</v>
      </c>
      <c r="AW605" s="14" t="s">
        <v>30</v>
      </c>
      <c r="AX605" s="14" t="s">
        <v>73</v>
      </c>
      <c r="AY605" s="262" t="s">
        <v>183</v>
      </c>
    </row>
    <row r="606" s="13" customFormat="1">
      <c r="A606" s="13"/>
      <c r="B606" s="241"/>
      <c r="C606" s="242"/>
      <c r="D606" s="243" t="s">
        <v>195</v>
      </c>
      <c r="E606" s="244" t="s">
        <v>1</v>
      </c>
      <c r="F606" s="245" t="s">
        <v>1084</v>
      </c>
      <c r="G606" s="242"/>
      <c r="H606" s="244" t="s">
        <v>1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1" t="s">
        <v>195</v>
      </c>
      <c r="AU606" s="251" t="s">
        <v>83</v>
      </c>
      <c r="AV606" s="13" t="s">
        <v>81</v>
      </c>
      <c r="AW606" s="13" t="s">
        <v>30</v>
      </c>
      <c r="AX606" s="13" t="s">
        <v>73</v>
      </c>
      <c r="AY606" s="251" t="s">
        <v>183</v>
      </c>
    </row>
    <row r="607" s="14" customFormat="1">
      <c r="A607" s="14"/>
      <c r="B607" s="252"/>
      <c r="C607" s="253"/>
      <c r="D607" s="243" t="s">
        <v>195</v>
      </c>
      <c r="E607" s="254" t="s">
        <v>1</v>
      </c>
      <c r="F607" s="255" t="s">
        <v>1085</v>
      </c>
      <c r="G607" s="253"/>
      <c r="H607" s="256">
        <v>0.64600000000000002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2" t="s">
        <v>195</v>
      </c>
      <c r="AU607" s="262" t="s">
        <v>83</v>
      </c>
      <c r="AV607" s="14" t="s">
        <v>83</v>
      </c>
      <c r="AW607" s="14" t="s">
        <v>30</v>
      </c>
      <c r="AX607" s="14" t="s">
        <v>73</v>
      </c>
      <c r="AY607" s="262" t="s">
        <v>183</v>
      </c>
    </row>
    <row r="608" s="14" customFormat="1">
      <c r="A608" s="14"/>
      <c r="B608" s="252"/>
      <c r="C608" s="253"/>
      <c r="D608" s="243" t="s">
        <v>195</v>
      </c>
      <c r="E608" s="254" t="s">
        <v>1</v>
      </c>
      <c r="F608" s="255" t="s">
        <v>1086</v>
      </c>
      <c r="G608" s="253"/>
      <c r="H608" s="256">
        <v>1.0820000000000001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2" t="s">
        <v>195</v>
      </c>
      <c r="AU608" s="262" t="s">
        <v>83</v>
      </c>
      <c r="AV608" s="14" t="s">
        <v>83</v>
      </c>
      <c r="AW608" s="14" t="s">
        <v>30</v>
      </c>
      <c r="AX608" s="14" t="s">
        <v>73</v>
      </c>
      <c r="AY608" s="262" t="s">
        <v>183</v>
      </c>
    </row>
    <row r="609" s="13" customFormat="1">
      <c r="A609" s="13"/>
      <c r="B609" s="241"/>
      <c r="C609" s="242"/>
      <c r="D609" s="243" t="s">
        <v>195</v>
      </c>
      <c r="E609" s="244" t="s">
        <v>1</v>
      </c>
      <c r="F609" s="245" t="s">
        <v>1087</v>
      </c>
      <c r="G609" s="242"/>
      <c r="H609" s="244" t="s">
        <v>1</v>
      </c>
      <c r="I609" s="246"/>
      <c r="J609" s="242"/>
      <c r="K609" s="242"/>
      <c r="L609" s="247"/>
      <c r="M609" s="248"/>
      <c r="N609" s="249"/>
      <c r="O609" s="249"/>
      <c r="P609" s="249"/>
      <c r="Q609" s="249"/>
      <c r="R609" s="249"/>
      <c r="S609" s="249"/>
      <c r="T609" s="25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1" t="s">
        <v>195</v>
      </c>
      <c r="AU609" s="251" t="s">
        <v>83</v>
      </c>
      <c r="AV609" s="13" t="s">
        <v>81</v>
      </c>
      <c r="AW609" s="13" t="s">
        <v>30</v>
      </c>
      <c r="AX609" s="13" t="s">
        <v>73</v>
      </c>
      <c r="AY609" s="251" t="s">
        <v>183</v>
      </c>
    </row>
    <row r="610" s="14" customFormat="1">
      <c r="A610" s="14"/>
      <c r="B610" s="252"/>
      <c r="C610" s="253"/>
      <c r="D610" s="243" t="s">
        <v>195</v>
      </c>
      <c r="E610" s="254" t="s">
        <v>1</v>
      </c>
      <c r="F610" s="255" t="s">
        <v>1088</v>
      </c>
      <c r="G610" s="253"/>
      <c r="H610" s="256">
        <v>0.254</v>
      </c>
      <c r="I610" s="257"/>
      <c r="J610" s="253"/>
      <c r="K610" s="253"/>
      <c r="L610" s="258"/>
      <c r="M610" s="259"/>
      <c r="N610" s="260"/>
      <c r="O610" s="260"/>
      <c r="P610" s="260"/>
      <c r="Q610" s="260"/>
      <c r="R610" s="260"/>
      <c r="S610" s="260"/>
      <c r="T610" s="26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2" t="s">
        <v>195</v>
      </c>
      <c r="AU610" s="262" t="s">
        <v>83</v>
      </c>
      <c r="AV610" s="14" t="s">
        <v>83</v>
      </c>
      <c r="AW610" s="14" t="s">
        <v>30</v>
      </c>
      <c r="AX610" s="14" t="s">
        <v>73</v>
      </c>
      <c r="AY610" s="262" t="s">
        <v>183</v>
      </c>
    </row>
    <row r="611" s="14" customFormat="1">
      <c r="A611" s="14"/>
      <c r="B611" s="252"/>
      <c r="C611" s="253"/>
      <c r="D611" s="243" t="s">
        <v>195</v>
      </c>
      <c r="E611" s="254" t="s">
        <v>1</v>
      </c>
      <c r="F611" s="255" t="s">
        <v>1089</v>
      </c>
      <c r="G611" s="253"/>
      <c r="H611" s="256">
        <v>0.71399999999999997</v>
      </c>
      <c r="I611" s="257"/>
      <c r="J611" s="253"/>
      <c r="K611" s="253"/>
      <c r="L611" s="258"/>
      <c r="M611" s="259"/>
      <c r="N611" s="260"/>
      <c r="O611" s="260"/>
      <c r="P611" s="260"/>
      <c r="Q611" s="260"/>
      <c r="R611" s="260"/>
      <c r="S611" s="260"/>
      <c r="T611" s="26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2" t="s">
        <v>195</v>
      </c>
      <c r="AU611" s="262" t="s">
        <v>83</v>
      </c>
      <c r="AV611" s="14" t="s">
        <v>83</v>
      </c>
      <c r="AW611" s="14" t="s">
        <v>30</v>
      </c>
      <c r="AX611" s="14" t="s">
        <v>73</v>
      </c>
      <c r="AY611" s="262" t="s">
        <v>183</v>
      </c>
    </row>
    <row r="612" s="14" customFormat="1">
      <c r="A612" s="14"/>
      <c r="B612" s="252"/>
      <c r="C612" s="253"/>
      <c r="D612" s="243" t="s">
        <v>195</v>
      </c>
      <c r="E612" s="254" t="s">
        <v>1</v>
      </c>
      <c r="F612" s="255" t="s">
        <v>1090</v>
      </c>
      <c r="G612" s="253"/>
      <c r="H612" s="256">
        <v>0.45100000000000001</v>
      </c>
      <c r="I612" s="257"/>
      <c r="J612" s="253"/>
      <c r="K612" s="253"/>
      <c r="L612" s="258"/>
      <c r="M612" s="259"/>
      <c r="N612" s="260"/>
      <c r="O612" s="260"/>
      <c r="P612" s="260"/>
      <c r="Q612" s="260"/>
      <c r="R612" s="260"/>
      <c r="S612" s="260"/>
      <c r="T612" s="26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2" t="s">
        <v>195</v>
      </c>
      <c r="AU612" s="262" t="s">
        <v>83</v>
      </c>
      <c r="AV612" s="14" t="s">
        <v>83</v>
      </c>
      <c r="AW612" s="14" t="s">
        <v>30</v>
      </c>
      <c r="AX612" s="14" t="s">
        <v>73</v>
      </c>
      <c r="AY612" s="262" t="s">
        <v>183</v>
      </c>
    </row>
    <row r="613" s="14" customFormat="1">
      <c r="A613" s="14"/>
      <c r="B613" s="252"/>
      <c r="C613" s="253"/>
      <c r="D613" s="243" t="s">
        <v>195</v>
      </c>
      <c r="E613" s="254" t="s">
        <v>1</v>
      </c>
      <c r="F613" s="255" t="s">
        <v>1091</v>
      </c>
      <c r="G613" s="253"/>
      <c r="H613" s="256">
        <v>0.40999999999999998</v>
      </c>
      <c r="I613" s="257"/>
      <c r="J613" s="253"/>
      <c r="K613" s="253"/>
      <c r="L613" s="258"/>
      <c r="M613" s="259"/>
      <c r="N613" s="260"/>
      <c r="O613" s="260"/>
      <c r="P613" s="260"/>
      <c r="Q613" s="260"/>
      <c r="R613" s="260"/>
      <c r="S613" s="260"/>
      <c r="T613" s="261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2" t="s">
        <v>195</v>
      </c>
      <c r="AU613" s="262" t="s">
        <v>83</v>
      </c>
      <c r="AV613" s="14" t="s">
        <v>83</v>
      </c>
      <c r="AW613" s="14" t="s">
        <v>30</v>
      </c>
      <c r="AX613" s="14" t="s">
        <v>73</v>
      </c>
      <c r="AY613" s="262" t="s">
        <v>183</v>
      </c>
    </row>
    <row r="614" s="13" customFormat="1">
      <c r="A614" s="13"/>
      <c r="B614" s="241"/>
      <c r="C614" s="242"/>
      <c r="D614" s="243" t="s">
        <v>195</v>
      </c>
      <c r="E614" s="244" t="s">
        <v>1</v>
      </c>
      <c r="F614" s="245" t="s">
        <v>1092</v>
      </c>
      <c r="G614" s="242"/>
      <c r="H614" s="244" t="s">
        <v>1</v>
      </c>
      <c r="I614" s="246"/>
      <c r="J614" s="242"/>
      <c r="K614" s="242"/>
      <c r="L614" s="247"/>
      <c r="M614" s="248"/>
      <c r="N614" s="249"/>
      <c r="O614" s="249"/>
      <c r="P614" s="249"/>
      <c r="Q614" s="249"/>
      <c r="R614" s="249"/>
      <c r="S614" s="249"/>
      <c r="T614" s="25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1" t="s">
        <v>195</v>
      </c>
      <c r="AU614" s="251" t="s">
        <v>83</v>
      </c>
      <c r="AV614" s="13" t="s">
        <v>81</v>
      </c>
      <c r="AW614" s="13" t="s">
        <v>30</v>
      </c>
      <c r="AX614" s="13" t="s">
        <v>73</v>
      </c>
      <c r="AY614" s="251" t="s">
        <v>183</v>
      </c>
    </row>
    <row r="615" s="14" customFormat="1">
      <c r="A615" s="14"/>
      <c r="B615" s="252"/>
      <c r="C615" s="253"/>
      <c r="D615" s="243" t="s">
        <v>195</v>
      </c>
      <c r="E615" s="254" t="s">
        <v>1</v>
      </c>
      <c r="F615" s="255" t="s">
        <v>1093</v>
      </c>
      <c r="G615" s="253"/>
      <c r="H615" s="256">
        <v>0.64500000000000002</v>
      </c>
      <c r="I615" s="257"/>
      <c r="J615" s="253"/>
      <c r="K615" s="253"/>
      <c r="L615" s="258"/>
      <c r="M615" s="259"/>
      <c r="N615" s="260"/>
      <c r="O615" s="260"/>
      <c r="P615" s="260"/>
      <c r="Q615" s="260"/>
      <c r="R615" s="260"/>
      <c r="S615" s="260"/>
      <c r="T615" s="26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2" t="s">
        <v>195</v>
      </c>
      <c r="AU615" s="262" t="s">
        <v>83</v>
      </c>
      <c r="AV615" s="14" t="s">
        <v>83</v>
      </c>
      <c r="AW615" s="14" t="s">
        <v>30</v>
      </c>
      <c r="AX615" s="14" t="s">
        <v>73</v>
      </c>
      <c r="AY615" s="262" t="s">
        <v>183</v>
      </c>
    </row>
    <row r="616" s="14" customFormat="1">
      <c r="A616" s="14"/>
      <c r="B616" s="252"/>
      <c r="C616" s="253"/>
      <c r="D616" s="243" t="s">
        <v>195</v>
      </c>
      <c r="E616" s="254" t="s">
        <v>1</v>
      </c>
      <c r="F616" s="255" t="s">
        <v>1094</v>
      </c>
      <c r="G616" s="253"/>
      <c r="H616" s="256">
        <v>0.92500000000000004</v>
      </c>
      <c r="I616" s="257"/>
      <c r="J616" s="253"/>
      <c r="K616" s="253"/>
      <c r="L616" s="258"/>
      <c r="M616" s="259"/>
      <c r="N616" s="260"/>
      <c r="O616" s="260"/>
      <c r="P616" s="260"/>
      <c r="Q616" s="260"/>
      <c r="R616" s="260"/>
      <c r="S616" s="260"/>
      <c r="T616" s="26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2" t="s">
        <v>195</v>
      </c>
      <c r="AU616" s="262" t="s">
        <v>83</v>
      </c>
      <c r="AV616" s="14" t="s">
        <v>83</v>
      </c>
      <c r="AW616" s="14" t="s">
        <v>30</v>
      </c>
      <c r="AX616" s="14" t="s">
        <v>73</v>
      </c>
      <c r="AY616" s="262" t="s">
        <v>183</v>
      </c>
    </row>
    <row r="617" s="13" customFormat="1">
      <c r="A617" s="13"/>
      <c r="B617" s="241"/>
      <c r="C617" s="242"/>
      <c r="D617" s="243" t="s">
        <v>195</v>
      </c>
      <c r="E617" s="244" t="s">
        <v>1</v>
      </c>
      <c r="F617" s="245" t="s">
        <v>1095</v>
      </c>
      <c r="G617" s="242"/>
      <c r="H617" s="244" t="s">
        <v>1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1" t="s">
        <v>195</v>
      </c>
      <c r="AU617" s="251" t="s">
        <v>83</v>
      </c>
      <c r="AV617" s="13" t="s">
        <v>81</v>
      </c>
      <c r="AW617" s="13" t="s">
        <v>30</v>
      </c>
      <c r="AX617" s="13" t="s">
        <v>73</v>
      </c>
      <c r="AY617" s="251" t="s">
        <v>183</v>
      </c>
    </row>
    <row r="618" s="14" customFormat="1">
      <c r="A618" s="14"/>
      <c r="B618" s="252"/>
      <c r="C618" s="253"/>
      <c r="D618" s="243" t="s">
        <v>195</v>
      </c>
      <c r="E618" s="254" t="s">
        <v>1</v>
      </c>
      <c r="F618" s="255" t="s">
        <v>1096</v>
      </c>
      <c r="G618" s="253"/>
      <c r="H618" s="256">
        <v>0.89600000000000002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2" t="s">
        <v>195</v>
      </c>
      <c r="AU618" s="262" t="s">
        <v>83</v>
      </c>
      <c r="AV618" s="14" t="s">
        <v>83</v>
      </c>
      <c r="AW618" s="14" t="s">
        <v>30</v>
      </c>
      <c r="AX618" s="14" t="s">
        <v>73</v>
      </c>
      <c r="AY618" s="262" t="s">
        <v>183</v>
      </c>
    </row>
    <row r="619" s="13" customFormat="1">
      <c r="A619" s="13"/>
      <c r="B619" s="241"/>
      <c r="C619" s="242"/>
      <c r="D619" s="243" t="s">
        <v>195</v>
      </c>
      <c r="E619" s="244" t="s">
        <v>1</v>
      </c>
      <c r="F619" s="245" t="s">
        <v>1097</v>
      </c>
      <c r="G619" s="242"/>
      <c r="H619" s="244" t="s">
        <v>1</v>
      </c>
      <c r="I619" s="246"/>
      <c r="J619" s="242"/>
      <c r="K619" s="242"/>
      <c r="L619" s="247"/>
      <c r="M619" s="248"/>
      <c r="N619" s="249"/>
      <c r="O619" s="249"/>
      <c r="P619" s="249"/>
      <c r="Q619" s="249"/>
      <c r="R619" s="249"/>
      <c r="S619" s="249"/>
      <c r="T619" s="25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1" t="s">
        <v>195</v>
      </c>
      <c r="AU619" s="251" t="s">
        <v>83</v>
      </c>
      <c r="AV619" s="13" t="s">
        <v>81</v>
      </c>
      <c r="AW619" s="13" t="s">
        <v>30</v>
      </c>
      <c r="AX619" s="13" t="s">
        <v>73</v>
      </c>
      <c r="AY619" s="251" t="s">
        <v>183</v>
      </c>
    </row>
    <row r="620" s="14" customFormat="1">
      <c r="A620" s="14"/>
      <c r="B620" s="252"/>
      <c r="C620" s="253"/>
      <c r="D620" s="243" t="s">
        <v>195</v>
      </c>
      <c r="E620" s="254" t="s">
        <v>1</v>
      </c>
      <c r="F620" s="255" t="s">
        <v>1098</v>
      </c>
      <c r="G620" s="253"/>
      <c r="H620" s="256">
        <v>2.4500000000000002</v>
      </c>
      <c r="I620" s="257"/>
      <c r="J620" s="253"/>
      <c r="K620" s="253"/>
      <c r="L620" s="258"/>
      <c r="M620" s="259"/>
      <c r="N620" s="260"/>
      <c r="O620" s="260"/>
      <c r="P620" s="260"/>
      <c r="Q620" s="260"/>
      <c r="R620" s="260"/>
      <c r="S620" s="260"/>
      <c r="T620" s="26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2" t="s">
        <v>195</v>
      </c>
      <c r="AU620" s="262" t="s">
        <v>83</v>
      </c>
      <c r="AV620" s="14" t="s">
        <v>83</v>
      </c>
      <c r="AW620" s="14" t="s">
        <v>30</v>
      </c>
      <c r="AX620" s="14" t="s">
        <v>73</v>
      </c>
      <c r="AY620" s="262" t="s">
        <v>183</v>
      </c>
    </row>
    <row r="621" s="13" customFormat="1">
      <c r="A621" s="13"/>
      <c r="B621" s="241"/>
      <c r="C621" s="242"/>
      <c r="D621" s="243" t="s">
        <v>195</v>
      </c>
      <c r="E621" s="244" t="s">
        <v>1</v>
      </c>
      <c r="F621" s="245" t="s">
        <v>1099</v>
      </c>
      <c r="G621" s="242"/>
      <c r="H621" s="244" t="s">
        <v>1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195</v>
      </c>
      <c r="AU621" s="251" t="s">
        <v>83</v>
      </c>
      <c r="AV621" s="13" t="s">
        <v>81</v>
      </c>
      <c r="AW621" s="13" t="s">
        <v>30</v>
      </c>
      <c r="AX621" s="13" t="s">
        <v>73</v>
      </c>
      <c r="AY621" s="251" t="s">
        <v>183</v>
      </c>
    </row>
    <row r="622" s="14" customFormat="1">
      <c r="A622" s="14"/>
      <c r="B622" s="252"/>
      <c r="C622" s="253"/>
      <c r="D622" s="243" t="s">
        <v>195</v>
      </c>
      <c r="E622" s="254" t="s">
        <v>1</v>
      </c>
      <c r="F622" s="255" t="s">
        <v>1100</v>
      </c>
      <c r="G622" s="253"/>
      <c r="H622" s="256">
        <v>3.7839999999999998</v>
      </c>
      <c r="I622" s="257"/>
      <c r="J622" s="253"/>
      <c r="K622" s="253"/>
      <c r="L622" s="258"/>
      <c r="M622" s="259"/>
      <c r="N622" s="260"/>
      <c r="O622" s="260"/>
      <c r="P622" s="260"/>
      <c r="Q622" s="260"/>
      <c r="R622" s="260"/>
      <c r="S622" s="260"/>
      <c r="T622" s="26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2" t="s">
        <v>195</v>
      </c>
      <c r="AU622" s="262" t="s">
        <v>83</v>
      </c>
      <c r="AV622" s="14" t="s">
        <v>83</v>
      </c>
      <c r="AW622" s="14" t="s">
        <v>30</v>
      </c>
      <c r="AX622" s="14" t="s">
        <v>73</v>
      </c>
      <c r="AY622" s="262" t="s">
        <v>183</v>
      </c>
    </row>
    <row r="623" s="13" customFormat="1">
      <c r="A623" s="13"/>
      <c r="B623" s="241"/>
      <c r="C623" s="242"/>
      <c r="D623" s="243" t="s">
        <v>195</v>
      </c>
      <c r="E623" s="244" t="s">
        <v>1</v>
      </c>
      <c r="F623" s="245" t="s">
        <v>1101</v>
      </c>
      <c r="G623" s="242"/>
      <c r="H623" s="244" t="s">
        <v>1</v>
      </c>
      <c r="I623" s="246"/>
      <c r="J623" s="242"/>
      <c r="K623" s="242"/>
      <c r="L623" s="247"/>
      <c r="M623" s="248"/>
      <c r="N623" s="249"/>
      <c r="O623" s="249"/>
      <c r="P623" s="249"/>
      <c r="Q623" s="249"/>
      <c r="R623" s="249"/>
      <c r="S623" s="249"/>
      <c r="T623" s="25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1" t="s">
        <v>195</v>
      </c>
      <c r="AU623" s="251" t="s">
        <v>83</v>
      </c>
      <c r="AV623" s="13" t="s">
        <v>81</v>
      </c>
      <c r="AW623" s="13" t="s">
        <v>30</v>
      </c>
      <c r="AX623" s="13" t="s">
        <v>73</v>
      </c>
      <c r="AY623" s="251" t="s">
        <v>183</v>
      </c>
    </row>
    <row r="624" s="14" customFormat="1">
      <c r="A624" s="14"/>
      <c r="B624" s="252"/>
      <c r="C624" s="253"/>
      <c r="D624" s="243" t="s">
        <v>195</v>
      </c>
      <c r="E624" s="254" t="s">
        <v>1</v>
      </c>
      <c r="F624" s="255" t="s">
        <v>1102</v>
      </c>
      <c r="G624" s="253"/>
      <c r="H624" s="256">
        <v>2.8439999999999999</v>
      </c>
      <c r="I624" s="257"/>
      <c r="J624" s="253"/>
      <c r="K624" s="253"/>
      <c r="L624" s="258"/>
      <c r="M624" s="259"/>
      <c r="N624" s="260"/>
      <c r="O624" s="260"/>
      <c r="P624" s="260"/>
      <c r="Q624" s="260"/>
      <c r="R624" s="260"/>
      <c r="S624" s="260"/>
      <c r="T624" s="26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2" t="s">
        <v>195</v>
      </c>
      <c r="AU624" s="262" t="s">
        <v>83</v>
      </c>
      <c r="AV624" s="14" t="s">
        <v>83</v>
      </c>
      <c r="AW624" s="14" t="s">
        <v>30</v>
      </c>
      <c r="AX624" s="14" t="s">
        <v>73</v>
      </c>
      <c r="AY624" s="262" t="s">
        <v>183</v>
      </c>
    </row>
    <row r="625" s="13" customFormat="1">
      <c r="A625" s="13"/>
      <c r="B625" s="241"/>
      <c r="C625" s="242"/>
      <c r="D625" s="243" t="s">
        <v>195</v>
      </c>
      <c r="E625" s="244" t="s">
        <v>1</v>
      </c>
      <c r="F625" s="245" t="s">
        <v>1103</v>
      </c>
      <c r="G625" s="242"/>
      <c r="H625" s="244" t="s">
        <v>1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1" t="s">
        <v>195</v>
      </c>
      <c r="AU625" s="251" t="s">
        <v>83</v>
      </c>
      <c r="AV625" s="13" t="s">
        <v>81</v>
      </c>
      <c r="AW625" s="13" t="s">
        <v>30</v>
      </c>
      <c r="AX625" s="13" t="s">
        <v>73</v>
      </c>
      <c r="AY625" s="251" t="s">
        <v>183</v>
      </c>
    </row>
    <row r="626" s="14" customFormat="1">
      <c r="A626" s="14"/>
      <c r="B626" s="252"/>
      <c r="C626" s="253"/>
      <c r="D626" s="243" t="s">
        <v>195</v>
      </c>
      <c r="E626" s="254" t="s">
        <v>1</v>
      </c>
      <c r="F626" s="255" t="s">
        <v>1104</v>
      </c>
      <c r="G626" s="253"/>
      <c r="H626" s="256">
        <v>1.101</v>
      </c>
      <c r="I626" s="257"/>
      <c r="J626" s="253"/>
      <c r="K626" s="253"/>
      <c r="L626" s="258"/>
      <c r="M626" s="259"/>
      <c r="N626" s="260"/>
      <c r="O626" s="260"/>
      <c r="P626" s="260"/>
      <c r="Q626" s="260"/>
      <c r="R626" s="260"/>
      <c r="S626" s="260"/>
      <c r="T626" s="26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2" t="s">
        <v>195</v>
      </c>
      <c r="AU626" s="262" t="s">
        <v>83</v>
      </c>
      <c r="AV626" s="14" t="s">
        <v>83</v>
      </c>
      <c r="AW626" s="14" t="s">
        <v>30</v>
      </c>
      <c r="AX626" s="14" t="s">
        <v>73</v>
      </c>
      <c r="AY626" s="262" t="s">
        <v>183</v>
      </c>
    </row>
    <row r="627" s="13" customFormat="1">
      <c r="A627" s="13"/>
      <c r="B627" s="241"/>
      <c r="C627" s="242"/>
      <c r="D627" s="243" t="s">
        <v>195</v>
      </c>
      <c r="E627" s="244" t="s">
        <v>1</v>
      </c>
      <c r="F627" s="245" t="s">
        <v>856</v>
      </c>
      <c r="G627" s="242"/>
      <c r="H627" s="244" t="s">
        <v>1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1" t="s">
        <v>195</v>
      </c>
      <c r="AU627" s="251" t="s">
        <v>83</v>
      </c>
      <c r="AV627" s="13" t="s">
        <v>81</v>
      </c>
      <c r="AW627" s="13" t="s">
        <v>30</v>
      </c>
      <c r="AX627" s="13" t="s">
        <v>73</v>
      </c>
      <c r="AY627" s="251" t="s">
        <v>183</v>
      </c>
    </row>
    <row r="628" s="14" customFormat="1">
      <c r="A628" s="14"/>
      <c r="B628" s="252"/>
      <c r="C628" s="253"/>
      <c r="D628" s="243" t="s">
        <v>195</v>
      </c>
      <c r="E628" s="254" t="s">
        <v>1</v>
      </c>
      <c r="F628" s="255" t="s">
        <v>1105</v>
      </c>
      <c r="G628" s="253"/>
      <c r="H628" s="256">
        <v>1.643</v>
      </c>
      <c r="I628" s="257"/>
      <c r="J628" s="253"/>
      <c r="K628" s="253"/>
      <c r="L628" s="258"/>
      <c r="M628" s="259"/>
      <c r="N628" s="260"/>
      <c r="O628" s="260"/>
      <c r="P628" s="260"/>
      <c r="Q628" s="260"/>
      <c r="R628" s="260"/>
      <c r="S628" s="260"/>
      <c r="T628" s="26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2" t="s">
        <v>195</v>
      </c>
      <c r="AU628" s="262" t="s">
        <v>83</v>
      </c>
      <c r="AV628" s="14" t="s">
        <v>83</v>
      </c>
      <c r="AW628" s="14" t="s">
        <v>30</v>
      </c>
      <c r="AX628" s="14" t="s">
        <v>73</v>
      </c>
      <c r="AY628" s="262" t="s">
        <v>183</v>
      </c>
    </row>
    <row r="629" s="13" customFormat="1">
      <c r="A629" s="13"/>
      <c r="B629" s="241"/>
      <c r="C629" s="242"/>
      <c r="D629" s="243" t="s">
        <v>195</v>
      </c>
      <c r="E629" s="244" t="s">
        <v>1</v>
      </c>
      <c r="F629" s="245" t="s">
        <v>1106</v>
      </c>
      <c r="G629" s="242"/>
      <c r="H629" s="244" t="s">
        <v>1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1" t="s">
        <v>195</v>
      </c>
      <c r="AU629" s="251" t="s">
        <v>83</v>
      </c>
      <c r="AV629" s="13" t="s">
        <v>81</v>
      </c>
      <c r="AW629" s="13" t="s">
        <v>30</v>
      </c>
      <c r="AX629" s="13" t="s">
        <v>73</v>
      </c>
      <c r="AY629" s="251" t="s">
        <v>183</v>
      </c>
    </row>
    <row r="630" s="13" customFormat="1">
      <c r="A630" s="13"/>
      <c r="B630" s="241"/>
      <c r="C630" s="242"/>
      <c r="D630" s="243" t="s">
        <v>195</v>
      </c>
      <c r="E630" s="244" t="s">
        <v>1</v>
      </c>
      <c r="F630" s="245" t="s">
        <v>1107</v>
      </c>
      <c r="G630" s="242"/>
      <c r="H630" s="244" t="s">
        <v>1</v>
      </c>
      <c r="I630" s="246"/>
      <c r="J630" s="242"/>
      <c r="K630" s="242"/>
      <c r="L630" s="247"/>
      <c r="M630" s="248"/>
      <c r="N630" s="249"/>
      <c r="O630" s="249"/>
      <c r="P630" s="249"/>
      <c r="Q630" s="249"/>
      <c r="R630" s="249"/>
      <c r="S630" s="249"/>
      <c r="T630" s="25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1" t="s">
        <v>195</v>
      </c>
      <c r="AU630" s="251" t="s">
        <v>83</v>
      </c>
      <c r="AV630" s="13" t="s">
        <v>81</v>
      </c>
      <c r="AW630" s="13" t="s">
        <v>30</v>
      </c>
      <c r="AX630" s="13" t="s">
        <v>73</v>
      </c>
      <c r="AY630" s="251" t="s">
        <v>183</v>
      </c>
    </row>
    <row r="631" s="14" customFormat="1">
      <c r="A631" s="14"/>
      <c r="B631" s="252"/>
      <c r="C631" s="253"/>
      <c r="D631" s="243" t="s">
        <v>195</v>
      </c>
      <c r="E631" s="254" t="s">
        <v>1</v>
      </c>
      <c r="F631" s="255" t="s">
        <v>1108</v>
      </c>
      <c r="G631" s="253"/>
      <c r="H631" s="256">
        <v>8.8300000000000001</v>
      </c>
      <c r="I631" s="257"/>
      <c r="J631" s="253"/>
      <c r="K631" s="253"/>
      <c r="L631" s="258"/>
      <c r="M631" s="259"/>
      <c r="N631" s="260"/>
      <c r="O631" s="260"/>
      <c r="P631" s="260"/>
      <c r="Q631" s="260"/>
      <c r="R631" s="260"/>
      <c r="S631" s="260"/>
      <c r="T631" s="261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2" t="s">
        <v>195</v>
      </c>
      <c r="AU631" s="262" t="s">
        <v>83</v>
      </c>
      <c r="AV631" s="14" t="s">
        <v>83</v>
      </c>
      <c r="AW631" s="14" t="s">
        <v>30</v>
      </c>
      <c r="AX631" s="14" t="s">
        <v>73</v>
      </c>
      <c r="AY631" s="262" t="s">
        <v>183</v>
      </c>
    </row>
    <row r="632" s="14" customFormat="1">
      <c r="A632" s="14"/>
      <c r="B632" s="252"/>
      <c r="C632" s="253"/>
      <c r="D632" s="243" t="s">
        <v>195</v>
      </c>
      <c r="E632" s="254" t="s">
        <v>1</v>
      </c>
      <c r="F632" s="255" t="s">
        <v>1109</v>
      </c>
      <c r="G632" s="253"/>
      <c r="H632" s="256">
        <v>2.5379999999999998</v>
      </c>
      <c r="I632" s="257"/>
      <c r="J632" s="253"/>
      <c r="K632" s="253"/>
      <c r="L632" s="258"/>
      <c r="M632" s="259"/>
      <c r="N632" s="260"/>
      <c r="O632" s="260"/>
      <c r="P632" s="260"/>
      <c r="Q632" s="260"/>
      <c r="R632" s="260"/>
      <c r="S632" s="260"/>
      <c r="T632" s="26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2" t="s">
        <v>195</v>
      </c>
      <c r="AU632" s="262" t="s">
        <v>83</v>
      </c>
      <c r="AV632" s="14" t="s">
        <v>83</v>
      </c>
      <c r="AW632" s="14" t="s">
        <v>30</v>
      </c>
      <c r="AX632" s="14" t="s">
        <v>73</v>
      </c>
      <c r="AY632" s="262" t="s">
        <v>183</v>
      </c>
    </row>
    <row r="633" s="13" customFormat="1">
      <c r="A633" s="13"/>
      <c r="B633" s="241"/>
      <c r="C633" s="242"/>
      <c r="D633" s="243" t="s">
        <v>195</v>
      </c>
      <c r="E633" s="244" t="s">
        <v>1</v>
      </c>
      <c r="F633" s="245" t="s">
        <v>1110</v>
      </c>
      <c r="G633" s="242"/>
      <c r="H633" s="244" t="s">
        <v>1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1" t="s">
        <v>195</v>
      </c>
      <c r="AU633" s="251" t="s">
        <v>83</v>
      </c>
      <c r="AV633" s="13" t="s">
        <v>81</v>
      </c>
      <c r="AW633" s="13" t="s">
        <v>30</v>
      </c>
      <c r="AX633" s="13" t="s">
        <v>73</v>
      </c>
      <c r="AY633" s="251" t="s">
        <v>183</v>
      </c>
    </row>
    <row r="634" s="14" customFormat="1">
      <c r="A634" s="14"/>
      <c r="B634" s="252"/>
      <c r="C634" s="253"/>
      <c r="D634" s="243" t="s">
        <v>195</v>
      </c>
      <c r="E634" s="254" t="s">
        <v>1</v>
      </c>
      <c r="F634" s="255" t="s">
        <v>1111</v>
      </c>
      <c r="G634" s="253"/>
      <c r="H634" s="256">
        <v>1.8959999999999999</v>
      </c>
      <c r="I634" s="257"/>
      <c r="J634" s="253"/>
      <c r="K634" s="253"/>
      <c r="L634" s="258"/>
      <c r="M634" s="259"/>
      <c r="N634" s="260"/>
      <c r="O634" s="260"/>
      <c r="P634" s="260"/>
      <c r="Q634" s="260"/>
      <c r="R634" s="260"/>
      <c r="S634" s="260"/>
      <c r="T634" s="26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2" t="s">
        <v>195</v>
      </c>
      <c r="AU634" s="262" t="s">
        <v>83</v>
      </c>
      <c r="AV634" s="14" t="s">
        <v>83</v>
      </c>
      <c r="AW634" s="14" t="s">
        <v>30</v>
      </c>
      <c r="AX634" s="14" t="s">
        <v>73</v>
      </c>
      <c r="AY634" s="262" t="s">
        <v>183</v>
      </c>
    </row>
    <row r="635" s="13" customFormat="1">
      <c r="A635" s="13"/>
      <c r="B635" s="241"/>
      <c r="C635" s="242"/>
      <c r="D635" s="243" t="s">
        <v>195</v>
      </c>
      <c r="E635" s="244" t="s">
        <v>1</v>
      </c>
      <c r="F635" s="245" t="s">
        <v>1112</v>
      </c>
      <c r="G635" s="242"/>
      <c r="H635" s="244" t="s">
        <v>1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1" t="s">
        <v>195</v>
      </c>
      <c r="AU635" s="251" t="s">
        <v>83</v>
      </c>
      <c r="AV635" s="13" t="s">
        <v>81</v>
      </c>
      <c r="AW635" s="13" t="s">
        <v>30</v>
      </c>
      <c r="AX635" s="13" t="s">
        <v>73</v>
      </c>
      <c r="AY635" s="251" t="s">
        <v>183</v>
      </c>
    </row>
    <row r="636" s="14" customFormat="1">
      <c r="A636" s="14"/>
      <c r="B636" s="252"/>
      <c r="C636" s="253"/>
      <c r="D636" s="243" t="s">
        <v>195</v>
      </c>
      <c r="E636" s="254" t="s">
        <v>1</v>
      </c>
      <c r="F636" s="255" t="s">
        <v>1113</v>
      </c>
      <c r="G636" s="253"/>
      <c r="H636" s="256">
        <v>2.2759999999999998</v>
      </c>
      <c r="I636" s="257"/>
      <c r="J636" s="253"/>
      <c r="K636" s="253"/>
      <c r="L636" s="258"/>
      <c r="M636" s="259"/>
      <c r="N636" s="260"/>
      <c r="O636" s="260"/>
      <c r="P636" s="260"/>
      <c r="Q636" s="260"/>
      <c r="R636" s="260"/>
      <c r="S636" s="260"/>
      <c r="T636" s="26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2" t="s">
        <v>195</v>
      </c>
      <c r="AU636" s="262" t="s">
        <v>83</v>
      </c>
      <c r="AV636" s="14" t="s">
        <v>83</v>
      </c>
      <c r="AW636" s="14" t="s">
        <v>30</v>
      </c>
      <c r="AX636" s="14" t="s">
        <v>73</v>
      </c>
      <c r="AY636" s="262" t="s">
        <v>183</v>
      </c>
    </row>
    <row r="637" s="13" customFormat="1">
      <c r="A637" s="13"/>
      <c r="B637" s="241"/>
      <c r="C637" s="242"/>
      <c r="D637" s="243" t="s">
        <v>195</v>
      </c>
      <c r="E637" s="244" t="s">
        <v>1</v>
      </c>
      <c r="F637" s="245" t="s">
        <v>1114</v>
      </c>
      <c r="G637" s="242"/>
      <c r="H637" s="244" t="s">
        <v>1</v>
      </c>
      <c r="I637" s="246"/>
      <c r="J637" s="242"/>
      <c r="K637" s="242"/>
      <c r="L637" s="247"/>
      <c r="M637" s="248"/>
      <c r="N637" s="249"/>
      <c r="O637" s="249"/>
      <c r="P637" s="249"/>
      <c r="Q637" s="249"/>
      <c r="R637" s="249"/>
      <c r="S637" s="249"/>
      <c r="T637" s="25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1" t="s">
        <v>195</v>
      </c>
      <c r="AU637" s="251" t="s">
        <v>83</v>
      </c>
      <c r="AV637" s="13" t="s">
        <v>81</v>
      </c>
      <c r="AW637" s="13" t="s">
        <v>30</v>
      </c>
      <c r="AX637" s="13" t="s">
        <v>73</v>
      </c>
      <c r="AY637" s="251" t="s">
        <v>183</v>
      </c>
    </row>
    <row r="638" s="14" customFormat="1">
      <c r="A638" s="14"/>
      <c r="B638" s="252"/>
      <c r="C638" s="253"/>
      <c r="D638" s="243" t="s">
        <v>195</v>
      </c>
      <c r="E638" s="254" t="s">
        <v>1</v>
      </c>
      <c r="F638" s="255" t="s">
        <v>1115</v>
      </c>
      <c r="G638" s="253"/>
      <c r="H638" s="256">
        <v>0.39500000000000002</v>
      </c>
      <c r="I638" s="257"/>
      <c r="J638" s="253"/>
      <c r="K638" s="253"/>
      <c r="L638" s="258"/>
      <c r="M638" s="259"/>
      <c r="N638" s="260"/>
      <c r="O638" s="260"/>
      <c r="P638" s="260"/>
      <c r="Q638" s="260"/>
      <c r="R638" s="260"/>
      <c r="S638" s="260"/>
      <c r="T638" s="26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2" t="s">
        <v>195</v>
      </c>
      <c r="AU638" s="262" t="s">
        <v>83</v>
      </c>
      <c r="AV638" s="14" t="s">
        <v>83</v>
      </c>
      <c r="AW638" s="14" t="s">
        <v>30</v>
      </c>
      <c r="AX638" s="14" t="s">
        <v>73</v>
      </c>
      <c r="AY638" s="262" t="s">
        <v>183</v>
      </c>
    </row>
    <row r="639" s="13" customFormat="1">
      <c r="A639" s="13"/>
      <c r="B639" s="241"/>
      <c r="C639" s="242"/>
      <c r="D639" s="243" t="s">
        <v>195</v>
      </c>
      <c r="E639" s="244" t="s">
        <v>1</v>
      </c>
      <c r="F639" s="245" t="s">
        <v>1116</v>
      </c>
      <c r="G639" s="242"/>
      <c r="H639" s="244" t="s">
        <v>1</v>
      </c>
      <c r="I639" s="246"/>
      <c r="J639" s="242"/>
      <c r="K639" s="242"/>
      <c r="L639" s="247"/>
      <c r="M639" s="248"/>
      <c r="N639" s="249"/>
      <c r="O639" s="249"/>
      <c r="P639" s="249"/>
      <c r="Q639" s="249"/>
      <c r="R639" s="249"/>
      <c r="S639" s="249"/>
      <c r="T639" s="250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1" t="s">
        <v>195</v>
      </c>
      <c r="AU639" s="251" t="s">
        <v>83</v>
      </c>
      <c r="AV639" s="13" t="s">
        <v>81</v>
      </c>
      <c r="AW639" s="13" t="s">
        <v>30</v>
      </c>
      <c r="AX639" s="13" t="s">
        <v>73</v>
      </c>
      <c r="AY639" s="251" t="s">
        <v>183</v>
      </c>
    </row>
    <row r="640" s="14" customFormat="1">
      <c r="A640" s="14"/>
      <c r="B640" s="252"/>
      <c r="C640" s="253"/>
      <c r="D640" s="243" t="s">
        <v>195</v>
      </c>
      <c r="E640" s="254" t="s">
        <v>1</v>
      </c>
      <c r="F640" s="255" t="s">
        <v>1117</v>
      </c>
      <c r="G640" s="253"/>
      <c r="H640" s="256">
        <v>1.3939999999999999</v>
      </c>
      <c r="I640" s="257"/>
      <c r="J640" s="253"/>
      <c r="K640" s="253"/>
      <c r="L640" s="258"/>
      <c r="M640" s="259"/>
      <c r="N640" s="260"/>
      <c r="O640" s="260"/>
      <c r="P640" s="260"/>
      <c r="Q640" s="260"/>
      <c r="R640" s="260"/>
      <c r="S640" s="260"/>
      <c r="T640" s="26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2" t="s">
        <v>195</v>
      </c>
      <c r="AU640" s="262" t="s">
        <v>83</v>
      </c>
      <c r="AV640" s="14" t="s">
        <v>83</v>
      </c>
      <c r="AW640" s="14" t="s">
        <v>30</v>
      </c>
      <c r="AX640" s="14" t="s">
        <v>73</v>
      </c>
      <c r="AY640" s="262" t="s">
        <v>183</v>
      </c>
    </row>
    <row r="641" s="13" customFormat="1">
      <c r="A641" s="13"/>
      <c r="B641" s="241"/>
      <c r="C641" s="242"/>
      <c r="D641" s="243" t="s">
        <v>195</v>
      </c>
      <c r="E641" s="244" t="s">
        <v>1</v>
      </c>
      <c r="F641" s="245" t="s">
        <v>1118</v>
      </c>
      <c r="G641" s="242"/>
      <c r="H641" s="244" t="s">
        <v>1</v>
      </c>
      <c r="I641" s="246"/>
      <c r="J641" s="242"/>
      <c r="K641" s="242"/>
      <c r="L641" s="247"/>
      <c r="M641" s="248"/>
      <c r="N641" s="249"/>
      <c r="O641" s="249"/>
      <c r="P641" s="249"/>
      <c r="Q641" s="249"/>
      <c r="R641" s="249"/>
      <c r="S641" s="249"/>
      <c r="T641" s="25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1" t="s">
        <v>195</v>
      </c>
      <c r="AU641" s="251" t="s">
        <v>83</v>
      </c>
      <c r="AV641" s="13" t="s">
        <v>81</v>
      </c>
      <c r="AW641" s="13" t="s">
        <v>30</v>
      </c>
      <c r="AX641" s="13" t="s">
        <v>73</v>
      </c>
      <c r="AY641" s="251" t="s">
        <v>183</v>
      </c>
    </row>
    <row r="642" s="14" customFormat="1">
      <c r="A642" s="14"/>
      <c r="B642" s="252"/>
      <c r="C642" s="253"/>
      <c r="D642" s="243" t="s">
        <v>195</v>
      </c>
      <c r="E642" s="254" t="s">
        <v>1</v>
      </c>
      <c r="F642" s="255" t="s">
        <v>1119</v>
      </c>
      <c r="G642" s="253"/>
      <c r="H642" s="256">
        <v>2.3519999999999999</v>
      </c>
      <c r="I642" s="257"/>
      <c r="J642" s="253"/>
      <c r="K642" s="253"/>
      <c r="L642" s="258"/>
      <c r="M642" s="259"/>
      <c r="N642" s="260"/>
      <c r="O642" s="260"/>
      <c r="P642" s="260"/>
      <c r="Q642" s="260"/>
      <c r="R642" s="260"/>
      <c r="S642" s="260"/>
      <c r="T642" s="26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2" t="s">
        <v>195</v>
      </c>
      <c r="AU642" s="262" t="s">
        <v>83</v>
      </c>
      <c r="AV642" s="14" t="s">
        <v>83</v>
      </c>
      <c r="AW642" s="14" t="s">
        <v>30</v>
      </c>
      <c r="AX642" s="14" t="s">
        <v>73</v>
      </c>
      <c r="AY642" s="262" t="s">
        <v>183</v>
      </c>
    </row>
    <row r="643" s="13" customFormat="1">
      <c r="A643" s="13"/>
      <c r="B643" s="241"/>
      <c r="C643" s="242"/>
      <c r="D643" s="243" t="s">
        <v>195</v>
      </c>
      <c r="E643" s="244" t="s">
        <v>1</v>
      </c>
      <c r="F643" s="245" t="s">
        <v>1120</v>
      </c>
      <c r="G643" s="242"/>
      <c r="H643" s="244" t="s">
        <v>1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1" t="s">
        <v>195</v>
      </c>
      <c r="AU643" s="251" t="s">
        <v>83</v>
      </c>
      <c r="AV643" s="13" t="s">
        <v>81</v>
      </c>
      <c r="AW643" s="13" t="s">
        <v>30</v>
      </c>
      <c r="AX643" s="13" t="s">
        <v>73</v>
      </c>
      <c r="AY643" s="251" t="s">
        <v>183</v>
      </c>
    </row>
    <row r="644" s="14" customFormat="1">
      <c r="A644" s="14"/>
      <c r="B644" s="252"/>
      <c r="C644" s="253"/>
      <c r="D644" s="243" t="s">
        <v>195</v>
      </c>
      <c r="E644" s="254" t="s">
        <v>1</v>
      </c>
      <c r="F644" s="255" t="s">
        <v>1121</v>
      </c>
      <c r="G644" s="253"/>
      <c r="H644" s="256">
        <v>1.079</v>
      </c>
      <c r="I644" s="257"/>
      <c r="J644" s="253"/>
      <c r="K644" s="253"/>
      <c r="L644" s="258"/>
      <c r="M644" s="259"/>
      <c r="N644" s="260"/>
      <c r="O644" s="260"/>
      <c r="P644" s="260"/>
      <c r="Q644" s="260"/>
      <c r="R644" s="260"/>
      <c r="S644" s="260"/>
      <c r="T644" s="26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2" t="s">
        <v>195</v>
      </c>
      <c r="AU644" s="262" t="s">
        <v>83</v>
      </c>
      <c r="AV644" s="14" t="s">
        <v>83</v>
      </c>
      <c r="AW644" s="14" t="s">
        <v>30</v>
      </c>
      <c r="AX644" s="14" t="s">
        <v>73</v>
      </c>
      <c r="AY644" s="262" t="s">
        <v>183</v>
      </c>
    </row>
    <row r="645" s="13" customFormat="1">
      <c r="A645" s="13"/>
      <c r="B645" s="241"/>
      <c r="C645" s="242"/>
      <c r="D645" s="243" t="s">
        <v>195</v>
      </c>
      <c r="E645" s="244" t="s">
        <v>1</v>
      </c>
      <c r="F645" s="245" t="s">
        <v>1122</v>
      </c>
      <c r="G645" s="242"/>
      <c r="H645" s="244" t="s">
        <v>1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1" t="s">
        <v>195</v>
      </c>
      <c r="AU645" s="251" t="s">
        <v>83</v>
      </c>
      <c r="AV645" s="13" t="s">
        <v>81</v>
      </c>
      <c r="AW645" s="13" t="s">
        <v>30</v>
      </c>
      <c r="AX645" s="13" t="s">
        <v>73</v>
      </c>
      <c r="AY645" s="251" t="s">
        <v>183</v>
      </c>
    </row>
    <row r="646" s="14" customFormat="1">
      <c r="A646" s="14"/>
      <c r="B646" s="252"/>
      <c r="C646" s="253"/>
      <c r="D646" s="243" t="s">
        <v>195</v>
      </c>
      <c r="E646" s="254" t="s">
        <v>1</v>
      </c>
      <c r="F646" s="255" t="s">
        <v>1123</v>
      </c>
      <c r="G646" s="253"/>
      <c r="H646" s="256">
        <v>3.2400000000000002</v>
      </c>
      <c r="I646" s="257"/>
      <c r="J646" s="253"/>
      <c r="K646" s="253"/>
      <c r="L646" s="258"/>
      <c r="M646" s="259"/>
      <c r="N646" s="260"/>
      <c r="O646" s="260"/>
      <c r="P646" s="260"/>
      <c r="Q646" s="260"/>
      <c r="R646" s="260"/>
      <c r="S646" s="260"/>
      <c r="T646" s="26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2" t="s">
        <v>195</v>
      </c>
      <c r="AU646" s="262" t="s">
        <v>83</v>
      </c>
      <c r="AV646" s="14" t="s">
        <v>83</v>
      </c>
      <c r="AW646" s="14" t="s">
        <v>30</v>
      </c>
      <c r="AX646" s="14" t="s">
        <v>73</v>
      </c>
      <c r="AY646" s="262" t="s">
        <v>183</v>
      </c>
    </row>
    <row r="647" s="13" customFormat="1">
      <c r="A647" s="13"/>
      <c r="B647" s="241"/>
      <c r="C647" s="242"/>
      <c r="D647" s="243" t="s">
        <v>195</v>
      </c>
      <c r="E647" s="244" t="s">
        <v>1</v>
      </c>
      <c r="F647" s="245" t="s">
        <v>1124</v>
      </c>
      <c r="G647" s="242"/>
      <c r="H647" s="244" t="s">
        <v>1</v>
      </c>
      <c r="I647" s="246"/>
      <c r="J647" s="242"/>
      <c r="K647" s="242"/>
      <c r="L647" s="247"/>
      <c r="M647" s="248"/>
      <c r="N647" s="249"/>
      <c r="O647" s="249"/>
      <c r="P647" s="249"/>
      <c r="Q647" s="249"/>
      <c r="R647" s="249"/>
      <c r="S647" s="249"/>
      <c r="T647" s="25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1" t="s">
        <v>195</v>
      </c>
      <c r="AU647" s="251" t="s">
        <v>83</v>
      </c>
      <c r="AV647" s="13" t="s">
        <v>81</v>
      </c>
      <c r="AW647" s="13" t="s">
        <v>30</v>
      </c>
      <c r="AX647" s="13" t="s">
        <v>73</v>
      </c>
      <c r="AY647" s="251" t="s">
        <v>183</v>
      </c>
    </row>
    <row r="648" s="14" customFormat="1">
      <c r="A648" s="14"/>
      <c r="B648" s="252"/>
      <c r="C648" s="253"/>
      <c r="D648" s="243" t="s">
        <v>195</v>
      </c>
      <c r="E648" s="254" t="s">
        <v>1</v>
      </c>
      <c r="F648" s="255" t="s">
        <v>1125</v>
      </c>
      <c r="G648" s="253"/>
      <c r="H648" s="256">
        <v>0.502</v>
      </c>
      <c r="I648" s="257"/>
      <c r="J648" s="253"/>
      <c r="K648" s="253"/>
      <c r="L648" s="258"/>
      <c r="M648" s="259"/>
      <c r="N648" s="260"/>
      <c r="O648" s="260"/>
      <c r="P648" s="260"/>
      <c r="Q648" s="260"/>
      <c r="R648" s="260"/>
      <c r="S648" s="260"/>
      <c r="T648" s="26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2" t="s">
        <v>195</v>
      </c>
      <c r="AU648" s="262" t="s">
        <v>83</v>
      </c>
      <c r="AV648" s="14" t="s">
        <v>83</v>
      </c>
      <c r="AW648" s="14" t="s">
        <v>30</v>
      </c>
      <c r="AX648" s="14" t="s">
        <v>73</v>
      </c>
      <c r="AY648" s="262" t="s">
        <v>183</v>
      </c>
    </row>
    <row r="649" s="15" customFormat="1">
      <c r="A649" s="15"/>
      <c r="B649" s="263"/>
      <c r="C649" s="264"/>
      <c r="D649" s="243" t="s">
        <v>195</v>
      </c>
      <c r="E649" s="265" t="s">
        <v>1</v>
      </c>
      <c r="F649" s="266" t="s">
        <v>219</v>
      </c>
      <c r="G649" s="264"/>
      <c r="H649" s="267">
        <v>92.227000000000004</v>
      </c>
      <c r="I649" s="268"/>
      <c r="J649" s="264"/>
      <c r="K649" s="264"/>
      <c r="L649" s="269"/>
      <c r="M649" s="270"/>
      <c r="N649" s="271"/>
      <c r="O649" s="271"/>
      <c r="P649" s="271"/>
      <c r="Q649" s="271"/>
      <c r="R649" s="271"/>
      <c r="S649" s="271"/>
      <c r="T649" s="272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3" t="s">
        <v>195</v>
      </c>
      <c r="AU649" s="273" t="s">
        <v>83</v>
      </c>
      <c r="AV649" s="15" t="s">
        <v>188</v>
      </c>
      <c r="AW649" s="15" t="s">
        <v>30</v>
      </c>
      <c r="AX649" s="15" t="s">
        <v>81</v>
      </c>
      <c r="AY649" s="273" t="s">
        <v>183</v>
      </c>
    </row>
    <row r="650" s="2" customFormat="1" ht="24.15" customHeight="1">
      <c r="A650" s="38"/>
      <c r="B650" s="39"/>
      <c r="C650" s="227" t="s">
        <v>1126</v>
      </c>
      <c r="D650" s="227" t="s">
        <v>185</v>
      </c>
      <c r="E650" s="228" t="s">
        <v>1127</v>
      </c>
      <c r="F650" s="229" t="s">
        <v>1128</v>
      </c>
      <c r="G650" s="230" t="s">
        <v>202</v>
      </c>
      <c r="H650" s="231">
        <v>626.36300000000006</v>
      </c>
      <c r="I650" s="232"/>
      <c r="J650" s="233">
        <f>ROUND(I650*H650,2)</f>
        <v>0</v>
      </c>
      <c r="K650" s="234"/>
      <c r="L650" s="44"/>
      <c r="M650" s="235" t="s">
        <v>1</v>
      </c>
      <c r="N650" s="236" t="s">
        <v>38</v>
      </c>
      <c r="O650" s="91"/>
      <c r="P650" s="237">
        <f>O650*H650</f>
        <v>0</v>
      </c>
      <c r="Q650" s="237">
        <v>0.0027499999999999998</v>
      </c>
      <c r="R650" s="237">
        <f>Q650*H650</f>
        <v>1.7224982500000001</v>
      </c>
      <c r="S650" s="237">
        <v>0</v>
      </c>
      <c r="T650" s="238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39" t="s">
        <v>188</v>
      </c>
      <c r="AT650" s="239" t="s">
        <v>185</v>
      </c>
      <c r="AU650" s="239" t="s">
        <v>83</v>
      </c>
      <c r="AY650" s="17" t="s">
        <v>183</v>
      </c>
      <c r="BE650" s="240">
        <f>IF(N650="základní",J650,0)</f>
        <v>0</v>
      </c>
      <c r="BF650" s="240">
        <f>IF(N650="snížená",J650,0)</f>
        <v>0</v>
      </c>
      <c r="BG650" s="240">
        <f>IF(N650="zákl. přenesená",J650,0)</f>
        <v>0</v>
      </c>
      <c r="BH650" s="240">
        <f>IF(N650="sníž. přenesená",J650,0)</f>
        <v>0</v>
      </c>
      <c r="BI650" s="240">
        <f>IF(N650="nulová",J650,0)</f>
        <v>0</v>
      </c>
      <c r="BJ650" s="17" t="s">
        <v>81</v>
      </c>
      <c r="BK650" s="240">
        <f>ROUND(I650*H650,2)</f>
        <v>0</v>
      </c>
      <c r="BL650" s="17" t="s">
        <v>188</v>
      </c>
      <c r="BM650" s="239" t="s">
        <v>1129</v>
      </c>
    </row>
    <row r="651" s="13" customFormat="1">
      <c r="A651" s="13"/>
      <c r="B651" s="241"/>
      <c r="C651" s="242"/>
      <c r="D651" s="243" t="s">
        <v>195</v>
      </c>
      <c r="E651" s="244" t="s">
        <v>1</v>
      </c>
      <c r="F651" s="245" t="s">
        <v>1067</v>
      </c>
      <c r="G651" s="242"/>
      <c r="H651" s="244" t="s">
        <v>1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1" t="s">
        <v>195</v>
      </c>
      <c r="AU651" s="251" t="s">
        <v>83</v>
      </c>
      <c r="AV651" s="13" t="s">
        <v>81</v>
      </c>
      <c r="AW651" s="13" t="s">
        <v>30</v>
      </c>
      <c r="AX651" s="13" t="s">
        <v>73</v>
      </c>
      <c r="AY651" s="251" t="s">
        <v>183</v>
      </c>
    </row>
    <row r="652" s="13" customFormat="1">
      <c r="A652" s="13"/>
      <c r="B652" s="241"/>
      <c r="C652" s="242"/>
      <c r="D652" s="243" t="s">
        <v>195</v>
      </c>
      <c r="E652" s="244" t="s">
        <v>1</v>
      </c>
      <c r="F652" s="245" t="s">
        <v>1068</v>
      </c>
      <c r="G652" s="242"/>
      <c r="H652" s="244" t="s">
        <v>1</v>
      </c>
      <c r="I652" s="246"/>
      <c r="J652" s="242"/>
      <c r="K652" s="242"/>
      <c r="L652" s="247"/>
      <c r="M652" s="248"/>
      <c r="N652" s="249"/>
      <c r="O652" s="249"/>
      <c r="P652" s="249"/>
      <c r="Q652" s="249"/>
      <c r="R652" s="249"/>
      <c r="S652" s="249"/>
      <c r="T652" s="25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1" t="s">
        <v>195</v>
      </c>
      <c r="AU652" s="251" t="s">
        <v>83</v>
      </c>
      <c r="AV652" s="13" t="s">
        <v>81</v>
      </c>
      <c r="AW652" s="13" t="s">
        <v>30</v>
      </c>
      <c r="AX652" s="13" t="s">
        <v>73</v>
      </c>
      <c r="AY652" s="251" t="s">
        <v>183</v>
      </c>
    </row>
    <row r="653" s="14" customFormat="1">
      <c r="A653" s="14"/>
      <c r="B653" s="252"/>
      <c r="C653" s="253"/>
      <c r="D653" s="243" t="s">
        <v>195</v>
      </c>
      <c r="E653" s="254" t="s">
        <v>1</v>
      </c>
      <c r="F653" s="255" t="s">
        <v>1130</v>
      </c>
      <c r="G653" s="253"/>
      <c r="H653" s="256">
        <v>105.672</v>
      </c>
      <c r="I653" s="257"/>
      <c r="J653" s="253"/>
      <c r="K653" s="253"/>
      <c r="L653" s="258"/>
      <c r="M653" s="259"/>
      <c r="N653" s="260"/>
      <c r="O653" s="260"/>
      <c r="P653" s="260"/>
      <c r="Q653" s="260"/>
      <c r="R653" s="260"/>
      <c r="S653" s="260"/>
      <c r="T653" s="26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2" t="s">
        <v>195</v>
      </c>
      <c r="AU653" s="262" t="s">
        <v>83</v>
      </c>
      <c r="AV653" s="14" t="s">
        <v>83</v>
      </c>
      <c r="AW653" s="14" t="s">
        <v>30</v>
      </c>
      <c r="AX653" s="14" t="s">
        <v>73</v>
      </c>
      <c r="AY653" s="262" t="s">
        <v>183</v>
      </c>
    </row>
    <row r="654" s="13" customFormat="1">
      <c r="A654" s="13"/>
      <c r="B654" s="241"/>
      <c r="C654" s="242"/>
      <c r="D654" s="243" t="s">
        <v>195</v>
      </c>
      <c r="E654" s="244" t="s">
        <v>1</v>
      </c>
      <c r="F654" s="245" t="s">
        <v>1070</v>
      </c>
      <c r="G654" s="242"/>
      <c r="H654" s="244" t="s">
        <v>1</v>
      </c>
      <c r="I654" s="246"/>
      <c r="J654" s="242"/>
      <c r="K654" s="242"/>
      <c r="L654" s="247"/>
      <c r="M654" s="248"/>
      <c r="N654" s="249"/>
      <c r="O654" s="249"/>
      <c r="P654" s="249"/>
      <c r="Q654" s="249"/>
      <c r="R654" s="249"/>
      <c r="S654" s="249"/>
      <c r="T654" s="25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1" t="s">
        <v>195</v>
      </c>
      <c r="AU654" s="251" t="s">
        <v>83</v>
      </c>
      <c r="AV654" s="13" t="s">
        <v>81</v>
      </c>
      <c r="AW654" s="13" t="s">
        <v>30</v>
      </c>
      <c r="AX654" s="13" t="s">
        <v>73</v>
      </c>
      <c r="AY654" s="251" t="s">
        <v>183</v>
      </c>
    </row>
    <row r="655" s="14" customFormat="1">
      <c r="A655" s="14"/>
      <c r="B655" s="252"/>
      <c r="C655" s="253"/>
      <c r="D655" s="243" t="s">
        <v>195</v>
      </c>
      <c r="E655" s="254" t="s">
        <v>1</v>
      </c>
      <c r="F655" s="255" t="s">
        <v>1131</v>
      </c>
      <c r="G655" s="253"/>
      <c r="H655" s="256">
        <v>19.614000000000001</v>
      </c>
      <c r="I655" s="257"/>
      <c r="J655" s="253"/>
      <c r="K655" s="253"/>
      <c r="L655" s="258"/>
      <c r="M655" s="259"/>
      <c r="N655" s="260"/>
      <c r="O655" s="260"/>
      <c r="P655" s="260"/>
      <c r="Q655" s="260"/>
      <c r="R655" s="260"/>
      <c r="S655" s="260"/>
      <c r="T655" s="261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2" t="s">
        <v>195</v>
      </c>
      <c r="AU655" s="262" t="s">
        <v>83</v>
      </c>
      <c r="AV655" s="14" t="s">
        <v>83</v>
      </c>
      <c r="AW655" s="14" t="s">
        <v>30</v>
      </c>
      <c r="AX655" s="14" t="s">
        <v>73</v>
      </c>
      <c r="AY655" s="262" t="s">
        <v>183</v>
      </c>
    </row>
    <row r="656" s="13" customFormat="1">
      <c r="A656" s="13"/>
      <c r="B656" s="241"/>
      <c r="C656" s="242"/>
      <c r="D656" s="243" t="s">
        <v>195</v>
      </c>
      <c r="E656" s="244" t="s">
        <v>1</v>
      </c>
      <c r="F656" s="245" t="s">
        <v>1078</v>
      </c>
      <c r="G656" s="242"/>
      <c r="H656" s="244" t="s">
        <v>1</v>
      </c>
      <c r="I656" s="246"/>
      <c r="J656" s="242"/>
      <c r="K656" s="242"/>
      <c r="L656" s="247"/>
      <c r="M656" s="248"/>
      <c r="N656" s="249"/>
      <c r="O656" s="249"/>
      <c r="P656" s="249"/>
      <c r="Q656" s="249"/>
      <c r="R656" s="249"/>
      <c r="S656" s="249"/>
      <c r="T656" s="25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1" t="s">
        <v>195</v>
      </c>
      <c r="AU656" s="251" t="s">
        <v>83</v>
      </c>
      <c r="AV656" s="13" t="s">
        <v>81</v>
      </c>
      <c r="AW656" s="13" t="s">
        <v>30</v>
      </c>
      <c r="AX656" s="13" t="s">
        <v>73</v>
      </c>
      <c r="AY656" s="251" t="s">
        <v>183</v>
      </c>
    </row>
    <row r="657" s="14" customFormat="1">
      <c r="A657" s="14"/>
      <c r="B657" s="252"/>
      <c r="C657" s="253"/>
      <c r="D657" s="243" t="s">
        <v>195</v>
      </c>
      <c r="E657" s="254" t="s">
        <v>1</v>
      </c>
      <c r="F657" s="255" t="s">
        <v>1132</v>
      </c>
      <c r="G657" s="253"/>
      <c r="H657" s="256">
        <v>22.719000000000001</v>
      </c>
      <c r="I657" s="257"/>
      <c r="J657" s="253"/>
      <c r="K657" s="253"/>
      <c r="L657" s="258"/>
      <c r="M657" s="259"/>
      <c r="N657" s="260"/>
      <c r="O657" s="260"/>
      <c r="P657" s="260"/>
      <c r="Q657" s="260"/>
      <c r="R657" s="260"/>
      <c r="S657" s="260"/>
      <c r="T657" s="261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2" t="s">
        <v>195</v>
      </c>
      <c r="AU657" s="262" t="s">
        <v>83</v>
      </c>
      <c r="AV657" s="14" t="s">
        <v>83</v>
      </c>
      <c r="AW657" s="14" t="s">
        <v>30</v>
      </c>
      <c r="AX657" s="14" t="s">
        <v>73</v>
      </c>
      <c r="AY657" s="262" t="s">
        <v>183</v>
      </c>
    </row>
    <row r="658" s="13" customFormat="1">
      <c r="A658" s="13"/>
      <c r="B658" s="241"/>
      <c r="C658" s="242"/>
      <c r="D658" s="243" t="s">
        <v>195</v>
      </c>
      <c r="E658" s="244" t="s">
        <v>1</v>
      </c>
      <c r="F658" s="245" t="s">
        <v>1080</v>
      </c>
      <c r="G658" s="242"/>
      <c r="H658" s="244" t="s">
        <v>1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1" t="s">
        <v>195</v>
      </c>
      <c r="AU658" s="251" t="s">
        <v>83</v>
      </c>
      <c r="AV658" s="13" t="s">
        <v>81</v>
      </c>
      <c r="AW658" s="13" t="s">
        <v>4</v>
      </c>
      <c r="AX658" s="13" t="s">
        <v>73</v>
      </c>
      <c r="AY658" s="251" t="s">
        <v>183</v>
      </c>
    </row>
    <row r="659" s="13" customFormat="1">
      <c r="A659" s="13"/>
      <c r="B659" s="241"/>
      <c r="C659" s="242"/>
      <c r="D659" s="243" t="s">
        <v>195</v>
      </c>
      <c r="E659" s="244" t="s">
        <v>1</v>
      </c>
      <c r="F659" s="245" t="s">
        <v>1081</v>
      </c>
      <c r="G659" s="242"/>
      <c r="H659" s="244" t="s">
        <v>1</v>
      </c>
      <c r="I659" s="246"/>
      <c r="J659" s="242"/>
      <c r="K659" s="242"/>
      <c r="L659" s="247"/>
      <c r="M659" s="248"/>
      <c r="N659" s="249"/>
      <c r="O659" s="249"/>
      <c r="P659" s="249"/>
      <c r="Q659" s="249"/>
      <c r="R659" s="249"/>
      <c r="S659" s="249"/>
      <c r="T659" s="25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1" t="s">
        <v>195</v>
      </c>
      <c r="AU659" s="251" t="s">
        <v>83</v>
      </c>
      <c r="AV659" s="13" t="s">
        <v>81</v>
      </c>
      <c r="AW659" s="13" t="s">
        <v>30</v>
      </c>
      <c r="AX659" s="13" t="s">
        <v>73</v>
      </c>
      <c r="AY659" s="251" t="s">
        <v>183</v>
      </c>
    </row>
    <row r="660" s="14" customFormat="1">
      <c r="A660" s="14"/>
      <c r="B660" s="252"/>
      <c r="C660" s="253"/>
      <c r="D660" s="243" t="s">
        <v>195</v>
      </c>
      <c r="E660" s="254" t="s">
        <v>1</v>
      </c>
      <c r="F660" s="255" t="s">
        <v>1133</v>
      </c>
      <c r="G660" s="253"/>
      <c r="H660" s="256">
        <v>62.357999999999997</v>
      </c>
      <c r="I660" s="257"/>
      <c r="J660" s="253"/>
      <c r="K660" s="253"/>
      <c r="L660" s="258"/>
      <c r="M660" s="259"/>
      <c r="N660" s="260"/>
      <c r="O660" s="260"/>
      <c r="P660" s="260"/>
      <c r="Q660" s="260"/>
      <c r="R660" s="260"/>
      <c r="S660" s="260"/>
      <c r="T660" s="26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2" t="s">
        <v>195</v>
      </c>
      <c r="AU660" s="262" t="s">
        <v>83</v>
      </c>
      <c r="AV660" s="14" t="s">
        <v>83</v>
      </c>
      <c r="AW660" s="14" t="s">
        <v>30</v>
      </c>
      <c r="AX660" s="14" t="s">
        <v>73</v>
      </c>
      <c r="AY660" s="262" t="s">
        <v>183</v>
      </c>
    </row>
    <row r="661" s="14" customFormat="1">
      <c r="A661" s="14"/>
      <c r="B661" s="252"/>
      <c r="C661" s="253"/>
      <c r="D661" s="243" t="s">
        <v>195</v>
      </c>
      <c r="E661" s="254" t="s">
        <v>1</v>
      </c>
      <c r="F661" s="255" t="s">
        <v>1134</v>
      </c>
      <c r="G661" s="253"/>
      <c r="H661" s="256">
        <v>108.02500000000001</v>
      </c>
      <c r="I661" s="257"/>
      <c r="J661" s="253"/>
      <c r="K661" s="253"/>
      <c r="L661" s="258"/>
      <c r="M661" s="259"/>
      <c r="N661" s="260"/>
      <c r="O661" s="260"/>
      <c r="P661" s="260"/>
      <c r="Q661" s="260"/>
      <c r="R661" s="260"/>
      <c r="S661" s="260"/>
      <c r="T661" s="26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2" t="s">
        <v>195</v>
      </c>
      <c r="AU661" s="262" t="s">
        <v>83</v>
      </c>
      <c r="AV661" s="14" t="s">
        <v>83</v>
      </c>
      <c r="AW661" s="14" t="s">
        <v>30</v>
      </c>
      <c r="AX661" s="14" t="s">
        <v>73</v>
      </c>
      <c r="AY661" s="262" t="s">
        <v>183</v>
      </c>
    </row>
    <row r="662" s="13" customFormat="1">
      <c r="A662" s="13"/>
      <c r="B662" s="241"/>
      <c r="C662" s="242"/>
      <c r="D662" s="243" t="s">
        <v>195</v>
      </c>
      <c r="E662" s="244" t="s">
        <v>1</v>
      </c>
      <c r="F662" s="245" t="s">
        <v>1084</v>
      </c>
      <c r="G662" s="242"/>
      <c r="H662" s="244" t="s">
        <v>1</v>
      </c>
      <c r="I662" s="246"/>
      <c r="J662" s="242"/>
      <c r="K662" s="242"/>
      <c r="L662" s="247"/>
      <c r="M662" s="248"/>
      <c r="N662" s="249"/>
      <c r="O662" s="249"/>
      <c r="P662" s="249"/>
      <c r="Q662" s="249"/>
      <c r="R662" s="249"/>
      <c r="S662" s="249"/>
      <c r="T662" s="25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1" t="s">
        <v>195</v>
      </c>
      <c r="AU662" s="251" t="s">
        <v>83</v>
      </c>
      <c r="AV662" s="13" t="s">
        <v>81</v>
      </c>
      <c r="AW662" s="13" t="s">
        <v>30</v>
      </c>
      <c r="AX662" s="13" t="s">
        <v>73</v>
      </c>
      <c r="AY662" s="251" t="s">
        <v>183</v>
      </c>
    </row>
    <row r="663" s="14" customFormat="1">
      <c r="A663" s="14"/>
      <c r="B663" s="252"/>
      <c r="C663" s="253"/>
      <c r="D663" s="243" t="s">
        <v>195</v>
      </c>
      <c r="E663" s="254" t="s">
        <v>1</v>
      </c>
      <c r="F663" s="255" t="s">
        <v>1135</v>
      </c>
      <c r="G663" s="253"/>
      <c r="H663" s="256">
        <v>4.306</v>
      </c>
      <c r="I663" s="257"/>
      <c r="J663" s="253"/>
      <c r="K663" s="253"/>
      <c r="L663" s="258"/>
      <c r="M663" s="259"/>
      <c r="N663" s="260"/>
      <c r="O663" s="260"/>
      <c r="P663" s="260"/>
      <c r="Q663" s="260"/>
      <c r="R663" s="260"/>
      <c r="S663" s="260"/>
      <c r="T663" s="26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2" t="s">
        <v>195</v>
      </c>
      <c r="AU663" s="262" t="s">
        <v>83</v>
      </c>
      <c r="AV663" s="14" t="s">
        <v>83</v>
      </c>
      <c r="AW663" s="14" t="s">
        <v>30</v>
      </c>
      <c r="AX663" s="14" t="s">
        <v>73</v>
      </c>
      <c r="AY663" s="262" t="s">
        <v>183</v>
      </c>
    </row>
    <row r="664" s="14" customFormat="1">
      <c r="A664" s="14"/>
      <c r="B664" s="252"/>
      <c r="C664" s="253"/>
      <c r="D664" s="243" t="s">
        <v>195</v>
      </c>
      <c r="E664" s="254" t="s">
        <v>1</v>
      </c>
      <c r="F664" s="255" t="s">
        <v>1136</v>
      </c>
      <c r="G664" s="253"/>
      <c r="H664" s="256">
        <v>10.824</v>
      </c>
      <c r="I664" s="257"/>
      <c r="J664" s="253"/>
      <c r="K664" s="253"/>
      <c r="L664" s="258"/>
      <c r="M664" s="259"/>
      <c r="N664" s="260"/>
      <c r="O664" s="260"/>
      <c r="P664" s="260"/>
      <c r="Q664" s="260"/>
      <c r="R664" s="260"/>
      <c r="S664" s="260"/>
      <c r="T664" s="261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2" t="s">
        <v>195</v>
      </c>
      <c r="AU664" s="262" t="s">
        <v>83</v>
      </c>
      <c r="AV664" s="14" t="s">
        <v>83</v>
      </c>
      <c r="AW664" s="14" t="s">
        <v>30</v>
      </c>
      <c r="AX664" s="14" t="s">
        <v>73</v>
      </c>
      <c r="AY664" s="262" t="s">
        <v>183</v>
      </c>
    </row>
    <row r="665" s="13" customFormat="1">
      <c r="A665" s="13"/>
      <c r="B665" s="241"/>
      <c r="C665" s="242"/>
      <c r="D665" s="243" t="s">
        <v>195</v>
      </c>
      <c r="E665" s="244" t="s">
        <v>1</v>
      </c>
      <c r="F665" s="245" t="s">
        <v>1097</v>
      </c>
      <c r="G665" s="242"/>
      <c r="H665" s="244" t="s">
        <v>1</v>
      </c>
      <c r="I665" s="246"/>
      <c r="J665" s="242"/>
      <c r="K665" s="242"/>
      <c r="L665" s="247"/>
      <c r="M665" s="248"/>
      <c r="N665" s="249"/>
      <c r="O665" s="249"/>
      <c r="P665" s="249"/>
      <c r="Q665" s="249"/>
      <c r="R665" s="249"/>
      <c r="S665" s="249"/>
      <c r="T665" s="25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1" t="s">
        <v>195</v>
      </c>
      <c r="AU665" s="251" t="s">
        <v>83</v>
      </c>
      <c r="AV665" s="13" t="s">
        <v>81</v>
      </c>
      <c r="AW665" s="13" t="s">
        <v>30</v>
      </c>
      <c r="AX665" s="13" t="s">
        <v>73</v>
      </c>
      <c r="AY665" s="251" t="s">
        <v>183</v>
      </c>
    </row>
    <row r="666" s="14" customFormat="1">
      <c r="A666" s="14"/>
      <c r="B666" s="252"/>
      <c r="C666" s="253"/>
      <c r="D666" s="243" t="s">
        <v>195</v>
      </c>
      <c r="E666" s="254" t="s">
        <v>1</v>
      </c>
      <c r="F666" s="255" t="s">
        <v>1137</v>
      </c>
      <c r="G666" s="253"/>
      <c r="H666" s="256">
        <v>27.285</v>
      </c>
      <c r="I666" s="257"/>
      <c r="J666" s="253"/>
      <c r="K666" s="253"/>
      <c r="L666" s="258"/>
      <c r="M666" s="259"/>
      <c r="N666" s="260"/>
      <c r="O666" s="260"/>
      <c r="P666" s="260"/>
      <c r="Q666" s="260"/>
      <c r="R666" s="260"/>
      <c r="S666" s="260"/>
      <c r="T666" s="26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2" t="s">
        <v>195</v>
      </c>
      <c r="AU666" s="262" t="s">
        <v>83</v>
      </c>
      <c r="AV666" s="14" t="s">
        <v>83</v>
      </c>
      <c r="AW666" s="14" t="s">
        <v>30</v>
      </c>
      <c r="AX666" s="14" t="s">
        <v>73</v>
      </c>
      <c r="AY666" s="262" t="s">
        <v>183</v>
      </c>
    </row>
    <row r="667" s="13" customFormat="1">
      <c r="A667" s="13"/>
      <c r="B667" s="241"/>
      <c r="C667" s="242"/>
      <c r="D667" s="243" t="s">
        <v>195</v>
      </c>
      <c r="E667" s="244" t="s">
        <v>1</v>
      </c>
      <c r="F667" s="245" t="s">
        <v>1099</v>
      </c>
      <c r="G667" s="242"/>
      <c r="H667" s="244" t="s">
        <v>1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1" t="s">
        <v>195</v>
      </c>
      <c r="AU667" s="251" t="s">
        <v>83</v>
      </c>
      <c r="AV667" s="13" t="s">
        <v>81</v>
      </c>
      <c r="AW667" s="13" t="s">
        <v>30</v>
      </c>
      <c r="AX667" s="13" t="s">
        <v>73</v>
      </c>
      <c r="AY667" s="251" t="s">
        <v>183</v>
      </c>
    </row>
    <row r="668" s="14" customFormat="1">
      <c r="A668" s="14"/>
      <c r="B668" s="252"/>
      <c r="C668" s="253"/>
      <c r="D668" s="243" t="s">
        <v>195</v>
      </c>
      <c r="E668" s="254" t="s">
        <v>1</v>
      </c>
      <c r="F668" s="255" t="s">
        <v>1138</v>
      </c>
      <c r="G668" s="253"/>
      <c r="H668" s="256">
        <v>39.238</v>
      </c>
      <c r="I668" s="257"/>
      <c r="J668" s="253"/>
      <c r="K668" s="253"/>
      <c r="L668" s="258"/>
      <c r="M668" s="259"/>
      <c r="N668" s="260"/>
      <c r="O668" s="260"/>
      <c r="P668" s="260"/>
      <c r="Q668" s="260"/>
      <c r="R668" s="260"/>
      <c r="S668" s="260"/>
      <c r="T668" s="26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2" t="s">
        <v>195</v>
      </c>
      <c r="AU668" s="262" t="s">
        <v>83</v>
      </c>
      <c r="AV668" s="14" t="s">
        <v>83</v>
      </c>
      <c r="AW668" s="14" t="s">
        <v>30</v>
      </c>
      <c r="AX668" s="14" t="s">
        <v>73</v>
      </c>
      <c r="AY668" s="262" t="s">
        <v>183</v>
      </c>
    </row>
    <row r="669" s="13" customFormat="1">
      <c r="A669" s="13"/>
      <c r="B669" s="241"/>
      <c r="C669" s="242"/>
      <c r="D669" s="243" t="s">
        <v>195</v>
      </c>
      <c r="E669" s="244" t="s">
        <v>1</v>
      </c>
      <c r="F669" s="245" t="s">
        <v>1101</v>
      </c>
      <c r="G669" s="242"/>
      <c r="H669" s="244" t="s">
        <v>1</v>
      </c>
      <c r="I669" s="246"/>
      <c r="J669" s="242"/>
      <c r="K669" s="242"/>
      <c r="L669" s="247"/>
      <c r="M669" s="248"/>
      <c r="N669" s="249"/>
      <c r="O669" s="249"/>
      <c r="P669" s="249"/>
      <c r="Q669" s="249"/>
      <c r="R669" s="249"/>
      <c r="S669" s="249"/>
      <c r="T669" s="25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1" t="s">
        <v>195</v>
      </c>
      <c r="AU669" s="251" t="s">
        <v>83</v>
      </c>
      <c r="AV669" s="13" t="s">
        <v>81</v>
      </c>
      <c r="AW669" s="13" t="s">
        <v>30</v>
      </c>
      <c r="AX669" s="13" t="s">
        <v>73</v>
      </c>
      <c r="AY669" s="251" t="s">
        <v>183</v>
      </c>
    </row>
    <row r="670" s="14" customFormat="1">
      <c r="A670" s="14"/>
      <c r="B670" s="252"/>
      <c r="C670" s="253"/>
      <c r="D670" s="243" t="s">
        <v>195</v>
      </c>
      <c r="E670" s="254" t="s">
        <v>1</v>
      </c>
      <c r="F670" s="255" t="s">
        <v>1139</v>
      </c>
      <c r="G670" s="253"/>
      <c r="H670" s="256">
        <v>28.440000000000001</v>
      </c>
      <c r="I670" s="257"/>
      <c r="J670" s="253"/>
      <c r="K670" s="253"/>
      <c r="L670" s="258"/>
      <c r="M670" s="259"/>
      <c r="N670" s="260"/>
      <c r="O670" s="260"/>
      <c r="P670" s="260"/>
      <c r="Q670" s="260"/>
      <c r="R670" s="260"/>
      <c r="S670" s="260"/>
      <c r="T670" s="26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2" t="s">
        <v>195</v>
      </c>
      <c r="AU670" s="262" t="s">
        <v>83</v>
      </c>
      <c r="AV670" s="14" t="s">
        <v>83</v>
      </c>
      <c r="AW670" s="14" t="s">
        <v>30</v>
      </c>
      <c r="AX670" s="14" t="s">
        <v>73</v>
      </c>
      <c r="AY670" s="262" t="s">
        <v>183</v>
      </c>
    </row>
    <row r="671" s="13" customFormat="1">
      <c r="A671" s="13"/>
      <c r="B671" s="241"/>
      <c r="C671" s="242"/>
      <c r="D671" s="243" t="s">
        <v>195</v>
      </c>
      <c r="E671" s="244" t="s">
        <v>1</v>
      </c>
      <c r="F671" s="245" t="s">
        <v>856</v>
      </c>
      <c r="G671" s="242"/>
      <c r="H671" s="244" t="s">
        <v>1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1" t="s">
        <v>195</v>
      </c>
      <c r="AU671" s="251" t="s">
        <v>83</v>
      </c>
      <c r="AV671" s="13" t="s">
        <v>81</v>
      </c>
      <c r="AW671" s="13" t="s">
        <v>30</v>
      </c>
      <c r="AX671" s="13" t="s">
        <v>73</v>
      </c>
      <c r="AY671" s="251" t="s">
        <v>183</v>
      </c>
    </row>
    <row r="672" s="14" customFormat="1">
      <c r="A672" s="14"/>
      <c r="B672" s="252"/>
      <c r="C672" s="253"/>
      <c r="D672" s="243" t="s">
        <v>195</v>
      </c>
      <c r="E672" s="254" t="s">
        <v>1</v>
      </c>
      <c r="F672" s="255" t="s">
        <v>1140</v>
      </c>
      <c r="G672" s="253"/>
      <c r="H672" s="256">
        <v>16.431000000000001</v>
      </c>
      <c r="I672" s="257"/>
      <c r="J672" s="253"/>
      <c r="K672" s="253"/>
      <c r="L672" s="258"/>
      <c r="M672" s="259"/>
      <c r="N672" s="260"/>
      <c r="O672" s="260"/>
      <c r="P672" s="260"/>
      <c r="Q672" s="260"/>
      <c r="R672" s="260"/>
      <c r="S672" s="260"/>
      <c r="T672" s="261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2" t="s">
        <v>195</v>
      </c>
      <c r="AU672" s="262" t="s">
        <v>83</v>
      </c>
      <c r="AV672" s="14" t="s">
        <v>83</v>
      </c>
      <c r="AW672" s="14" t="s">
        <v>30</v>
      </c>
      <c r="AX672" s="14" t="s">
        <v>73</v>
      </c>
      <c r="AY672" s="262" t="s">
        <v>183</v>
      </c>
    </row>
    <row r="673" s="13" customFormat="1">
      <c r="A673" s="13"/>
      <c r="B673" s="241"/>
      <c r="C673" s="242"/>
      <c r="D673" s="243" t="s">
        <v>195</v>
      </c>
      <c r="E673" s="244" t="s">
        <v>1</v>
      </c>
      <c r="F673" s="245" t="s">
        <v>1106</v>
      </c>
      <c r="G673" s="242"/>
      <c r="H673" s="244" t="s">
        <v>1</v>
      </c>
      <c r="I673" s="246"/>
      <c r="J673" s="242"/>
      <c r="K673" s="242"/>
      <c r="L673" s="247"/>
      <c r="M673" s="248"/>
      <c r="N673" s="249"/>
      <c r="O673" s="249"/>
      <c r="P673" s="249"/>
      <c r="Q673" s="249"/>
      <c r="R673" s="249"/>
      <c r="S673" s="249"/>
      <c r="T673" s="25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1" t="s">
        <v>195</v>
      </c>
      <c r="AU673" s="251" t="s">
        <v>83</v>
      </c>
      <c r="AV673" s="13" t="s">
        <v>81</v>
      </c>
      <c r="AW673" s="13" t="s">
        <v>30</v>
      </c>
      <c r="AX673" s="13" t="s">
        <v>73</v>
      </c>
      <c r="AY673" s="251" t="s">
        <v>183</v>
      </c>
    </row>
    <row r="674" s="13" customFormat="1">
      <c r="A674" s="13"/>
      <c r="B674" s="241"/>
      <c r="C674" s="242"/>
      <c r="D674" s="243" t="s">
        <v>195</v>
      </c>
      <c r="E674" s="244" t="s">
        <v>1</v>
      </c>
      <c r="F674" s="245" t="s">
        <v>1107</v>
      </c>
      <c r="G674" s="242"/>
      <c r="H674" s="244" t="s">
        <v>1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1" t="s">
        <v>195</v>
      </c>
      <c r="AU674" s="251" t="s">
        <v>83</v>
      </c>
      <c r="AV674" s="13" t="s">
        <v>81</v>
      </c>
      <c r="AW674" s="13" t="s">
        <v>30</v>
      </c>
      <c r="AX674" s="13" t="s">
        <v>73</v>
      </c>
      <c r="AY674" s="251" t="s">
        <v>183</v>
      </c>
    </row>
    <row r="675" s="14" customFormat="1">
      <c r="A675" s="14"/>
      <c r="B675" s="252"/>
      <c r="C675" s="253"/>
      <c r="D675" s="243" t="s">
        <v>195</v>
      </c>
      <c r="E675" s="254" t="s">
        <v>1</v>
      </c>
      <c r="F675" s="255" t="s">
        <v>1141</v>
      </c>
      <c r="G675" s="253"/>
      <c r="H675" s="256">
        <v>90.820999999999998</v>
      </c>
      <c r="I675" s="257"/>
      <c r="J675" s="253"/>
      <c r="K675" s="253"/>
      <c r="L675" s="258"/>
      <c r="M675" s="259"/>
      <c r="N675" s="260"/>
      <c r="O675" s="260"/>
      <c r="P675" s="260"/>
      <c r="Q675" s="260"/>
      <c r="R675" s="260"/>
      <c r="S675" s="260"/>
      <c r="T675" s="26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2" t="s">
        <v>195</v>
      </c>
      <c r="AU675" s="262" t="s">
        <v>83</v>
      </c>
      <c r="AV675" s="14" t="s">
        <v>83</v>
      </c>
      <c r="AW675" s="14" t="s">
        <v>30</v>
      </c>
      <c r="AX675" s="14" t="s">
        <v>73</v>
      </c>
      <c r="AY675" s="262" t="s">
        <v>183</v>
      </c>
    </row>
    <row r="676" s="14" customFormat="1">
      <c r="A676" s="14"/>
      <c r="B676" s="252"/>
      <c r="C676" s="253"/>
      <c r="D676" s="243" t="s">
        <v>195</v>
      </c>
      <c r="E676" s="254" t="s">
        <v>1</v>
      </c>
      <c r="F676" s="255" t="s">
        <v>1142</v>
      </c>
      <c r="G676" s="253"/>
      <c r="H676" s="256">
        <v>25.384</v>
      </c>
      <c r="I676" s="257"/>
      <c r="J676" s="253"/>
      <c r="K676" s="253"/>
      <c r="L676" s="258"/>
      <c r="M676" s="259"/>
      <c r="N676" s="260"/>
      <c r="O676" s="260"/>
      <c r="P676" s="260"/>
      <c r="Q676" s="260"/>
      <c r="R676" s="260"/>
      <c r="S676" s="260"/>
      <c r="T676" s="26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2" t="s">
        <v>195</v>
      </c>
      <c r="AU676" s="262" t="s">
        <v>83</v>
      </c>
      <c r="AV676" s="14" t="s">
        <v>83</v>
      </c>
      <c r="AW676" s="14" t="s">
        <v>30</v>
      </c>
      <c r="AX676" s="14" t="s">
        <v>73</v>
      </c>
      <c r="AY676" s="262" t="s">
        <v>183</v>
      </c>
    </row>
    <row r="677" s="13" customFormat="1">
      <c r="A677" s="13"/>
      <c r="B677" s="241"/>
      <c r="C677" s="242"/>
      <c r="D677" s="243" t="s">
        <v>195</v>
      </c>
      <c r="E677" s="244" t="s">
        <v>1</v>
      </c>
      <c r="F677" s="245" t="s">
        <v>1110</v>
      </c>
      <c r="G677" s="242"/>
      <c r="H677" s="244" t="s">
        <v>1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1" t="s">
        <v>195</v>
      </c>
      <c r="AU677" s="251" t="s">
        <v>83</v>
      </c>
      <c r="AV677" s="13" t="s">
        <v>81</v>
      </c>
      <c r="AW677" s="13" t="s">
        <v>30</v>
      </c>
      <c r="AX677" s="13" t="s">
        <v>73</v>
      </c>
      <c r="AY677" s="251" t="s">
        <v>183</v>
      </c>
    </row>
    <row r="678" s="14" customFormat="1">
      <c r="A678" s="14"/>
      <c r="B678" s="252"/>
      <c r="C678" s="253"/>
      <c r="D678" s="243" t="s">
        <v>195</v>
      </c>
      <c r="E678" s="254" t="s">
        <v>1</v>
      </c>
      <c r="F678" s="255" t="s">
        <v>1143</v>
      </c>
      <c r="G678" s="253"/>
      <c r="H678" s="256">
        <v>18.957000000000001</v>
      </c>
      <c r="I678" s="257"/>
      <c r="J678" s="253"/>
      <c r="K678" s="253"/>
      <c r="L678" s="258"/>
      <c r="M678" s="259"/>
      <c r="N678" s="260"/>
      <c r="O678" s="260"/>
      <c r="P678" s="260"/>
      <c r="Q678" s="260"/>
      <c r="R678" s="260"/>
      <c r="S678" s="260"/>
      <c r="T678" s="261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2" t="s">
        <v>195</v>
      </c>
      <c r="AU678" s="262" t="s">
        <v>83</v>
      </c>
      <c r="AV678" s="14" t="s">
        <v>83</v>
      </c>
      <c r="AW678" s="14" t="s">
        <v>30</v>
      </c>
      <c r="AX678" s="14" t="s">
        <v>73</v>
      </c>
      <c r="AY678" s="262" t="s">
        <v>183</v>
      </c>
    </row>
    <row r="679" s="13" customFormat="1">
      <c r="A679" s="13"/>
      <c r="B679" s="241"/>
      <c r="C679" s="242"/>
      <c r="D679" s="243" t="s">
        <v>195</v>
      </c>
      <c r="E679" s="244" t="s">
        <v>1</v>
      </c>
      <c r="F679" s="245" t="s">
        <v>1114</v>
      </c>
      <c r="G679" s="242"/>
      <c r="H679" s="244" t="s">
        <v>1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1" t="s">
        <v>195</v>
      </c>
      <c r="AU679" s="251" t="s">
        <v>83</v>
      </c>
      <c r="AV679" s="13" t="s">
        <v>81</v>
      </c>
      <c r="AW679" s="13" t="s">
        <v>30</v>
      </c>
      <c r="AX679" s="13" t="s">
        <v>73</v>
      </c>
      <c r="AY679" s="251" t="s">
        <v>183</v>
      </c>
    </row>
    <row r="680" s="14" customFormat="1">
      <c r="A680" s="14"/>
      <c r="B680" s="252"/>
      <c r="C680" s="253"/>
      <c r="D680" s="243" t="s">
        <v>195</v>
      </c>
      <c r="E680" s="254" t="s">
        <v>1</v>
      </c>
      <c r="F680" s="255" t="s">
        <v>1144</v>
      </c>
      <c r="G680" s="253"/>
      <c r="H680" s="256">
        <v>1.9730000000000001</v>
      </c>
      <c r="I680" s="257"/>
      <c r="J680" s="253"/>
      <c r="K680" s="253"/>
      <c r="L680" s="258"/>
      <c r="M680" s="259"/>
      <c r="N680" s="260"/>
      <c r="O680" s="260"/>
      <c r="P680" s="260"/>
      <c r="Q680" s="260"/>
      <c r="R680" s="260"/>
      <c r="S680" s="260"/>
      <c r="T680" s="26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2" t="s">
        <v>195</v>
      </c>
      <c r="AU680" s="262" t="s">
        <v>83</v>
      </c>
      <c r="AV680" s="14" t="s">
        <v>83</v>
      </c>
      <c r="AW680" s="14" t="s">
        <v>30</v>
      </c>
      <c r="AX680" s="14" t="s">
        <v>73</v>
      </c>
      <c r="AY680" s="262" t="s">
        <v>183</v>
      </c>
    </row>
    <row r="681" s="13" customFormat="1">
      <c r="A681" s="13"/>
      <c r="B681" s="241"/>
      <c r="C681" s="242"/>
      <c r="D681" s="243" t="s">
        <v>195</v>
      </c>
      <c r="E681" s="244" t="s">
        <v>1</v>
      </c>
      <c r="F681" s="245" t="s">
        <v>1116</v>
      </c>
      <c r="G681" s="242"/>
      <c r="H681" s="244" t="s">
        <v>1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195</v>
      </c>
      <c r="AU681" s="251" t="s">
        <v>83</v>
      </c>
      <c r="AV681" s="13" t="s">
        <v>81</v>
      </c>
      <c r="AW681" s="13" t="s">
        <v>30</v>
      </c>
      <c r="AX681" s="13" t="s">
        <v>73</v>
      </c>
      <c r="AY681" s="251" t="s">
        <v>183</v>
      </c>
    </row>
    <row r="682" s="14" customFormat="1">
      <c r="A682" s="14"/>
      <c r="B682" s="252"/>
      <c r="C682" s="253"/>
      <c r="D682" s="243" t="s">
        <v>195</v>
      </c>
      <c r="E682" s="254" t="s">
        <v>1</v>
      </c>
      <c r="F682" s="255" t="s">
        <v>1145</v>
      </c>
      <c r="G682" s="253"/>
      <c r="H682" s="256">
        <v>5.4740000000000002</v>
      </c>
      <c r="I682" s="257"/>
      <c r="J682" s="253"/>
      <c r="K682" s="253"/>
      <c r="L682" s="258"/>
      <c r="M682" s="259"/>
      <c r="N682" s="260"/>
      <c r="O682" s="260"/>
      <c r="P682" s="260"/>
      <c r="Q682" s="260"/>
      <c r="R682" s="260"/>
      <c r="S682" s="260"/>
      <c r="T682" s="26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2" t="s">
        <v>195</v>
      </c>
      <c r="AU682" s="262" t="s">
        <v>83</v>
      </c>
      <c r="AV682" s="14" t="s">
        <v>83</v>
      </c>
      <c r="AW682" s="14" t="s">
        <v>30</v>
      </c>
      <c r="AX682" s="14" t="s">
        <v>73</v>
      </c>
      <c r="AY682" s="262" t="s">
        <v>183</v>
      </c>
    </row>
    <row r="683" s="13" customFormat="1">
      <c r="A683" s="13"/>
      <c r="B683" s="241"/>
      <c r="C683" s="242"/>
      <c r="D683" s="243" t="s">
        <v>195</v>
      </c>
      <c r="E683" s="244" t="s">
        <v>1</v>
      </c>
      <c r="F683" s="245" t="s">
        <v>1122</v>
      </c>
      <c r="G683" s="242"/>
      <c r="H683" s="244" t="s">
        <v>1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1" t="s">
        <v>195</v>
      </c>
      <c r="AU683" s="251" t="s">
        <v>83</v>
      </c>
      <c r="AV683" s="13" t="s">
        <v>81</v>
      </c>
      <c r="AW683" s="13" t="s">
        <v>30</v>
      </c>
      <c r="AX683" s="13" t="s">
        <v>73</v>
      </c>
      <c r="AY683" s="251" t="s">
        <v>183</v>
      </c>
    </row>
    <row r="684" s="14" customFormat="1">
      <c r="A684" s="14"/>
      <c r="B684" s="252"/>
      <c r="C684" s="253"/>
      <c r="D684" s="243" t="s">
        <v>195</v>
      </c>
      <c r="E684" s="254" t="s">
        <v>1</v>
      </c>
      <c r="F684" s="255" t="s">
        <v>1146</v>
      </c>
      <c r="G684" s="253"/>
      <c r="H684" s="256">
        <v>32.398000000000003</v>
      </c>
      <c r="I684" s="257"/>
      <c r="J684" s="253"/>
      <c r="K684" s="253"/>
      <c r="L684" s="258"/>
      <c r="M684" s="259"/>
      <c r="N684" s="260"/>
      <c r="O684" s="260"/>
      <c r="P684" s="260"/>
      <c r="Q684" s="260"/>
      <c r="R684" s="260"/>
      <c r="S684" s="260"/>
      <c r="T684" s="26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2" t="s">
        <v>195</v>
      </c>
      <c r="AU684" s="262" t="s">
        <v>83</v>
      </c>
      <c r="AV684" s="14" t="s">
        <v>83</v>
      </c>
      <c r="AW684" s="14" t="s">
        <v>30</v>
      </c>
      <c r="AX684" s="14" t="s">
        <v>73</v>
      </c>
      <c r="AY684" s="262" t="s">
        <v>183</v>
      </c>
    </row>
    <row r="685" s="13" customFormat="1">
      <c r="A685" s="13"/>
      <c r="B685" s="241"/>
      <c r="C685" s="242"/>
      <c r="D685" s="243" t="s">
        <v>195</v>
      </c>
      <c r="E685" s="244" t="s">
        <v>1</v>
      </c>
      <c r="F685" s="245" t="s">
        <v>1147</v>
      </c>
      <c r="G685" s="242"/>
      <c r="H685" s="244" t="s">
        <v>1</v>
      </c>
      <c r="I685" s="246"/>
      <c r="J685" s="242"/>
      <c r="K685" s="242"/>
      <c r="L685" s="247"/>
      <c r="M685" s="248"/>
      <c r="N685" s="249"/>
      <c r="O685" s="249"/>
      <c r="P685" s="249"/>
      <c r="Q685" s="249"/>
      <c r="R685" s="249"/>
      <c r="S685" s="249"/>
      <c r="T685" s="25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1" t="s">
        <v>195</v>
      </c>
      <c r="AU685" s="251" t="s">
        <v>83</v>
      </c>
      <c r="AV685" s="13" t="s">
        <v>81</v>
      </c>
      <c r="AW685" s="13" t="s">
        <v>30</v>
      </c>
      <c r="AX685" s="13" t="s">
        <v>73</v>
      </c>
      <c r="AY685" s="251" t="s">
        <v>183</v>
      </c>
    </row>
    <row r="686" s="14" customFormat="1">
      <c r="A686" s="14"/>
      <c r="B686" s="252"/>
      <c r="C686" s="253"/>
      <c r="D686" s="243" t="s">
        <v>195</v>
      </c>
      <c r="E686" s="254" t="s">
        <v>1</v>
      </c>
      <c r="F686" s="255" t="s">
        <v>1148</v>
      </c>
      <c r="G686" s="253"/>
      <c r="H686" s="256">
        <v>6.444</v>
      </c>
      <c r="I686" s="257"/>
      <c r="J686" s="253"/>
      <c r="K686" s="253"/>
      <c r="L686" s="258"/>
      <c r="M686" s="259"/>
      <c r="N686" s="260"/>
      <c r="O686" s="260"/>
      <c r="P686" s="260"/>
      <c r="Q686" s="260"/>
      <c r="R686" s="260"/>
      <c r="S686" s="260"/>
      <c r="T686" s="26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2" t="s">
        <v>195</v>
      </c>
      <c r="AU686" s="262" t="s">
        <v>83</v>
      </c>
      <c r="AV686" s="14" t="s">
        <v>83</v>
      </c>
      <c r="AW686" s="14" t="s">
        <v>30</v>
      </c>
      <c r="AX686" s="14" t="s">
        <v>73</v>
      </c>
      <c r="AY686" s="262" t="s">
        <v>183</v>
      </c>
    </row>
    <row r="687" s="15" customFormat="1">
      <c r="A687" s="15"/>
      <c r="B687" s="263"/>
      <c r="C687" s="264"/>
      <c r="D687" s="243" t="s">
        <v>195</v>
      </c>
      <c r="E687" s="265" t="s">
        <v>1</v>
      </c>
      <c r="F687" s="266" t="s">
        <v>219</v>
      </c>
      <c r="G687" s="264"/>
      <c r="H687" s="267">
        <v>626.36300000000006</v>
      </c>
      <c r="I687" s="268"/>
      <c r="J687" s="264"/>
      <c r="K687" s="264"/>
      <c r="L687" s="269"/>
      <c r="M687" s="270"/>
      <c r="N687" s="271"/>
      <c r="O687" s="271"/>
      <c r="P687" s="271"/>
      <c r="Q687" s="271"/>
      <c r="R687" s="271"/>
      <c r="S687" s="271"/>
      <c r="T687" s="272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3" t="s">
        <v>195</v>
      </c>
      <c r="AU687" s="273" t="s">
        <v>83</v>
      </c>
      <c r="AV687" s="15" t="s">
        <v>188</v>
      </c>
      <c r="AW687" s="15" t="s">
        <v>30</v>
      </c>
      <c r="AX687" s="15" t="s">
        <v>81</v>
      </c>
      <c r="AY687" s="273" t="s">
        <v>183</v>
      </c>
    </row>
    <row r="688" s="2" customFormat="1" ht="24.15" customHeight="1">
      <c r="A688" s="38"/>
      <c r="B688" s="39"/>
      <c r="C688" s="227" t="s">
        <v>1149</v>
      </c>
      <c r="D688" s="227" t="s">
        <v>185</v>
      </c>
      <c r="E688" s="228" t="s">
        <v>1150</v>
      </c>
      <c r="F688" s="229" t="s">
        <v>1151</v>
      </c>
      <c r="G688" s="230" t="s">
        <v>202</v>
      </c>
      <c r="H688" s="231">
        <v>626.36300000000006</v>
      </c>
      <c r="I688" s="232"/>
      <c r="J688" s="233">
        <f>ROUND(I688*H688,2)</f>
        <v>0</v>
      </c>
      <c r="K688" s="234"/>
      <c r="L688" s="44"/>
      <c r="M688" s="235" t="s">
        <v>1</v>
      </c>
      <c r="N688" s="236" t="s">
        <v>38</v>
      </c>
      <c r="O688" s="91"/>
      <c r="P688" s="237">
        <f>O688*H688</f>
        <v>0</v>
      </c>
      <c r="Q688" s="237">
        <v>0</v>
      </c>
      <c r="R688" s="237">
        <f>Q688*H688</f>
        <v>0</v>
      </c>
      <c r="S688" s="237">
        <v>0</v>
      </c>
      <c r="T688" s="238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39" t="s">
        <v>188</v>
      </c>
      <c r="AT688" s="239" t="s">
        <v>185</v>
      </c>
      <c r="AU688" s="239" t="s">
        <v>83</v>
      </c>
      <c r="AY688" s="17" t="s">
        <v>183</v>
      </c>
      <c r="BE688" s="240">
        <f>IF(N688="základní",J688,0)</f>
        <v>0</v>
      </c>
      <c r="BF688" s="240">
        <f>IF(N688="snížená",J688,0)</f>
        <v>0</v>
      </c>
      <c r="BG688" s="240">
        <f>IF(N688="zákl. přenesená",J688,0)</f>
        <v>0</v>
      </c>
      <c r="BH688" s="240">
        <f>IF(N688="sníž. přenesená",J688,0)</f>
        <v>0</v>
      </c>
      <c r="BI688" s="240">
        <f>IF(N688="nulová",J688,0)</f>
        <v>0</v>
      </c>
      <c r="BJ688" s="17" t="s">
        <v>81</v>
      </c>
      <c r="BK688" s="240">
        <f>ROUND(I688*H688,2)</f>
        <v>0</v>
      </c>
      <c r="BL688" s="17" t="s">
        <v>188</v>
      </c>
      <c r="BM688" s="239" t="s">
        <v>1152</v>
      </c>
    </row>
    <row r="689" s="13" customFormat="1">
      <c r="A689" s="13"/>
      <c r="B689" s="241"/>
      <c r="C689" s="242"/>
      <c r="D689" s="243" t="s">
        <v>195</v>
      </c>
      <c r="E689" s="244" t="s">
        <v>1</v>
      </c>
      <c r="F689" s="245" t="s">
        <v>1067</v>
      </c>
      <c r="G689" s="242"/>
      <c r="H689" s="244" t="s">
        <v>1</v>
      </c>
      <c r="I689" s="246"/>
      <c r="J689" s="242"/>
      <c r="K689" s="242"/>
      <c r="L689" s="247"/>
      <c r="M689" s="248"/>
      <c r="N689" s="249"/>
      <c r="O689" s="249"/>
      <c r="P689" s="249"/>
      <c r="Q689" s="249"/>
      <c r="R689" s="249"/>
      <c r="S689" s="249"/>
      <c r="T689" s="25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1" t="s">
        <v>195</v>
      </c>
      <c r="AU689" s="251" t="s">
        <v>83</v>
      </c>
      <c r="AV689" s="13" t="s">
        <v>81</v>
      </c>
      <c r="AW689" s="13" t="s">
        <v>30</v>
      </c>
      <c r="AX689" s="13" t="s">
        <v>73</v>
      </c>
      <c r="AY689" s="251" t="s">
        <v>183</v>
      </c>
    </row>
    <row r="690" s="13" customFormat="1">
      <c r="A690" s="13"/>
      <c r="B690" s="241"/>
      <c r="C690" s="242"/>
      <c r="D690" s="243" t="s">
        <v>195</v>
      </c>
      <c r="E690" s="244" t="s">
        <v>1</v>
      </c>
      <c r="F690" s="245" t="s">
        <v>1068</v>
      </c>
      <c r="G690" s="242"/>
      <c r="H690" s="244" t="s">
        <v>1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1" t="s">
        <v>195</v>
      </c>
      <c r="AU690" s="251" t="s">
        <v>83</v>
      </c>
      <c r="AV690" s="13" t="s">
        <v>81</v>
      </c>
      <c r="AW690" s="13" t="s">
        <v>30</v>
      </c>
      <c r="AX690" s="13" t="s">
        <v>73</v>
      </c>
      <c r="AY690" s="251" t="s">
        <v>183</v>
      </c>
    </row>
    <row r="691" s="14" customFormat="1">
      <c r="A691" s="14"/>
      <c r="B691" s="252"/>
      <c r="C691" s="253"/>
      <c r="D691" s="243" t="s">
        <v>195</v>
      </c>
      <c r="E691" s="254" t="s">
        <v>1</v>
      </c>
      <c r="F691" s="255" t="s">
        <v>1130</v>
      </c>
      <c r="G691" s="253"/>
      <c r="H691" s="256">
        <v>105.672</v>
      </c>
      <c r="I691" s="257"/>
      <c r="J691" s="253"/>
      <c r="K691" s="253"/>
      <c r="L691" s="258"/>
      <c r="M691" s="259"/>
      <c r="N691" s="260"/>
      <c r="O691" s="260"/>
      <c r="P691" s="260"/>
      <c r="Q691" s="260"/>
      <c r="R691" s="260"/>
      <c r="S691" s="260"/>
      <c r="T691" s="26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2" t="s">
        <v>195</v>
      </c>
      <c r="AU691" s="262" t="s">
        <v>83</v>
      </c>
      <c r="AV691" s="14" t="s">
        <v>83</v>
      </c>
      <c r="AW691" s="14" t="s">
        <v>30</v>
      </c>
      <c r="AX691" s="14" t="s">
        <v>73</v>
      </c>
      <c r="AY691" s="262" t="s">
        <v>183</v>
      </c>
    </row>
    <row r="692" s="13" customFormat="1">
      <c r="A692" s="13"/>
      <c r="B692" s="241"/>
      <c r="C692" s="242"/>
      <c r="D692" s="243" t="s">
        <v>195</v>
      </c>
      <c r="E692" s="244" t="s">
        <v>1</v>
      </c>
      <c r="F692" s="245" t="s">
        <v>1070</v>
      </c>
      <c r="G692" s="242"/>
      <c r="H692" s="244" t="s">
        <v>1</v>
      </c>
      <c r="I692" s="246"/>
      <c r="J692" s="242"/>
      <c r="K692" s="242"/>
      <c r="L692" s="247"/>
      <c r="M692" s="248"/>
      <c r="N692" s="249"/>
      <c r="O692" s="249"/>
      <c r="P692" s="249"/>
      <c r="Q692" s="249"/>
      <c r="R692" s="249"/>
      <c r="S692" s="249"/>
      <c r="T692" s="25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1" t="s">
        <v>195</v>
      </c>
      <c r="AU692" s="251" t="s">
        <v>83</v>
      </c>
      <c r="AV692" s="13" t="s">
        <v>81</v>
      </c>
      <c r="AW692" s="13" t="s">
        <v>30</v>
      </c>
      <c r="AX692" s="13" t="s">
        <v>73</v>
      </c>
      <c r="AY692" s="251" t="s">
        <v>183</v>
      </c>
    </row>
    <row r="693" s="14" customFormat="1">
      <c r="A693" s="14"/>
      <c r="B693" s="252"/>
      <c r="C693" s="253"/>
      <c r="D693" s="243" t="s">
        <v>195</v>
      </c>
      <c r="E693" s="254" t="s">
        <v>1</v>
      </c>
      <c r="F693" s="255" t="s">
        <v>1131</v>
      </c>
      <c r="G693" s="253"/>
      <c r="H693" s="256">
        <v>19.614000000000001</v>
      </c>
      <c r="I693" s="257"/>
      <c r="J693" s="253"/>
      <c r="K693" s="253"/>
      <c r="L693" s="258"/>
      <c r="M693" s="259"/>
      <c r="N693" s="260"/>
      <c r="O693" s="260"/>
      <c r="P693" s="260"/>
      <c r="Q693" s="260"/>
      <c r="R693" s="260"/>
      <c r="S693" s="260"/>
      <c r="T693" s="261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2" t="s">
        <v>195</v>
      </c>
      <c r="AU693" s="262" t="s">
        <v>83</v>
      </c>
      <c r="AV693" s="14" t="s">
        <v>83</v>
      </c>
      <c r="AW693" s="14" t="s">
        <v>30</v>
      </c>
      <c r="AX693" s="14" t="s">
        <v>73</v>
      </c>
      <c r="AY693" s="262" t="s">
        <v>183</v>
      </c>
    </row>
    <row r="694" s="13" customFormat="1">
      <c r="A694" s="13"/>
      <c r="B694" s="241"/>
      <c r="C694" s="242"/>
      <c r="D694" s="243" t="s">
        <v>195</v>
      </c>
      <c r="E694" s="244" t="s">
        <v>1</v>
      </c>
      <c r="F694" s="245" t="s">
        <v>1078</v>
      </c>
      <c r="G694" s="242"/>
      <c r="H694" s="244" t="s">
        <v>1</v>
      </c>
      <c r="I694" s="246"/>
      <c r="J694" s="242"/>
      <c r="K694" s="242"/>
      <c r="L694" s="247"/>
      <c r="M694" s="248"/>
      <c r="N694" s="249"/>
      <c r="O694" s="249"/>
      <c r="P694" s="249"/>
      <c r="Q694" s="249"/>
      <c r="R694" s="249"/>
      <c r="S694" s="249"/>
      <c r="T694" s="25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1" t="s">
        <v>195</v>
      </c>
      <c r="AU694" s="251" t="s">
        <v>83</v>
      </c>
      <c r="AV694" s="13" t="s">
        <v>81</v>
      </c>
      <c r="AW694" s="13" t="s">
        <v>30</v>
      </c>
      <c r="AX694" s="13" t="s">
        <v>73</v>
      </c>
      <c r="AY694" s="251" t="s">
        <v>183</v>
      </c>
    </row>
    <row r="695" s="14" customFormat="1">
      <c r="A695" s="14"/>
      <c r="B695" s="252"/>
      <c r="C695" s="253"/>
      <c r="D695" s="243" t="s">
        <v>195</v>
      </c>
      <c r="E695" s="254" t="s">
        <v>1</v>
      </c>
      <c r="F695" s="255" t="s">
        <v>1132</v>
      </c>
      <c r="G695" s="253"/>
      <c r="H695" s="256">
        <v>22.719000000000001</v>
      </c>
      <c r="I695" s="257"/>
      <c r="J695" s="253"/>
      <c r="K695" s="253"/>
      <c r="L695" s="258"/>
      <c r="M695" s="259"/>
      <c r="N695" s="260"/>
      <c r="O695" s="260"/>
      <c r="P695" s="260"/>
      <c r="Q695" s="260"/>
      <c r="R695" s="260"/>
      <c r="S695" s="260"/>
      <c r="T695" s="26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2" t="s">
        <v>195</v>
      </c>
      <c r="AU695" s="262" t="s">
        <v>83</v>
      </c>
      <c r="AV695" s="14" t="s">
        <v>83</v>
      </c>
      <c r="AW695" s="14" t="s">
        <v>30</v>
      </c>
      <c r="AX695" s="14" t="s">
        <v>73</v>
      </c>
      <c r="AY695" s="262" t="s">
        <v>183</v>
      </c>
    </row>
    <row r="696" s="13" customFormat="1">
      <c r="A696" s="13"/>
      <c r="B696" s="241"/>
      <c r="C696" s="242"/>
      <c r="D696" s="243" t="s">
        <v>195</v>
      </c>
      <c r="E696" s="244" t="s">
        <v>1</v>
      </c>
      <c r="F696" s="245" t="s">
        <v>1080</v>
      </c>
      <c r="G696" s="242"/>
      <c r="H696" s="244" t="s">
        <v>1</v>
      </c>
      <c r="I696" s="246"/>
      <c r="J696" s="242"/>
      <c r="K696" s="242"/>
      <c r="L696" s="247"/>
      <c r="M696" s="248"/>
      <c r="N696" s="249"/>
      <c r="O696" s="249"/>
      <c r="P696" s="249"/>
      <c r="Q696" s="249"/>
      <c r="R696" s="249"/>
      <c r="S696" s="249"/>
      <c r="T696" s="25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1" t="s">
        <v>195</v>
      </c>
      <c r="AU696" s="251" t="s">
        <v>83</v>
      </c>
      <c r="AV696" s="13" t="s">
        <v>81</v>
      </c>
      <c r="AW696" s="13" t="s">
        <v>4</v>
      </c>
      <c r="AX696" s="13" t="s">
        <v>73</v>
      </c>
      <c r="AY696" s="251" t="s">
        <v>183</v>
      </c>
    </row>
    <row r="697" s="13" customFormat="1">
      <c r="A697" s="13"/>
      <c r="B697" s="241"/>
      <c r="C697" s="242"/>
      <c r="D697" s="243" t="s">
        <v>195</v>
      </c>
      <c r="E697" s="244" t="s">
        <v>1</v>
      </c>
      <c r="F697" s="245" t="s">
        <v>1081</v>
      </c>
      <c r="G697" s="242"/>
      <c r="H697" s="244" t="s">
        <v>1</v>
      </c>
      <c r="I697" s="246"/>
      <c r="J697" s="242"/>
      <c r="K697" s="242"/>
      <c r="L697" s="247"/>
      <c r="M697" s="248"/>
      <c r="N697" s="249"/>
      <c r="O697" s="249"/>
      <c r="P697" s="249"/>
      <c r="Q697" s="249"/>
      <c r="R697" s="249"/>
      <c r="S697" s="249"/>
      <c r="T697" s="25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1" t="s">
        <v>195</v>
      </c>
      <c r="AU697" s="251" t="s">
        <v>83</v>
      </c>
      <c r="AV697" s="13" t="s">
        <v>81</v>
      </c>
      <c r="AW697" s="13" t="s">
        <v>30</v>
      </c>
      <c r="AX697" s="13" t="s">
        <v>73</v>
      </c>
      <c r="AY697" s="251" t="s">
        <v>183</v>
      </c>
    </row>
    <row r="698" s="14" customFormat="1">
      <c r="A698" s="14"/>
      <c r="B698" s="252"/>
      <c r="C698" s="253"/>
      <c r="D698" s="243" t="s">
        <v>195</v>
      </c>
      <c r="E698" s="254" t="s">
        <v>1</v>
      </c>
      <c r="F698" s="255" t="s">
        <v>1133</v>
      </c>
      <c r="G698" s="253"/>
      <c r="H698" s="256">
        <v>62.357999999999997</v>
      </c>
      <c r="I698" s="257"/>
      <c r="J698" s="253"/>
      <c r="K698" s="253"/>
      <c r="L698" s="258"/>
      <c r="M698" s="259"/>
      <c r="N698" s="260"/>
      <c r="O698" s="260"/>
      <c r="P698" s="260"/>
      <c r="Q698" s="260"/>
      <c r="R698" s="260"/>
      <c r="S698" s="260"/>
      <c r="T698" s="26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2" t="s">
        <v>195</v>
      </c>
      <c r="AU698" s="262" t="s">
        <v>83</v>
      </c>
      <c r="AV698" s="14" t="s">
        <v>83</v>
      </c>
      <c r="AW698" s="14" t="s">
        <v>30</v>
      </c>
      <c r="AX698" s="14" t="s">
        <v>73</v>
      </c>
      <c r="AY698" s="262" t="s">
        <v>183</v>
      </c>
    </row>
    <row r="699" s="14" customFormat="1">
      <c r="A699" s="14"/>
      <c r="B699" s="252"/>
      <c r="C699" s="253"/>
      <c r="D699" s="243" t="s">
        <v>195</v>
      </c>
      <c r="E699" s="254" t="s">
        <v>1</v>
      </c>
      <c r="F699" s="255" t="s">
        <v>1134</v>
      </c>
      <c r="G699" s="253"/>
      <c r="H699" s="256">
        <v>108.02500000000001</v>
      </c>
      <c r="I699" s="257"/>
      <c r="J699" s="253"/>
      <c r="K699" s="253"/>
      <c r="L699" s="258"/>
      <c r="M699" s="259"/>
      <c r="N699" s="260"/>
      <c r="O699" s="260"/>
      <c r="P699" s="260"/>
      <c r="Q699" s="260"/>
      <c r="R699" s="260"/>
      <c r="S699" s="260"/>
      <c r="T699" s="261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2" t="s">
        <v>195</v>
      </c>
      <c r="AU699" s="262" t="s">
        <v>83</v>
      </c>
      <c r="AV699" s="14" t="s">
        <v>83</v>
      </c>
      <c r="AW699" s="14" t="s">
        <v>30</v>
      </c>
      <c r="AX699" s="14" t="s">
        <v>73</v>
      </c>
      <c r="AY699" s="262" t="s">
        <v>183</v>
      </c>
    </row>
    <row r="700" s="13" customFormat="1">
      <c r="A700" s="13"/>
      <c r="B700" s="241"/>
      <c r="C700" s="242"/>
      <c r="D700" s="243" t="s">
        <v>195</v>
      </c>
      <c r="E700" s="244" t="s">
        <v>1</v>
      </c>
      <c r="F700" s="245" t="s">
        <v>1084</v>
      </c>
      <c r="G700" s="242"/>
      <c r="H700" s="244" t="s">
        <v>1</v>
      </c>
      <c r="I700" s="246"/>
      <c r="J700" s="242"/>
      <c r="K700" s="242"/>
      <c r="L700" s="247"/>
      <c r="M700" s="248"/>
      <c r="N700" s="249"/>
      <c r="O700" s="249"/>
      <c r="P700" s="249"/>
      <c r="Q700" s="249"/>
      <c r="R700" s="249"/>
      <c r="S700" s="249"/>
      <c r="T700" s="25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1" t="s">
        <v>195</v>
      </c>
      <c r="AU700" s="251" t="s">
        <v>83</v>
      </c>
      <c r="AV700" s="13" t="s">
        <v>81</v>
      </c>
      <c r="AW700" s="13" t="s">
        <v>30</v>
      </c>
      <c r="AX700" s="13" t="s">
        <v>73</v>
      </c>
      <c r="AY700" s="251" t="s">
        <v>183</v>
      </c>
    </row>
    <row r="701" s="14" customFormat="1">
      <c r="A701" s="14"/>
      <c r="B701" s="252"/>
      <c r="C701" s="253"/>
      <c r="D701" s="243" t="s">
        <v>195</v>
      </c>
      <c r="E701" s="254" t="s">
        <v>1</v>
      </c>
      <c r="F701" s="255" t="s">
        <v>1135</v>
      </c>
      <c r="G701" s="253"/>
      <c r="H701" s="256">
        <v>4.306</v>
      </c>
      <c r="I701" s="257"/>
      <c r="J701" s="253"/>
      <c r="K701" s="253"/>
      <c r="L701" s="258"/>
      <c r="M701" s="259"/>
      <c r="N701" s="260"/>
      <c r="O701" s="260"/>
      <c r="P701" s="260"/>
      <c r="Q701" s="260"/>
      <c r="R701" s="260"/>
      <c r="S701" s="260"/>
      <c r="T701" s="26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2" t="s">
        <v>195</v>
      </c>
      <c r="AU701" s="262" t="s">
        <v>83</v>
      </c>
      <c r="AV701" s="14" t="s">
        <v>83</v>
      </c>
      <c r="AW701" s="14" t="s">
        <v>30</v>
      </c>
      <c r="AX701" s="14" t="s">
        <v>73</v>
      </c>
      <c r="AY701" s="262" t="s">
        <v>183</v>
      </c>
    </row>
    <row r="702" s="14" customFormat="1">
      <c r="A702" s="14"/>
      <c r="B702" s="252"/>
      <c r="C702" s="253"/>
      <c r="D702" s="243" t="s">
        <v>195</v>
      </c>
      <c r="E702" s="254" t="s">
        <v>1</v>
      </c>
      <c r="F702" s="255" t="s">
        <v>1136</v>
      </c>
      <c r="G702" s="253"/>
      <c r="H702" s="256">
        <v>10.824</v>
      </c>
      <c r="I702" s="257"/>
      <c r="J702" s="253"/>
      <c r="K702" s="253"/>
      <c r="L702" s="258"/>
      <c r="M702" s="259"/>
      <c r="N702" s="260"/>
      <c r="O702" s="260"/>
      <c r="P702" s="260"/>
      <c r="Q702" s="260"/>
      <c r="R702" s="260"/>
      <c r="S702" s="260"/>
      <c r="T702" s="26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2" t="s">
        <v>195</v>
      </c>
      <c r="AU702" s="262" t="s">
        <v>83</v>
      </c>
      <c r="AV702" s="14" t="s">
        <v>83</v>
      </c>
      <c r="AW702" s="14" t="s">
        <v>30</v>
      </c>
      <c r="AX702" s="14" t="s">
        <v>73</v>
      </c>
      <c r="AY702" s="262" t="s">
        <v>183</v>
      </c>
    </row>
    <row r="703" s="13" customFormat="1">
      <c r="A703" s="13"/>
      <c r="B703" s="241"/>
      <c r="C703" s="242"/>
      <c r="D703" s="243" t="s">
        <v>195</v>
      </c>
      <c r="E703" s="244" t="s">
        <v>1</v>
      </c>
      <c r="F703" s="245" t="s">
        <v>1097</v>
      </c>
      <c r="G703" s="242"/>
      <c r="H703" s="244" t="s">
        <v>1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1" t="s">
        <v>195</v>
      </c>
      <c r="AU703" s="251" t="s">
        <v>83</v>
      </c>
      <c r="AV703" s="13" t="s">
        <v>81</v>
      </c>
      <c r="AW703" s="13" t="s">
        <v>30</v>
      </c>
      <c r="AX703" s="13" t="s">
        <v>73</v>
      </c>
      <c r="AY703" s="251" t="s">
        <v>183</v>
      </c>
    </row>
    <row r="704" s="14" customFormat="1">
      <c r="A704" s="14"/>
      <c r="B704" s="252"/>
      <c r="C704" s="253"/>
      <c r="D704" s="243" t="s">
        <v>195</v>
      </c>
      <c r="E704" s="254" t="s">
        <v>1</v>
      </c>
      <c r="F704" s="255" t="s">
        <v>1137</v>
      </c>
      <c r="G704" s="253"/>
      <c r="H704" s="256">
        <v>27.285</v>
      </c>
      <c r="I704" s="257"/>
      <c r="J704" s="253"/>
      <c r="K704" s="253"/>
      <c r="L704" s="258"/>
      <c r="M704" s="259"/>
      <c r="N704" s="260"/>
      <c r="O704" s="260"/>
      <c r="P704" s="260"/>
      <c r="Q704" s="260"/>
      <c r="R704" s="260"/>
      <c r="S704" s="260"/>
      <c r="T704" s="26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2" t="s">
        <v>195</v>
      </c>
      <c r="AU704" s="262" t="s">
        <v>83</v>
      </c>
      <c r="AV704" s="14" t="s">
        <v>83</v>
      </c>
      <c r="AW704" s="14" t="s">
        <v>30</v>
      </c>
      <c r="AX704" s="14" t="s">
        <v>73</v>
      </c>
      <c r="AY704" s="262" t="s">
        <v>183</v>
      </c>
    </row>
    <row r="705" s="13" customFormat="1">
      <c r="A705" s="13"/>
      <c r="B705" s="241"/>
      <c r="C705" s="242"/>
      <c r="D705" s="243" t="s">
        <v>195</v>
      </c>
      <c r="E705" s="244" t="s">
        <v>1</v>
      </c>
      <c r="F705" s="245" t="s">
        <v>1099</v>
      </c>
      <c r="G705" s="242"/>
      <c r="H705" s="244" t="s">
        <v>1</v>
      </c>
      <c r="I705" s="246"/>
      <c r="J705" s="242"/>
      <c r="K705" s="242"/>
      <c r="L705" s="247"/>
      <c r="M705" s="248"/>
      <c r="N705" s="249"/>
      <c r="O705" s="249"/>
      <c r="P705" s="249"/>
      <c r="Q705" s="249"/>
      <c r="R705" s="249"/>
      <c r="S705" s="249"/>
      <c r="T705" s="25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1" t="s">
        <v>195</v>
      </c>
      <c r="AU705" s="251" t="s">
        <v>83</v>
      </c>
      <c r="AV705" s="13" t="s">
        <v>81</v>
      </c>
      <c r="AW705" s="13" t="s">
        <v>30</v>
      </c>
      <c r="AX705" s="13" t="s">
        <v>73</v>
      </c>
      <c r="AY705" s="251" t="s">
        <v>183</v>
      </c>
    </row>
    <row r="706" s="14" customFormat="1">
      <c r="A706" s="14"/>
      <c r="B706" s="252"/>
      <c r="C706" s="253"/>
      <c r="D706" s="243" t="s">
        <v>195</v>
      </c>
      <c r="E706" s="254" t="s">
        <v>1</v>
      </c>
      <c r="F706" s="255" t="s">
        <v>1138</v>
      </c>
      <c r="G706" s="253"/>
      <c r="H706" s="256">
        <v>39.238</v>
      </c>
      <c r="I706" s="257"/>
      <c r="J706" s="253"/>
      <c r="K706" s="253"/>
      <c r="L706" s="258"/>
      <c r="M706" s="259"/>
      <c r="N706" s="260"/>
      <c r="O706" s="260"/>
      <c r="P706" s="260"/>
      <c r="Q706" s="260"/>
      <c r="R706" s="260"/>
      <c r="S706" s="260"/>
      <c r="T706" s="261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2" t="s">
        <v>195</v>
      </c>
      <c r="AU706" s="262" t="s">
        <v>83</v>
      </c>
      <c r="AV706" s="14" t="s">
        <v>83</v>
      </c>
      <c r="AW706" s="14" t="s">
        <v>30</v>
      </c>
      <c r="AX706" s="14" t="s">
        <v>73</v>
      </c>
      <c r="AY706" s="262" t="s">
        <v>183</v>
      </c>
    </row>
    <row r="707" s="13" customFormat="1">
      <c r="A707" s="13"/>
      <c r="B707" s="241"/>
      <c r="C707" s="242"/>
      <c r="D707" s="243" t="s">
        <v>195</v>
      </c>
      <c r="E707" s="244" t="s">
        <v>1</v>
      </c>
      <c r="F707" s="245" t="s">
        <v>1101</v>
      </c>
      <c r="G707" s="242"/>
      <c r="H707" s="244" t="s">
        <v>1</v>
      </c>
      <c r="I707" s="246"/>
      <c r="J707" s="242"/>
      <c r="K707" s="242"/>
      <c r="L707" s="247"/>
      <c r="M707" s="248"/>
      <c r="N707" s="249"/>
      <c r="O707" s="249"/>
      <c r="P707" s="249"/>
      <c r="Q707" s="249"/>
      <c r="R707" s="249"/>
      <c r="S707" s="249"/>
      <c r="T707" s="25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1" t="s">
        <v>195</v>
      </c>
      <c r="AU707" s="251" t="s">
        <v>83</v>
      </c>
      <c r="AV707" s="13" t="s">
        <v>81</v>
      </c>
      <c r="AW707" s="13" t="s">
        <v>30</v>
      </c>
      <c r="AX707" s="13" t="s">
        <v>73</v>
      </c>
      <c r="AY707" s="251" t="s">
        <v>183</v>
      </c>
    </row>
    <row r="708" s="14" customFormat="1">
      <c r="A708" s="14"/>
      <c r="B708" s="252"/>
      <c r="C708" s="253"/>
      <c r="D708" s="243" t="s">
        <v>195</v>
      </c>
      <c r="E708" s="254" t="s">
        <v>1</v>
      </c>
      <c r="F708" s="255" t="s">
        <v>1139</v>
      </c>
      <c r="G708" s="253"/>
      <c r="H708" s="256">
        <v>28.440000000000001</v>
      </c>
      <c r="I708" s="257"/>
      <c r="J708" s="253"/>
      <c r="K708" s="253"/>
      <c r="L708" s="258"/>
      <c r="M708" s="259"/>
      <c r="N708" s="260"/>
      <c r="O708" s="260"/>
      <c r="P708" s="260"/>
      <c r="Q708" s="260"/>
      <c r="R708" s="260"/>
      <c r="S708" s="260"/>
      <c r="T708" s="26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2" t="s">
        <v>195</v>
      </c>
      <c r="AU708" s="262" t="s">
        <v>83</v>
      </c>
      <c r="AV708" s="14" t="s">
        <v>83</v>
      </c>
      <c r="AW708" s="14" t="s">
        <v>30</v>
      </c>
      <c r="AX708" s="14" t="s">
        <v>73</v>
      </c>
      <c r="AY708" s="262" t="s">
        <v>183</v>
      </c>
    </row>
    <row r="709" s="13" customFormat="1">
      <c r="A709" s="13"/>
      <c r="B709" s="241"/>
      <c r="C709" s="242"/>
      <c r="D709" s="243" t="s">
        <v>195</v>
      </c>
      <c r="E709" s="244" t="s">
        <v>1</v>
      </c>
      <c r="F709" s="245" t="s">
        <v>856</v>
      </c>
      <c r="G709" s="242"/>
      <c r="H709" s="244" t="s">
        <v>1</v>
      </c>
      <c r="I709" s="246"/>
      <c r="J709" s="242"/>
      <c r="K709" s="242"/>
      <c r="L709" s="247"/>
      <c r="M709" s="248"/>
      <c r="N709" s="249"/>
      <c r="O709" s="249"/>
      <c r="P709" s="249"/>
      <c r="Q709" s="249"/>
      <c r="R709" s="249"/>
      <c r="S709" s="249"/>
      <c r="T709" s="25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1" t="s">
        <v>195</v>
      </c>
      <c r="AU709" s="251" t="s">
        <v>83</v>
      </c>
      <c r="AV709" s="13" t="s">
        <v>81</v>
      </c>
      <c r="AW709" s="13" t="s">
        <v>30</v>
      </c>
      <c r="AX709" s="13" t="s">
        <v>73</v>
      </c>
      <c r="AY709" s="251" t="s">
        <v>183</v>
      </c>
    </row>
    <row r="710" s="14" customFormat="1">
      <c r="A710" s="14"/>
      <c r="B710" s="252"/>
      <c r="C710" s="253"/>
      <c r="D710" s="243" t="s">
        <v>195</v>
      </c>
      <c r="E710" s="254" t="s">
        <v>1</v>
      </c>
      <c r="F710" s="255" t="s">
        <v>1140</v>
      </c>
      <c r="G710" s="253"/>
      <c r="H710" s="256">
        <v>16.431000000000001</v>
      </c>
      <c r="I710" s="257"/>
      <c r="J710" s="253"/>
      <c r="K710" s="253"/>
      <c r="L710" s="258"/>
      <c r="M710" s="259"/>
      <c r="N710" s="260"/>
      <c r="O710" s="260"/>
      <c r="P710" s="260"/>
      <c r="Q710" s="260"/>
      <c r="R710" s="260"/>
      <c r="S710" s="260"/>
      <c r="T710" s="261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2" t="s">
        <v>195</v>
      </c>
      <c r="AU710" s="262" t="s">
        <v>83</v>
      </c>
      <c r="AV710" s="14" t="s">
        <v>83</v>
      </c>
      <c r="AW710" s="14" t="s">
        <v>30</v>
      </c>
      <c r="AX710" s="14" t="s">
        <v>73</v>
      </c>
      <c r="AY710" s="262" t="s">
        <v>183</v>
      </c>
    </row>
    <row r="711" s="13" customFormat="1">
      <c r="A711" s="13"/>
      <c r="B711" s="241"/>
      <c r="C711" s="242"/>
      <c r="D711" s="243" t="s">
        <v>195</v>
      </c>
      <c r="E711" s="244" t="s">
        <v>1</v>
      </c>
      <c r="F711" s="245" t="s">
        <v>1106</v>
      </c>
      <c r="G711" s="242"/>
      <c r="H711" s="244" t="s">
        <v>1</v>
      </c>
      <c r="I711" s="246"/>
      <c r="J711" s="242"/>
      <c r="K711" s="242"/>
      <c r="L711" s="247"/>
      <c r="M711" s="248"/>
      <c r="N711" s="249"/>
      <c r="O711" s="249"/>
      <c r="P711" s="249"/>
      <c r="Q711" s="249"/>
      <c r="R711" s="249"/>
      <c r="S711" s="249"/>
      <c r="T711" s="25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1" t="s">
        <v>195</v>
      </c>
      <c r="AU711" s="251" t="s">
        <v>83</v>
      </c>
      <c r="AV711" s="13" t="s">
        <v>81</v>
      </c>
      <c r="AW711" s="13" t="s">
        <v>30</v>
      </c>
      <c r="AX711" s="13" t="s">
        <v>73</v>
      </c>
      <c r="AY711" s="251" t="s">
        <v>183</v>
      </c>
    </row>
    <row r="712" s="13" customFormat="1">
      <c r="A712" s="13"/>
      <c r="B712" s="241"/>
      <c r="C712" s="242"/>
      <c r="D712" s="243" t="s">
        <v>195</v>
      </c>
      <c r="E712" s="244" t="s">
        <v>1</v>
      </c>
      <c r="F712" s="245" t="s">
        <v>1107</v>
      </c>
      <c r="G712" s="242"/>
      <c r="H712" s="244" t="s">
        <v>1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1" t="s">
        <v>195</v>
      </c>
      <c r="AU712" s="251" t="s">
        <v>83</v>
      </c>
      <c r="AV712" s="13" t="s">
        <v>81</v>
      </c>
      <c r="AW712" s="13" t="s">
        <v>30</v>
      </c>
      <c r="AX712" s="13" t="s">
        <v>73</v>
      </c>
      <c r="AY712" s="251" t="s">
        <v>183</v>
      </c>
    </row>
    <row r="713" s="14" customFormat="1">
      <c r="A713" s="14"/>
      <c r="B713" s="252"/>
      <c r="C713" s="253"/>
      <c r="D713" s="243" t="s">
        <v>195</v>
      </c>
      <c r="E713" s="254" t="s">
        <v>1</v>
      </c>
      <c r="F713" s="255" t="s">
        <v>1141</v>
      </c>
      <c r="G713" s="253"/>
      <c r="H713" s="256">
        <v>90.820999999999998</v>
      </c>
      <c r="I713" s="257"/>
      <c r="J713" s="253"/>
      <c r="K713" s="253"/>
      <c r="L713" s="258"/>
      <c r="M713" s="259"/>
      <c r="N713" s="260"/>
      <c r="O713" s="260"/>
      <c r="P713" s="260"/>
      <c r="Q713" s="260"/>
      <c r="R713" s="260"/>
      <c r="S713" s="260"/>
      <c r="T713" s="26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2" t="s">
        <v>195</v>
      </c>
      <c r="AU713" s="262" t="s">
        <v>83</v>
      </c>
      <c r="AV713" s="14" t="s">
        <v>83</v>
      </c>
      <c r="AW713" s="14" t="s">
        <v>30</v>
      </c>
      <c r="AX713" s="14" t="s">
        <v>73</v>
      </c>
      <c r="AY713" s="262" t="s">
        <v>183</v>
      </c>
    </row>
    <row r="714" s="14" customFormat="1">
      <c r="A714" s="14"/>
      <c r="B714" s="252"/>
      <c r="C714" s="253"/>
      <c r="D714" s="243" t="s">
        <v>195</v>
      </c>
      <c r="E714" s="254" t="s">
        <v>1</v>
      </c>
      <c r="F714" s="255" t="s">
        <v>1142</v>
      </c>
      <c r="G714" s="253"/>
      <c r="H714" s="256">
        <v>25.384</v>
      </c>
      <c r="I714" s="257"/>
      <c r="J714" s="253"/>
      <c r="K714" s="253"/>
      <c r="L714" s="258"/>
      <c r="M714" s="259"/>
      <c r="N714" s="260"/>
      <c r="O714" s="260"/>
      <c r="P714" s="260"/>
      <c r="Q714" s="260"/>
      <c r="R714" s="260"/>
      <c r="S714" s="260"/>
      <c r="T714" s="26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2" t="s">
        <v>195</v>
      </c>
      <c r="AU714" s="262" t="s">
        <v>83</v>
      </c>
      <c r="AV714" s="14" t="s">
        <v>83</v>
      </c>
      <c r="AW714" s="14" t="s">
        <v>30</v>
      </c>
      <c r="AX714" s="14" t="s">
        <v>73</v>
      </c>
      <c r="AY714" s="262" t="s">
        <v>183</v>
      </c>
    </row>
    <row r="715" s="13" customFormat="1">
      <c r="A715" s="13"/>
      <c r="B715" s="241"/>
      <c r="C715" s="242"/>
      <c r="D715" s="243" t="s">
        <v>195</v>
      </c>
      <c r="E715" s="244" t="s">
        <v>1</v>
      </c>
      <c r="F715" s="245" t="s">
        <v>1110</v>
      </c>
      <c r="G715" s="242"/>
      <c r="H715" s="244" t="s">
        <v>1</v>
      </c>
      <c r="I715" s="246"/>
      <c r="J715" s="242"/>
      <c r="K715" s="242"/>
      <c r="L715" s="247"/>
      <c r="M715" s="248"/>
      <c r="N715" s="249"/>
      <c r="O715" s="249"/>
      <c r="P715" s="249"/>
      <c r="Q715" s="249"/>
      <c r="R715" s="249"/>
      <c r="S715" s="249"/>
      <c r="T715" s="25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1" t="s">
        <v>195</v>
      </c>
      <c r="AU715" s="251" t="s">
        <v>83</v>
      </c>
      <c r="AV715" s="13" t="s">
        <v>81</v>
      </c>
      <c r="AW715" s="13" t="s">
        <v>30</v>
      </c>
      <c r="AX715" s="13" t="s">
        <v>73</v>
      </c>
      <c r="AY715" s="251" t="s">
        <v>183</v>
      </c>
    </row>
    <row r="716" s="14" customFormat="1">
      <c r="A716" s="14"/>
      <c r="B716" s="252"/>
      <c r="C716" s="253"/>
      <c r="D716" s="243" t="s">
        <v>195</v>
      </c>
      <c r="E716" s="254" t="s">
        <v>1</v>
      </c>
      <c r="F716" s="255" t="s">
        <v>1143</v>
      </c>
      <c r="G716" s="253"/>
      <c r="H716" s="256">
        <v>18.957000000000001</v>
      </c>
      <c r="I716" s="257"/>
      <c r="J716" s="253"/>
      <c r="K716" s="253"/>
      <c r="L716" s="258"/>
      <c r="M716" s="259"/>
      <c r="N716" s="260"/>
      <c r="O716" s="260"/>
      <c r="P716" s="260"/>
      <c r="Q716" s="260"/>
      <c r="R716" s="260"/>
      <c r="S716" s="260"/>
      <c r="T716" s="26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2" t="s">
        <v>195</v>
      </c>
      <c r="AU716" s="262" t="s">
        <v>83</v>
      </c>
      <c r="AV716" s="14" t="s">
        <v>83</v>
      </c>
      <c r="AW716" s="14" t="s">
        <v>30</v>
      </c>
      <c r="AX716" s="14" t="s">
        <v>73</v>
      </c>
      <c r="AY716" s="262" t="s">
        <v>183</v>
      </c>
    </row>
    <row r="717" s="13" customFormat="1">
      <c r="A717" s="13"/>
      <c r="B717" s="241"/>
      <c r="C717" s="242"/>
      <c r="D717" s="243" t="s">
        <v>195</v>
      </c>
      <c r="E717" s="244" t="s">
        <v>1</v>
      </c>
      <c r="F717" s="245" t="s">
        <v>1114</v>
      </c>
      <c r="G717" s="242"/>
      <c r="H717" s="244" t="s">
        <v>1</v>
      </c>
      <c r="I717" s="246"/>
      <c r="J717" s="242"/>
      <c r="K717" s="242"/>
      <c r="L717" s="247"/>
      <c r="M717" s="248"/>
      <c r="N717" s="249"/>
      <c r="O717" s="249"/>
      <c r="P717" s="249"/>
      <c r="Q717" s="249"/>
      <c r="R717" s="249"/>
      <c r="S717" s="249"/>
      <c r="T717" s="25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1" t="s">
        <v>195</v>
      </c>
      <c r="AU717" s="251" t="s">
        <v>83</v>
      </c>
      <c r="AV717" s="13" t="s">
        <v>81</v>
      </c>
      <c r="AW717" s="13" t="s">
        <v>30</v>
      </c>
      <c r="AX717" s="13" t="s">
        <v>73</v>
      </c>
      <c r="AY717" s="251" t="s">
        <v>183</v>
      </c>
    </row>
    <row r="718" s="14" customFormat="1">
      <c r="A718" s="14"/>
      <c r="B718" s="252"/>
      <c r="C718" s="253"/>
      <c r="D718" s="243" t="s">
        <v>195</v>
      </c>
      <c r="E718" s="254" t="s">
        <v>1</v>
      </c>
      <c r="F718" s="255" t="s">
        <v>1144</v>
      </c>
      <c r="G718" s="253"/>
      <c r="H718" s="256">
        <v>1.9730000000000001</v>
      </c>
      <c r="I718" s="257"/>
      <c r="J718" s="253"/>
      <c r="K718" s="253"/>
      <c r="L718" s="258"/>
      <c r="M718" s="259"/>
      <c r="N718" s="260"/>
      <c r="O718" s="260"/>
      <c r="P718" s="260"/>
      <c r="Q718" s="260"/>
      <c r="R718" s="260"/>
      <c r="S718" s="260"/>
      <c r="T718" s="26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2" t="s">
        <v>195</v>
      </c>
      <c r="AU718" s="262" t="s">
        <v>83</v>
      </c>
      <c r="AV718" s="14" t="s">
        <v>83</v>
      </c>
      <c r="AW718" s="14" t="s">
        <v>30</v>
      </c>
      <c r="AX718" s="14" t="s">
        <v>73</v>
      </c>
      <c r="AY718" s="262" t="s">
        <v>183</v>
      </c>
    </row>
    <row r="719" s="13" customFormat="1">
      <c r="A719" s="13"/>
      <c r="B719" s="241"/>
      <c r="C719" s="242"/>
      <c r="D719" s="243" t="s">
        <v>195</v>
      </c>
      <c r="E719" s="244" t="s">
        <v>1</v>
      </c>
      <c r="F719" s="245" t="s">
        <v>1116</v>
      </c>
      <c r="G719" s="242"/>
      <c r="H719" s="244" t="s">
        <v>1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1" t="s">
        <v>195</v>
      </c>
      <c r="AU719" s="251" t="s">
        <v>83</v>
      </c>
      <c r="AV719" s="13" t="s">
        <v>81</v>
      </c>
      <c r="AW719" s="13" t="s">
        <v>30</v>
      </c>
      <c r="AX719" s="13" t="s">
        <v>73</v>
      </c>
      <c r="AY719" s="251" t="s">
        <v>183</v>
      </c>
    </row>
    <row r="720" s="14" customFormat="1">
      <c r="A720" s="14"/>
      <c r="B720" s="252"/>
      <c r="C720" s="253"/>
      <c r="D720" s="243" t="s">
        <v>195</v>
      </c>
      <c r="E720" s="254" t="s">
        <v>1</v>
      </c>
      <c r="F720" s="255" t="s">
        <v>1145</v>
      </c>
      <c r="G720" s="253"/>
      <c r="H720" s="256">
        <v>5.4740000000000002</v>
      </c>
      <c r="I720" s="257"/>
      <c r="J720" s="253"/>
      <c r="K720" s="253"/>
      <c r="L720" s="258"/>
      <c r="M720" s="259"/>
      <c r="N720" s="260"/>
      <c r="O720" s="260"/>
      <c r="P720" s="260"/>
      <c r="Q720" s="260"/>
      <c r="R720" s="260"/>
      <c r="S720" s="260"/>
      <c r="T720" s="26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2" t="s">
        <v>195</v>
      </c>
      <c r="AU720" s="262" t="s">
        <v>83</v>
      </c>
      <c r="AV720" s="14" t="s">
        <v>83</v>
      </c>
      <c r="AW720" s="14" t="s">
        <v>30</v>
      </c>
      <c r="AX720" s="14" t="s">
        <v>73</v>
      </c>
      <c r="AY720" s="262" t="s">
        <v>183</v>
      </c>
    </row>
    <row r="721" s="13" customFormat="1">
      <c r="A721" s="13"/>
      <c r="B721" s="241"/>
      <c r="C721" s="242"/>
      <c r="D721" s="243" t="s">
        <v>195</v>
      </c>
      <c r="E721" s="244" t="s">
        <v>1</v>
      </c>
      <c r="F721" s="245" t="s">
        <v>1122</v>
      </c>
      <c r="G721" s="242"/>
      <c r="H721" s="244" t="s">
        <v>1</v>
      </c>
      <c r="I721" s="246"/>
      <c r="J721" s="242"/>
      <c r="K721" s="242"/>
      <c r="L721" s="247"/>
      <c r="M721" s="248"/>
      <c r="N721" s="249"/>
      <c r="O721" s="249"/>
      <c r="P721" s="249"/>
      <c r="Q721" s="249"/>
      <c r="R721" s="249"/>
      <c r="S721" s="249"/>
      <c r="T721" s="25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1" t="s">
        <v>195</v>
      </c>
      <c r="AU721" s="251" t="s">
        <v>83</v>
      </c>
      <c r="AV721" s="13" t="s">
        <v>81</v>
      </c>
      <c r="AW721" s="13" t="s">
        <v>30</v>
      </c>
      <c r="AX721" s="13" t="s">
        <v>73</v>
      </c>
      <c r="AY721" s="251" t="s">
        <v>183</v>
      </c>
    </row>
    <row r="722" s="14" customFormat="1">
      <c r="A722" s="14"/>
      <c r="B722" s="252"/>
      <c r="C722" s="253"/>
      <c r="D722" s="243" t="s">
        <v>195</v>
      </c>
      <c r="E722" s="254" t="s">
        <v>1</v>
      </c>
      <c r="F722" s="255" t="s">
        <v>1146</v>
      </c>
      <c r="G722" s="253"/>
      <c r="H722" s="256">
        <v>32.398000000000003</v>
      </c>
      <c r="I722" s="257"/>
      <c r="J722" s="253"/>
      <c r="K722" s="253"/>
      <c r="L722" s="258"/>
      <c r="M722" s="259"/>
      <c r="N722" s="260"/>
      <c r="O722" s="260"/>
      <c r="P722" s="260"/>
      <c r="Q722" s="260"/>
      <c r="R722" s="260"/>
      <c r="S722" s="260"/>
      <c r="T722" s="26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2" t="s">
        <v>195</v>
      </c>
      <c r="AU722" s="262" t="s">
        <v>83</v>
      </c>
      <c r="AV722" s="14" t="s">
        <v>83</v>
      </c>
      <c r="AW722" s="14" t="s">
        <v>30</v>
      </c>
      <c r="AX722" s="14" t="s">
        <v>73</v>
      </c>
      <c r="AY722" s="262" t="s">
        <v>183</v>
      </c>
    </row>
    <row r="723" s="13" customFormat="1">
      <c r="A723" s="13"/>
      <c r="B723" s="241"/>
      <c r="C723" s="242"/>
      <c r="D723" s="243" t="s">
        <v>195</v>
      </c>
      <c r="E723" s="244" t="s">
        <v>1</v>
      </c>
      <c r="F723" s="245" t="s">
        <v>1147</v>
      </c>
      <c r="G723" s="242"/>
      <c r="H723" s="244" t="s">
        <v>1</v>
      </c>
      <c r="I723" s="246"/>
      <c r="J723" s="242"/>
      <c r="K723" s="242"/>
      <c r="L723" s="247"/>
      <c r="M723" s="248"/>
      <c r="N723" s="249"/>
      <c r="O723" s="249"/>
      <c r="P723" s="249"/>
      <c r="Q723" s="249"/>
      <c r="R723" s="249"/>
      <c r="S723" s="249"/>
      <c r="T723" s="25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1" t="s">
        <v>195</v>
      </c>
      <c r="AU723" s="251" t="s">
        <v>83</v>
      </c>
      <c r="AV723" s="13" t="s">
        <v>81</v>
      </c>
      <c r="AW723" s="13" t="s">
        <v>30</v>
      </c>
      <c r="AX723" s="13" t="s">
        <v>73</v>
      </c>
      <c r="AY723" s="251" t="s">
        <v>183</v>
      </c>
    </row>
    <row r="724" s="14" customFormat="1">
      <c r="A724" s="14"/>
      <c r="B724" s="252"/>
      <c r="C724" s="253"/>
      <c r="D724" s="243" t="s">
        <v>195</v>
      </c>
      <c r="E724" s="254" t="s">
        <v>1</v>
      </c>
      <c r="F724" s="255" t="s">
        <v>1148</v>
      </c>
      <c r="G724" s="253"/>
      <c r="H724" s="256">
        <v>6.444</v>
      </c>
      <c r="I724" s="257"/>
      <c r="J724" s="253"/>
      <c r="K724" s="253"/>
      <c r="L724" s="258"/>
      <c r="M724" s="259"/>
      <c r="N724" s="260"/>
      <c r="O724" s="260"/>
      <c r="P724" s="260"/>
      <c r="Q724" s="260"/>
      <c r="R724" s="260"/>
      <c r="S724" s="260"/>
      <c r="T724" s="26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2" t="s">
        <v>195</v>
      </c>
      <c r="AU724" s="262" t="s">
        <v>83</v>
      </c>
      <c r="AV724" s="14" t="s">
        <v>83</v>
      </c>
      <c r="AW724" s="14" t="s">
        <v>30</v>
      </c>
      <c r="AX724" s="14" t="s">
        <v>73</v>
      </c>
      <c r="AY724" s="262" t="s">
        <v>183</v>
      </c>
    </row>
    <row r="725" s="15" customFormat="1">
      <c r="A725" s="15"/>
      <c r="B725" s="263"/>
      <c r="C725" s="264"/>
      <c r="D725" s="243" t="s">
        <v>195</v>
      </c>
      <c r="E725" s="265" t="s">
        <v>1</v>
      </c>
      <c r="F725" s="266" t="s">
        <v>219</v>
      </c>
      <c r="G725" s="264"/>
      <c r="H725" s="267">
        <v>626.36300000000006</v>
      </c>
      <c r="I725" s="268"/>
      <c r="J725" s="264"/>
      <c r="K725" s="264"/>
      <c r="L725" s="269"/>
      <c r="M725" s="270"/>
      <c r="N725" s="271"/>
      <c r="O725" s="271"/>
      <c r="P725" s="271"/>
      <c r="Q725" s="271"/>
      <c r="R725" s="271"/>
      <c r="S725" s="271"/>
      <c r="T725" s="272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3" t="s">
        <v>195</v>
      </c>
      <c r="AU725" s="273" t="s">
        <v>83</v>
      </c>
      <c r="AV725" s="15" t="s">
        <v>188</v>
      </c>
      <c r="AW725" s="15" t="s">
        <v>30</v>
      </c>
      <c r="AX725" s="15" t="s">
        <v>81</v>
      </c>
      <c r="AY725" s="273" t="s">
        <v>183</v>
      </c>
    </row>
    <row r="726" s="2" customFormat="1" ht="24.15" customHeight="1">
      <c r="A726" s="38"/>
      <c r="B726" s="39"/>
      <c r="C726" s="227" t="s">
        <v>1153</v>
      </c>
      <c r="D726" s="227" t="s">
        <v>185</v>
      </c>
      <c r="E726" s="228" t="s">
        <v>1154</v>
      </c>
      <c r="F726" s="229" t="s">
        <v>1155</v>
      </c>
      <c r="G726" s="230" t="s">
        <v>202</v>
      </c>
      <c r="H726" s="231">
        <v>108.214</v>
      </c>
      <c r="I726" s="232"/>
      <c r="J726" s="233">
        <f>ROUND(I726*H726,2)</f>
        <v>0</v>
      </c>
      <c r="K726" s="234"/>
      <c r="L726" s="44"/>
      <c r="M726" s="235" t="s">
        <v>1</v>
      </c>
      <c r="N726" s="236" t="s">
        <v>38</v>
      </c>
      <c r="O726" s="91"/>
      <c r="P726" s="237">
        <f>O726*H726</f>
        <v>0</v>
      </c>
      <c r="Q726" s="237">
        <v>0.00346</v>
      </c>
      <c r="R726" s="237">
        <f>Q726*H726</f>
        <v>0.37442043999999997</v>
      </c>
      <c r="S726" s="237">
        <v>0</v>
      </c>
      <c r="T726" s="238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39" t="s">
        <v>188</v>
      </c>
      <c r="AT726" s="239" t="s">
        <v>185</v>
      </c>
      <c r="AU726" s="239" t="s">
        <v>83</v>
      </c>
      <c r="AY726" s="17" t="s">
        <v>183</v>
      </c>
      <c r="BE726" s="240">
        <f>IF(N726="základní",J726,0)</f>
        <v>0</v>
      </c>
      <c r="BF726" s="240">
        <f>IF(N726="snížená",J726,0)</f>
        <v>0</v>
      </c>
      <c r="BG726" s="240">
        <f>IF(N726="zákl. přenesená",J726,0)</f>
        <v>0</v>
      </c>
      <c r="BH726" s="240">
        <f>IF(N726="sníž. přenesená",J726,0)</f>
        <v>0</v>
      </c>
      <c r="BI726" s="240">
        <f>IF(N726="nulová",J726,0)</f>
        <v>0</v>
      </c>
      <c r="BJ726" s="17" t="s">
        <v>81</v>
      </c>
      <c r="BK726" s="240">
        <f>ROUND(I726*H726,2)</f>
        <v>0</v>
      </c>
      <c r="BL726" s="17" t="s">
        <v>188</v>
      </c>
      <c r="BM726" s="239" t="s">
        <v>1156</v>
      </c>
    </row>
    <row r="727" s="13" customFormat="1">
      <c r="A727" s="13"/>
      <c r="B727" s="241"/>
      <c r="C727" s="242"/>
      <c r="D727" s="243" t="s">
        <v>195</v>
      </c>
      <c r="E727" s="244" t="s">
        <v>1</v>
      </c>
      <c r="F727" s="245" t="s">
        <v>1065</v>
      </c>
      <c r="G727" s="242"/>
      <c r="H727" s="244" t="s">
        <v>1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1" t="s">
        <v>195</v>
      </c>
      <c r="AU727" s="251" t="s">
        <v>83</v>
      </c>
      <c r="AV727" s="13" t="s">
        <v>81</v>
      </c>
      <c r="AW727" s="13" t="s">
        <v>30</v>
      </c>
      <c r="AX727" s="13" t="s">
        <v>73</v>
      </c>
      <c r="AY727" s="251" t="s">
        <v>183</v>
      </c>
    </row>
    <row r="728" s="14" customFormat="1">
      <c r="A728" s="14"/>
      <c r="B728" s="252"/>
      <c r="C728" s="253"/>
      <c r="D728" s="243" t="s">
        <v>195</v>
      </c>
      <c r="E728" s="254" t="s">
        <v>1</v>
      </c>
      <c r="F728" s="255" t="s">
        <v>1157</v>
      </c>
      <c r="G728" s="253"/>
      <c r="H728" s="256">
        <v>2.512</v>
      </c>
      <c r="I728" s="257"/>
      <c r="J728" s="253"/>
      <c r="K728" s="253"/>
      <c r="L728" s="258"/>
      <c r="M728" s="259"/>
      <c r="N728" s="260"/>
      <c r="O728" s="260"/>
      <c r="P728" s="260"/>
      <c r="Q728" s="260"/>
      <c r="R728" s="260"/>
      <c r="S728" s="260"/>
      <c r="T728" s="26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2" t="s">
        <v>195</v>
      </c>
      <c r="AU728" s="262" t="s">
        <v>83</v>
      </c>
      <c r="AV728" s="14" t="s">
        <v>83</v>
      </c>
      <c r="AW728" s="14" t="s">
        <v>30</v>
      </c>
      <c r="AX728" s="14" t="s">
        <v>73</v>
      </c>
      <c r="AY728" s="262" t="s">
        <v>183</v>
      </c>
    </row>
    <row r="729" s="13" customFormat="1">
      <c r="A729" s="13"/>
      <c r="B729" s="241"/>
      <c r="C729" s="242"/>
      <c r="D729" s="243" t="s">
        <v>195</v>
      </c>
      <c r="E729" s="244" t="s">
        <v>1</v>
      </c>
      <c r="F729" s="245" t="s">
        <v>1067</v>
      </c>
      <c r="G729" s="242"/>
      <c r="H729" s="244" t="s">
        <v>1</v>
      </c>
      <c r="I729" s="246"/>
      <c r="J729" s="242"/>
      <c r="K729" s="242"/>
      <c r="L729" s="247"/>
      <c r="M729" s="248"/>
      <c r="N729" s="249"/>
      <c r="O729" s="249"/>
      <c r="P729" s="249"/>
      <c r="Q729" s="249"/>
      <c r="R729" s="249"/>
      <c r="S729" s="249"/>
      <c r="T729" s="25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1" t="s">
        <v>195</v>
      </c>
      <c r="AU729" s="251" t="s">
        <v>83</v>
      </c>
      <c r="AV729" s="13" t="s">
        <v>81</v>
      </c>
      <c r="AW729" s="13" t="s">
        <v>30</v>
      </c>
      <c r="AX729" s="13" t="s">
        <v>73</v>
      </c>
      <c r="AY729" s="251" t="s">
        <v>183</v>
      </c>
    </row>
    <row r="730" s="13" customFormat="1">
      <c r="A730" s="13"/>
      <c r="B730" s="241"/>
      <c r="C730" s="242"/>
      <c r="D730" s="243" t="s">
        <v>195</v>
      </c>
      <c r="E730" s="244" t="s">
        <v>1</v>
      </c>
      <c r="F730" s="245" t="s">
        <v>1072</v>
      </c>
      <c r="G730" s="242"/>
      <c r="H730" s="244" t="s">
        <v>1</v>
      </c>
      <c r="I730" s="246"/>
      <c r="J730" s="242"/>
      <c r="K730" s="242"/>
      <c r="L730" s="247"/>
      <c r="M730" s="248"/>
      <c r="N730" s="249"/>
      <c r="O730" s="249"/>
      <c r="P730" s="249"/>
      <c r="Q730" s="249"/>
      <c r="R730" s="249"/>
      <c r="S730" s="249"/>
      <c r="T730" s="25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1" t="s">
        <v>195</v>
      </c>
      <c r="AU730" s="251" t="s">
        <v>83</v>
      </c>
      <c r="AV730" s="13" t="s">
        <v>81</v>
      </c>
      <c r="AW730" s="13" t="s">
        <v>30</v>
      </c>
      <c r="AX730" s="13" t="s">
        <v>73</v>
      </c>
      <c r="AY730" s="251" t="s">
        <v>183</v>
      </c>
    </row>
    <row r="731" s="14" customFormat="1">
      <c r="A731" s="14"/>
      <c r="B731" s="252"/>
      <c r="C731" s="253"/>
      <c r="D731" s="243" t="s">
        <v>195</v>
      </c>
      <c r="E731" s="254" t="s">
        <v>1</v>
      </c>
      <c r="F731" s="255" t="s">
        <v>1158</v>
      </c>
      <c r="G731" s="253"/>
      <c r="H731" s="256">
        <v>24.934999999999999</v>
      </c>
      <c r="I731" s="257"/>
      <c r="J731" s="253"/>
      <c r="K731" s="253"/>
      <c r="L731" s="258"/>
      <c r="M731" s="259"/>
      <c r="N731" s="260"/>
      <c r="O731" s="260"/>
      <c r="P731" s="260"/>
      <c r="Q731" s="260"/>
      <c r="R731" s="260"/>
      <c r="S731" s="260"/>
      <c r="T731" s="26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2" t="s">
        <v>195</v>
      </c>
      <c r="AU731" s="262" t="s">
        <v>83</v>
      </c>
      <c r="AV731" s="14" t="s">
        <v>83</v>
      </c>
      <c r="AW731" s="14" t="s">
        <v>30</v>
      </c>
      <c r="AX731" s="14" t="s">
        <v>73</v>
      </c>
      <c r="AY731" s="262" t="s">
        <v>183</v>
      </c>
    </row>
    <row r="732" s="14" customFormat="1">
      <c r="A732" s="14"/>
      <c r="B732" s="252"/>
      <c r="C732" s="253"/>
      <c r="D732" s="243" t="s">
        <v>195</v>
      </c>
      <c r="E732" s="254" t="s">
        <v>1</v>
      </c>
      <c r="F732" s="255" t="s">
        <v>1159</v>
      </c>
      <c r="G732" s="253"/>
      <c r="H732" s="256">
        <v>6.4669999999999996</v>
      </c>
      <c r="I732" s="257"/>
      <c r="J732" s="253"/>
      <c r="K732" s="253"/>
      <c r="L732" s="258"/>
      <c r="M732" s="259"/>
      <c r="N732" s="260"/>
      <c r="O732" s="260"/>
      <c r="P732" s="260"/>
      <c r="Q732" s="260"/>
      <c r="R732" s="260"/>
      <c r="S732" s="260"/>
      <c r="T732" s="261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2" t="s">
        <v>195</v>
      </c>
      <c r="AU732" s="262" t="s">
        <v>83</v>
      </c>
      <c r="AV732" s="14" t="s">
        <v>83</v>
      </c>
      <c r="AW732" s="14" t="s">
        <v>30</v>
      </c>
      <c r="AX732" s="14" t="s">
        <v>73</v>
      </c>
      <c r="AY732" s="262" t="s">
        <v>183</v>
      </c>
    </row>
    <row r="733" s="14" customFormat="1">
      <c r="A733" s="14"/>
      <c r="B733" s="252"/>
      <c r="C733" s="253"/>
      <c r="D733" s="243" t="s">
        <v>195</v>
      </c>
      <c r="E733" s="254" t="s">
        <v>1</v>
      </c>
      <c r="F733" s="255" t="s">
        <v>1160</v>
      </c>
      <c r="G733" s="253"/>
      <c r="H733" s="256">
        <v>8.4949999999999992</v>
      </c>
      <c r="I733" s="257"/>
      <c r="J733" s="253"/>
      <c r="K733" s="253"/>
      <c r="L733" s="258"/>
      <c r="M733" s="259"/>
      <c r="N733" s="260"/>
      <c r="O733" s="260"/>
      <c r="P733" s="260"/>
      <c r="Q733" s="260"/>
      <c r="R733" s="260"/>
      <c r="S733" s="260"/>
      <c r="T733" s="261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2" t="s">
        <v>195</v>
      </c>
      <c r="AU733" s="262" t="s">
        <v>83</v>
      </c>
      <c r="AV733" s="14" t="s">
        <v>83</v>
      </c>
      <c r="AW733" s="14" t="s">
        <v>30</v>
      </c>
      <c r="AX733" s="14" t="s">
        <v>73</v>
      </c>
      <c r="AY733" s="262" t="s">
        <v>183</v>
      </c>
    </row>
    <row r="734" s="13" customFormat="1">
      <c r="A734" s="13"/>
      <c r="B734" s="241"/>
      <c r="C734" s="242"/>
      <c r="D734" s="243" t="s">
        <v>195</v>
      </c>
      <c r="E734" s="244" t="s">
        <v>1</v>
      </c>
      <c r="F734" s="245" t="s">
        <v>1076</v>
      </c>
      <c r="G734" s="242"/>
      <c r="H734" s="244" t="s">
        <v>1</v>
      </c>
      <c r="I734" s="246"/>
      <c r="J734" s="242"/>
      <c r="K734" s="242"/>
      <c r="L734" s="247"/>
      <c r="M734" s="248"/>
      <c r="N734" s="249"/>
      <c r="O734" s="249"/>
      <c r="P734" s="249"/>
      <c r="Q734" s="249"/>
      <c r="R734" s="249"/>
      <c r="S734" s="249"/>
      <c r="T734" s="25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1" t="s">
        <v>195</v>
      </c>
      <c r="AU734" s="251" t="s">
        <v>83</v>
      </c>
      <c r="AV734" s="13" t="s">
        <v>81</v>
      </c>
      <c r="AW734" s="13" t="s">
        <v>30</v>
      </c>
      <c r="AX734" s="13" t="s">
        <v>73</v>
      </c>
      <c r="AY734" s="251" t="s">
        <v>183</v>
      </c>
    </row>
    <row r="735" s="14" customFormat="1">
      <c r="A735" s="14"/>
      <c r="B735" s="252"/>
      <c r="C735" s="253"/>
      <c r="D735" s="243" t="s">
        <v>195</v>
      </c>
      <c r="E735" s="254" t="s">
        <v>1</v>
      </c>
      <c r="F735" s="255" t="s">
        <v>1161</v>
      </c>
      <c r="G735" s="253"/>
      <c r="H735" s="256">
        <v>3.9889999999999999</v>
      </c>
      <c r="I735" s="257"/>
      <c r="J735" s="253"/>
      <c r="K735" s="253"/>
      <c r="L735" s="258"/>
      <c r="M735" s="259"/>
      <c r="N735" s="260"/>
      <c r="O735" s="260"/>
      <c r="P735" s="260"/>
      <c r="Q735" s="260"/>
      <c r="R735" s="260"/>
      <c r="S735" s="260"/>
      <c r="T735" s="26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2" t="s">
        <v>195</v>
      </c>
      <c r="AU735" s="262" t="s">
        <v>83</v>
      </c>
      <c r="AV735" s="14" t="s">
        <v>83</v>
      </c>
      <c r="AW735" s="14" t="s">
        <v>30</v>
      </c>
      <c r="AX735" s="14" t="s">
        <v>73</v>
      </c>
      <c r="AY735" s="262" t="s">
        <v>183</v>
      </c>
    </row>
    <row r="736" s="13" customFormat="1">
      <c r="A736" s="13"/>
      <c r="B736" s="241"/>
      <c r="C736" s="242"/>
      <c r="D736" s="243" t="s">
        <v>195</v>
      </c>
      <c r="E736" s="244" t="s">
        <v>1</v>
      </c>
      <c r="F736" s="245" t="s">
        <v>1087</v>
      </c>
      <c r="G736" s="242"/>
      <c r="H736" s="244" t="s">
        <v>1</v>
      </c>
      <c r="I736" s="246"/>
      <c r="J736" s="242"/>
      <c r="K736" s="242"/>
      <c r="L736" s="247"/>
      <c r="M736" s="248"/>
      <c r="N736" s="249"/>
      <c r="O736" s="249"/>
      <c r="P736" s="249"/>
      <c r="Q736" s="249"/>
      <c r="R736" s="249"/>
      <c r="S736" s="249"/>
      <c r="T736" s="25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1" t="s">
        <v>195</v>
      </c>
      <c r="AU736" s="251" t="s">
        <v>83</v>
      </c>
      <c r="AV736" s="13" t="s">
        <v>81</v>
      </c>
      <c r="AW736" s="13" t="s">
        <v>30</v>
      </c>
      <c r="AX736" s="13" t="s">
        <v>73</v>
      </c>
      <c r="AY736" s="251" t="s">
        <v>183</v>
      </c>
    </row>
    <row r="737" s="14" customFormat="1">
      <c r="A737" s="14"/>
      <c r="B737" s="252"/>
      <c r="C737" s="253"/>
      <c r="D737" s="243" t="s">
        <v>195</v>
      </c>
      <c r="E737" s="254" t="s">
        <v>1</v>
      </c>
      <c r="F737" s="255" t="s">
        <v>1162</v>
      </c>
      <c r="G737" s="253"/>
      <c r="H737" s="256">
        <v>2.2269999999999999</v>
      </c>
      <c r="I737" s="257"/>
      <c r="J737" s="253"/>
      <c r="K737" s="253"/>
      <c r="L737" s="258"/>
      <c r="M737" s="259"/>
      <c r="N737" s="260"/>
      <c r="O737" s="260"/>
      <c r="P737" s="260"/>
      <c r="Q737" s="260"/>
      <c r="R737" s="260"/>
      <c r="S737" s="260"/>
      <c r="T737" s="261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2" t="s">
        <v>195</v>
      </c>
      <c r="AU737" s="262" t="s">
        <v>83</v>
      </c>
      <c r="AV737" s="14" t="s">
        <v>83</v>
      </c>
      <c r="AW737" s="14" t="s">
        <v>30</v>
      </c>
      <c r="AX737" s="14" t="s">
        <v>73</v>
      </c>
      <c r="AY737" s="262" t="s">
        <v>183</v>
      </c>
    </row>
    <row r="738" s="14" customFormat="1">
      <c r="A738" s="14"/>
      <c r="B738" s="252"/>
      <c r="C738" s="253"/>
      <c r="D738" s="243" t="s">
        <v>195</v>
      </c>
      <c r="E738" s="254" t="s">
        <v>1</v>
      </c>
      <c r="F738" s="255" t="s">
        <v>1163</v>
      </c>
      <c r="G738" s="253"/>
      <c r="H738" s="256">
        <v>2.379</v>
      </c>
      <c r="I738" s="257"/>
      <c r="J738" s="253"/>
      <c r="K738" s="253"/>
      <c r="L738" s="258"/>
      <c r="M738" s="259"/>
      <c r="N738" s="260"/>
      <c r="O738" s="260"/>
      <c r="P738" s="260"/>
      <c r="Q738" s="260"/>
      <c r="R738" s="260"/>
      <c r="S738" s="260"/>
      <c r="T738" s="26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2" t="s">
        <v>195</v>
      </c>
      <c r="AU738" s="262" t="s">
        <v>83</v>
      </c>
      <c r="AV738" s="14" t="s">
        <v>83</v>
      </c>
      <c r="AW738" s="14" t="s">
        <v>30</v>
      </c>
      <c r="AX738" s="14" t="s">
        <v>73</v>
      </c>
      <c r="AY738" s="262" t="s">
        <v>183</v>
      </c>
    </row>
    <row r="739" s="14" customFormat="1">
      <c r="A739" s="14"/>
      <c r="B739" s="252"/>
      <c r="C739" s="253"/>
      <c r="D739" s="243" t="s">
        <v>195</v>
      </c>
      <c r="E739" s="254" t="s">
        <v>1</v>
      </c>
      <c r="F739" s="255" t="s">
        <v>1164</v>
      </c>
      <c r="G739" s="253"/>
      <c r="H739" s="256">
        <v>2.391</v>
      </c>
      <c r="I739" s="257"/>
      <c r="J739" s="253"/>
      <c r="K739" s="253"/>
      <c r="L739" s="258"/>
      <c r="M739" s="259"/>
      <c r="N739" s="260"/>
      <c r="O739" s="260"/>
      <c r="P739" s="260"/>
      <c r="Q739" s="260"/>
      <c r="R739" s="260"/>
      <c r="S739" s="260"/>
      <c r="T739" s="26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2" t="s">
        <v>195</v>
      </c>
      <c r="AU739" s="262" t="s">
        <v>83</v>
      </c>
      <c r="AV739" s="14" t="s">
        <v>83</v>
      </c>
      <c r="AW739" s="14" t="s">
        <v>30</v>
      </c>
      <c r="AX739" s="14" t="s">
        <v>73</v>
      </c>
      <c r="AY739" s="262" t="s">
        <v>183</v>
      </c>
    </row>
    <row r="740" s="14" customFormat="1">
      <c r="A740" s="14"/>
      <c r="B740" s="252"/>
      <c r="C740" s="253"/>
      <c r="D740" s="243" t="s">
        <v>195</v>
      </c>
      <c r="E740" s="254" t="s">
        <v>1</v>
      </c>
      <c r="F740" s="255" t="s">
        <v>1165</v>
      </c>
      <c r="G740" s="253"/>
      <c r="H740" s="256">
        <v>5.3700000000000001</v>
      </c>
      <c r="I740" s="257"/>
      <c r="J740" s="253"/>
      <c r="K740" s="253"/>
      <c r="L740" s="258"/>
      <c r="M740" s="259"/>
      <c r="N740" s="260"/>
      <c r="O740" s="260"/>
      <c r="P740" s="260"/>
      <c r="Q740" s="260"/>
      <c r="R740" s="260"/>
      <c r="S740" s="260"/>
      <c r="T740" s="26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2" t="s">
        <v>195</v>
      </c>
      <c r="AU740" s="262" t="s">
        <v>83</v>
      </c>
      <c r="AV740" s="14" t="s">
        <v>83</v>
      </c>
      <c r="AW740" s="14" t="s">
        <v>30</v>
      </c>
      <c r="AX740" s="14" t="s">
        <v>73</v>
      </c>
      <c r="AY740" s="262" t="s">
        <v>183</v>
      </c>
    </row>
    <row r="741" s="13" customFormat="1">
      <c r="A741" s="13"/>
      <c r="B741" s="241"/>
      <c r="C741" s="242"/>
      <c r="D741" s="243" t="s">
        <v>195</v>
      </c>
      <c r="E741" s="244" t="s">
        <v>1</v>
      </c>
      <c r="F741" s="245" t="s">
        <v>1092</v>
      </c>
      <c r="G741" s="242"/>
      <c r="H741" s="244" t="s">
        <v>1</v>
      </c>
      <c r="I741" s="246"/>
      <c r="J741" s="242"/>
      <c r="K741" s="242"/>
      <c r="L741" s="247"/>
      <c r="M741" s="248"/>
      <c r="N741" s="249"/>
      <c r="O741" s="249"/>
      <c r="P741" s="249"/>
      <c r="Q741" s="249"/>
      <c r="R741" s="249"/>
      <c r="S741" s="249"/>
      <c r="T741" s="25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1" t="s">
        <v>195</v>
      </c>
      <c r="AU741" s="251" t="s">
        <v>83</v>
      </c>
      <c r="AV741" s="13" t="s">
        <v>81</v>
      </c>
      <c r="AW741" s="13" t="s">
        <v>30</v>
      </c>
      <c r="AX741" s="13" t="s">
        <v>73</v>
      </c>
      <c r="AY741" s="251" t="s">
        <v>183</v>
      </c>
    </row>
    <row r="742" s="14" customFormat="1">
      <c r="A742" s="14"/>
      <c r="B742" s="252"/>
      <c r="C742" s="253"/>
      <c r="D742" s="243" t="s">
        <v>195</v>
      </c>
      <c r="E742" s="254" t="s">
        <v>1</v>
      </c>
      <c r="F742" s="255" t="s">
        <v>1166</v>
      </c>
      <c r="G742" s="253"/>
      <c r="H742" s="256">
        <v>3.226</v>
      </c>
      <c r="I742" s="257"/>
      <c r="J742" s="253"/>
      <c r="K742" s="253"/>
      <c r="L742" s="258"/>
      <c r="M742" s="259"/>
      <c r="N742" s="260"/>
      <c r="O742" s="260"/>
      <c r="P742" s="260"/>
      <c r="Q742" s="260"/>
      <c r="R742" s="260"/>
      <c r="S742" s="260"/>
      <c r="T742" s="261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2" t="s">
        <v>195</v>
      </c>
      <c r="AU742" s="262" t="s">
        <v>83</v>
      </c>
      <c r="AV742" s="14" t="s">
        <v>83</v>
      </c>
      <c r="AW742" s="14" t="s">
        <v>30</v>
      </c>
      <c r="AX742" s="14" t="s">
        <v>73</v>
      </c>
      <c r="AY742" s="262" t="s">
        <v>183</v>
      </c>
    </row>
    <row r="743" s="14" customFormat="1">
      <c r="A743" s="14"/>
      <c r="B743" s="252"/>
      <c r="C743" s="253"/>
      <c r="D743" s="243" t="s">
        <v>195</v>
      </c>
      <c r="E743" s="254" t="s">
        <v>1</v>
      </c>
      <c r="F743" s="255" t="s">
        <v>1167</v>
      </c>
      <c r="G743" s="253"/>
      <c r="H743" s="256">
        <v>7.2119999999999997</v>
      </c>
      <c r="I743" s="257"/>
      <c r="J743" s="253"/>
      <c r="K743" s="253"/>
      <c r="L743" s="258"/>
      <c r="M743" s="259"/>
      <c r="N743" s="260"/>
      <c r="O743" s="260"/>
      <c r="P743" s="260"/>
      <c r="Q743" s="260"/>
      <c r="R743" s="260"/>
      <c r="S743" s="260"/>
      <c r="T743" s="26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2" t="s">
        <v>195</v>
      </c>
      <c r="AU743" s="262" t="s">
        <v>83</v>
      </c>
      <c r="AV743" s="14" t="s">
        <v>83</v>
      </c>
      <c r="AW743" s="14" t="s">
        <v>30</v>
      </c>
      <c r="AX743" s="14" t="s">
        <v>73</v>
      </c>
      <c r="AY743" s="262" t="s">
        <v>183</v>
      </c>
    </row>
    <row r="744" s="13" customFormat="1">
      <c r="A744" s="13"/>
      <c r="B744" s="241"/>
      <c r="C744" s="242"/>
      <c r="D744" s="243" t="s">
        <v>195</v>
      </c>
      <c r="E744" s="244" t="s">
        <v>1</v>
      </c>
      <c r="F744" s="245" t="s">
        <v>1095</v>
      </c>
      <c r="G744" s="242"/>
      <c r="H744" s="244" t="s">
        <v>1</v>
      </c>
      <c r="I744" s="246"/>
      <c r="J744" s="242"/>
      <c r="K744" s="242"/>
      <c r="L744" s="247"/>
      <c r="M744" s="248"/>
      <c r="N744" s="249"/>
      <c r="O744" s="249"/>
      <c r="P744" s="249"/>
      <c r="Q744" s="249"/>
      <c r="R744" s="249"/>
      <c r="S744" s="249"/>
      <c r="T744" s="25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1" t="s">
        <v>195</v>
      </c>
      <c r="AU744" s="251" t="s">
        <v>83</v>
      </c>
      <c r="AV744" s="13" t="s">
        <v>81</v>
      </c>
      <c r="AW744" s="13" t="s">
        <v>30</v>
      </c>
      <c r="AX744" s="13" t="s">
        <v>73</v>
      </c>
      <c r="AY744" s="251" t="s">
        <v>183</v>
      </c>
    </row>
    <row r="745" s="14" customFormat="1">
      <c r="A745" s="14"/>
      <c r="B745" s="252"/>
      <c r="C745" s="253"/>
      <c r="D745" s="243" t="s">
        <v>195</v>
      </c>
      <c r="E745" s="254" t="s">
        <v>1</v>
      </c>
      <c r="F745" s="255" t="s">
        <v>1168</v>
      </c>
      <c r="G745" s="253"/>
      <c r="H745" s="256">
        <v>4.4820000000000002</v>
      </c>
      <c r="I745" s="257"/>
      <c r="J745" s="253"/>
      <c r="K745" s="253"/>
      <c r="L745" s="258"/>
      <c r="M745" s="259"/>
      <c r="N745" s="260"/>
      <c r="O745" s="260"/>
      <c r="P745" s="260"/>
      <c r="Q745" s="260"/>
      <c r="R745" s="260"/>
      <c r="S745" s="260"/>
      <c r="T745" s="261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2" t="s">
        <v>195</v>
      </c>
      <c r="AU745" s="262" t="s">
        <v>83</v>
      </c>
      <c r="AV745" s="14" t="s">
        <v>83</v>
      </c>
      <c r="AW745" s="14" t="s">
        <v>30</v>
      </c>
      <c r="AX745" s="14" t="s">
        <v>73</v>
      </c>
      <c r="AY745" s="262" t="s">
        <v>183</v>
      </c>
    </row>
    <row r="746" s="13" customFormat="1">
      <c r="A746" s="13"/>
      <c r="B746" s="241"/>
      <c r="C746" s="242"/>
      <c r="D746" s="243" t="s">
        <v>195</v>
      </c>
      <c r="E746" s="244" t="s">
        <v>1</v>
      </c>
      <c r="F746" s="245" t="s">
        <v>1103</v>
      </c>
      <c r="G746" s="242"/>
      <c r="H746" s="244" t="s">
        <v>1</v>
      </c>
      <c r="I746" s="246"/>
      <c r="J746" s="242"/>
      <c r="K746" s="242"/>
      <c r="L746" s="247"/>
      <c r="M746" s="248"/>
      <c r="N746" s="249"/>
      <c r="O746" s="249"/>
      <c r="P746" s="249"/>
      <c r="Q746" s="249"/>
      <c r="R746" s="249"/>
      <c r="S746" s="249"/>
      <c r="T746" s="25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1" t="s">
        <v>195</v>
      </c>
      <c r="AU746" s="251" t="s">
        <v>83</v>
      </c>
      <c r="AV746" s="13" t="s">
        <v>81</v>
      </c>
      <c r="AW746" s="13" t="s">
        <v>30</v>
      </c>
      <c r="AX746" s="13" t="s">
        <v>73</v>
      </c>
      <c r="AY746" s="251" t="s">
        <v>183</v>
      </c>
    </row>
    <row r="747" s="14" customFormat="1">
      <c r="A747" s="14"/>
      <c r="B747" s="252"/>
      <c r="C747" s="253"/>
      <c r="D747" s="243" t="s">
        <v>195</v>
      </c>
      <c r="E747" s="254" t="s">
        <v>1</v>
      </c>
      <c r="F747" s="255" t="s">
        <v>1169</v>
      </c>
      <c r="G747" s="253"/>
      <c r="H747" s="256">
        <v>4.3220000000000001</v>
      </c>
      <c r="I747" s="257"/>
      <c r="J747" s="253"/>
      <c r="K747" s="253"/>
      <c r="L747" s="258"/>
      <c r="M747" s="259"/>
      <c r="N747" s="260"/>
      <c r="O747" s="260"/>
      <c r="P747" s="260"/>
      <c r="Q747" s="260"/>
      <c r="R747" s="260"/>
      <c r="S747" s="260"/>
      <c r="T747" s="26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2" t="s">
        <v>195</v>
      </c>
      <c r="AU747" s="262" t="s">
        <v>83</v>
      </c>
      <c r="AV747" s="14" t="s">
        <v>83</v>
      </c>
      <c r="AW747" s="14" t="s">
        <v>30</v>
      </c>
      <c r="AX747" s="14" t="s">
        <v>73</v>
      </c>
      <c r="AY747" s="262" t="s">
        <v>183</v>
      </c>
    </row>
    <row r="748" s="13" customFormat="1">
      <c r="A748" s="13"/>
      <c r="B748" s="241"/>
      <c r="C748" s="242"/>
      <c r="D748" s="243" t="s">
        <v>195</v>
      </c>
      <c r="E748" s="244" t="s">
        <v>1</v>
      </c>
      <c r="F748" s="245" t="s">
        <v>1112</v>
      </c>
      <c r="G748" s="242"/>
      <c r="H748" s="244" t="s">
        <v>1</v>
      </c>
      <c r="I748" s="246"/>
      <c r="J748" s="242"/>
      <c r="K748" s="242"/>
      <c r="L748" s="247"/>
      <c r="M748" s="248"/>
      <c r="N748" s="249"/>
      <c r="O748" s="249"/>
      <c r="P748" s="249"/>
      <c r="Q748" s="249"/>
      <c r="R748" s="249"/>
      <c r="S748" s="249"/>
      <c r="T748" s="25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1" t="s">
        <v>195</v>
      </c>
      <c r="AU748" s="251" t="s">
        <v>83</v>
      </c>
      <c r="AV748" s="13" t="s">
        <v>81</v>
      </c>
      <c r="AW748" s="13" t="s">
        <v>30</v>
      </c>
      <c r="AX748" s="13" t="s">
        <v>73</v>
      </c>
      <c r="AY748" s="251" t="s">
        <v>183</v>
      </c>
    </row>
    <row r="749" s="14" customFormat="1">
      <c r="A749" s="14"/>
      <c r="B749" s="252"/>
      <c r="C749" s="253"/>
      <c r="D749" s="243" t="s">
        <v>195</v>
      </c>
      <c r="E749" s="254" t="s">
        <v>1</v>
      </c>
      <c r="F749" s="255" t="s">
        <v>1170</v>
      </c>
      <c r="G749" s="253"/>
      <c r="H749" s="256">
        <v>11.380000000000001</v>
      </c>
      <c r="I749" s="257"/>
      <c r="J749" s="253"/>
      <c r="K749" s="253"/>
      <c r="L749" s="258"/>
      <c r="M749" s="259"/>
      <c r="N749" s="260"/>
      <c r="O749" s="260"/>
      <c r="P749" s="260"/>
      <c r="Q749" s="260"/>
      <c r="R749" s="260"/>
      <c r="S749" s="260"/>
      <c r="T749" s="261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2" t="s">
        <v>195</v>
      </c>
      <c r="AU749" s="262" t="s">
        <v>83</v>
      </c>
      <c r="AV749" s="14" t="s">
        <v>83</v>
      </c>
      <c r="AW749" s="14" t="s">
        <v>30</v>
      </c>
      <c r="AX749" s="14" t="s">
        <v>73</v>
      </c>
      <c r="AY749" s="262" t="s">
        <v>183</v>
      </c>
    </row>
    <row r="750" s="13" customFormat="1">
      <c r="A750" s="13"/>
      <c r="B750" s="241"/>
      <c r="C750" s="242"/>
      <c r="D750" s="243" t="s">
        <v>195</v>
      </c>
      <c r="E750" s="244" t="s">
        <v>1</v>
      </c>
      <c r="F750" s="245" t="s">
        <v>1118</v>
      </c>
      <c r="G750" s="242"/>
      <c r="H750" s="244" t="s">
        <v>1</v>
      </c>
      <c r="I750" s="246"/>
      <c r="J750" s="242"/>
      <c r="K750" s="242"/>
      <c r="L750" s="247"/>
      <c r="M750" s="248"/>
      <c r="N750" s="249"/>
      <c r="O750" s="249"/>
      <c r="P750" s="249"/>
      <c r="Q750" s="249"/>
      <c r="R750" s="249"/>
      <c r="S750" s="249"/>
      <c r="T750" s="25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1" t="s">
        <v>195</v>
      </c>
      <c r="AU750" s="251" t="s">
        <v>83</v>
      </c>
      <c r="AV750" s="13" t="s">
        <v>81</v>
      </c>
      <c r="AW750" s="13" t="s">
        <v>30</v>
      </c>
      <c r="AX750" s="13" t="s">
        <v>73</v>
      </c>
      <c r="AY750" s="251" t="s">
        <v>183</v>
      </c>
    </row>
    <row r="751" s="14" customFormat="1">
      <c r="A751" s="14"/>
      <c r="B751" s="252"/>
      <c r="C751" s="253"/>
      <c r="D751" s="243" t="s">
        <v>195</v>
      </c>
      <c r="E751" s="254" t="s">
        <v>1</v>
      </c>
      <c r="F751" s="255" t="s">
        <v>1171</v>
      </c>
      <c r="G751" s="253"/>
      <c r="H751" s="256">
        <v>11.760999999999999</v>
      </c>
      <c r="I751" s="257"/>
      <c r="J751" s="253"/>
      <c r="K751" s="253"/>
      <c r="L751" s="258"/>
      <c r="M751" s="259"/>
      <c r="N751" s="260"/>
      <c r="O751" s="260"/>
      <c r="P751" s="260"/>
      <c r="Q751" s="260"/>
      <c r="R751" s="260"/>
      <c r="S751" s="260"/>
      <c r="T751" s="26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2" t="s">
        <v>195</v>
      </c>
      <c r="AU751" s="262" t="s">
        <v>83</v>
      </c>
      <c r="AV751" s="14" t="s">
        <v>83</v>
      </c>
      <c r="AW751" s="14" t="s">
        <v>30</v>
      </c>
      <c r="AX751" s="14" t="s">
        <v>73</v>
      </c>
      <c r="AY751" s="262" t="s">
        <v>183</v>
      </c>
    </row>
    <row r="752" s="13" customFormat="1">
      <c r="A752" s="13"/>
      <c r="B752" s="241"/>
      <c r="C752" s="242"/>
      <c r="D752" s="243" t="s">
        <v>195</v>
      </c>
      <c r="E752" s="244" t="s">
        <v>1</v>
      </c>
      <c r="F752" s="245" t="s">
        <v>1120</v>
      </c>
      <c r="G752" s="242"/>
      <c r="H752" s="244" t="s">
        <v>1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1" t="s">
        <v>195</v>
      </c>
      <c r="AU752" s="251" t="s">
        <v>83</v>
      </c>
      <c r="AV752" s="13" t="s">
        <v>81</v>
      </c>
      <c r="AW752" s="13" t="s">
        <v>30</v>
      </c>
      <c r="AX752" s="13" t="s">
        <v>73</v>
      </c>
      <c r="AY752" s="251" t="s">
        <v>183</v>
      </c>
    </row>
    <row r="753" s="14" customFormat="1">
      <c r="A753" s="14"/>
      <c r="B753" s="252"/>
      <c r="C753" s="253"/>
      <c r="D753" s="243" t="s">
        <v>195</v>
      </c>
      <c r="E753" s="254" t="s">
        <v>1</v>
      </c>
      <c r="F753" s="255" t="s">
        <v>1172</v>
      </c>
      <c r="G753" s="253"/>
      <c r="H753" s="256">
        <v>5.3940000000000001</v>
      </c>
      <c r="I753" s="257"/>
      <c r="J753" s="253"/>
      <c r="K753" s="253"/>
      <c r="L753" s="258"/>
      <c r="M753" s="259"/>
      <c r="N753" s="260"/>
      <c r="O753" s="260"/>
      <c r="P753" s="260"/>
      <c r="Q753" s="260"/>
      <c r="R753" s="260"/>
      <c r="S753" s="260"/>
      <c r="T753" s="261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2" t="s">
        <v>195</v>
      </c>
      <c r="AU753" s="262" t="s">
        <v>83</v>
      </c>
      <c r="AV753" s="14" t="s">
        <v>83</v>
      </c>
      <c r="AW753" s="14" t="s">
        <v>30</v>
      </c>
      <c r="AX753" s="14" t="s">
        <v>73</v>
      </c>
      <c r="AY753" s="262" t="s">
        <v>183</v>
      </c>
    </row>
    <row r="754" s="13" customFormat="1">
      <c r="A754" s="13"/>
      <c r="B754" s="241"/>
      <c r="C754" s="242"/>
      <c r="D754" s="243" t="s">
        <v>195</v>
      </c>
      <c r="E754" s="244" t="s">
        <v>1</v>
      </c>
      <c r="F754" s="245" t="s">
        <v>1124</v>
      </c>
      <c r="G754" s="242"/>
      <c r="H754" s="244" t="s">
        <v>1</v>
      </c>
      <c r="I754" s="246"/>
      <c r="J754" s="242"/>
      <c r="K754" s="242"/>
      <c r="L754" s="247"/>
      <c r="M754" s="248"/>
      <c r="N754" s="249"/>
      <c r="O754" s="249"/>
      <c r="P754" s="249"/>
      <c r="Q754" s="249"/>
      <c r="R754" s="249"/>
      <c r="S754" s="249"/>
      <c r="T754" s="25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1" t="s">
        <v>195</v>
      </c>
      <c r="AU754" s="251" t="s">
        <v>83</v>
      </c>
      <c r="AV754" s="13" t="s">
        <v>81</v>
      </c>
      <c r="AW754" s="13" t="s">
        <v>30</v>
      </c>
      <c r="AX754" s="13" t="s">
        <v>73</v>
      </c>
      <c r="AY754" s="251" t="s">
        <v>183</v>
      </c>
    </row>
    <row r="755" s="14" customFormat="1">
      <c r="A755" s="14"/>
      <c r="B755" s="252"/>
      <c r="C755" s="253"/>
      <c r="D755" s="243" t="s">
        <v>195</v>
      </c>
      <c r="E755" s="254" t="s">
        <v>1</v>
      </c>
      <c r="F755" s="255" t="s">
        <v>1173</v>
      </c>
      <c r="G755" s="253"/>
      <c r="H755" s="256">
        <v>1.6719999999999999</v>
      </c>
      <c r="I755" s="257"/>
      <c r="J755" s="253"/>
      <c r="K755" s="253"/>
      <c r="L755" s="258"/>
      <c r="M755" s="259"/>
      <c r="N755" s="260"/>
      <c r="O755" s="260"/>
      <c r="P755" s="260"/>
      <c r="Q755" s="260"/>
      <c r="R755" s="260"/>
      <c r="S755" s="260"/>
      <c r="T755" s="26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2" t="s">
        <v>195</v>
      </c>
      <c r="AU755" s="262" t="s">
        <v>83</v>
      </c>
      <c r="AV755" s="14" t="s">
        <v>83</v>
      </c>
      <c r="AW755" s="14" t="s">
        <v>30</v>
      </c>
      <c r="AX755" s="14" t="s">
        <v>73</v>
      </c>
      <c r="AY755" s="262" t="s">
        <v>183</v>
      </c>
    </row>
    <row r="756" s="15" customFormat="1">
      <c r="A756" s="15"/>
      <c r="B756" s="263"/>
      <c r="C756" s="264"/>
      <c r="D756" s="243" t="s">
        <v>195</v>
      </c>
      <c r="E756" s="265" t="s">
        <v>1</v>
      </c>
      <c r="F756" s="266" t="s">
        <v>219</v>
      </c>
      <c r="G756" s="264"/>
      <c r="H756" s="267">
        <v>108.214</v>
      </c>
      <c r="I756" s="268"/>
      <c r="J756" s="264"/>
      <c r="K756" s="264"/>
      <c r="L756" s="269"/>
      <c r="M756" s="270"/>
      <c r="N756" s="271"/>
      <c r="O756" s="271"/>
      <c r="P756" s="271"/>
      <c r="Q756" s="271"/>
      <c r="R756" s="271"/>
      <c r="S756" s="271"/>
      <c r="T756" s="272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3" t="s">
        <v>195</v>
      </c>
      <c r="AU756" s="273" t="s">
        <v>83</v>
      </c>
      <c r="AV756" s="15" t="s">
        <v>188</v>
      </c>
      <c r="AW756" s="15" t="s">
        <v>30</v>
      </c>
      <c r="AX756" s="15" t="s">
        <v>81</v>
      </c>
      <c r="AY756" s="273" t="s">
        <v>183</v>
      </c>
    </row>
    <row r="757" s="2" customFormat="1" ht="24.15" customHeight="1">
      <c r="A757" s="38"/>
      <c r="B757" s="39"/>
      <c r="C757" s="227" t="s">
        <v>1174</v>
      </c>
      <c r="D757" s="227" t="s">
        <v>185</v>
      </c>
      <c r="E757" s="228" t="s">
        <v>1175</v>
      </c>
      <c r="F757" s="229" t="s">
        <v>1176</v>
      </c>
      <c r="G757" s="230" t="s">
        <v>202</v>
      </c>
      <c r="H757" s="231">
        <v>108.214</v>
      </c>
      <c r="I757" s="232"/>
      <c r="J757" s="233">
        <f>ROUND(I757*H757,2)</f>
        <v>0</v>
      </c>
      <c r="K757" s="234"/>
      <c r="L757" s="44"/>
      <c r="M757" s="235" t="s">
        <v>1</v>
      </c>
      <c r="N757" s="236" t="s">
        <v>38</v>
      </c>
      <c r="O757" s="91"/>
      <c r="P757" s="237">
        <f>O757*H757</f>
        <v>0</v>
      </c>
      <c r="Q757" s="237">
        <v>0</v>
      </c>
      <c r="R757" s="237">
        <f>Q757*H757</f>
        <v>0</v>
      </c>
      <c r="S757" s="237">
        <v>0</v>
      </c>
      <c r="T757" s="238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39" t="s">
        <v>188</v>
      </c>
      <c r="AT757" s="239" t="s">
        <v>185</v>
      </c>
      <c r="AU757" s="239" t="s">
        <v>83</v>
      </c>
      <c r="AY757" s="17" t="s">
        <v>183</v>
      </c>
      <c r="BE757" s="240">
        <f>IF(N757="základní",J757,0)</f>
        <v>0</v>
      </c>
      <c r="BF757" s="240">
        <f>IF(N757="snížená",J757,0)</f>
        <v>0</v>
      </c>
      <c r="BG757" s="240">
        <f>IF(N757="zákl. přenesená",J757,0)</f>
        <v>0</v>
      </c>
      <c r="BH757" s="240">
        <f>IF(N757="sníž. přenesená",J757,0)</f>
        <v>0</v>
      </c>
      <c r="BI757" s="240">
        <f>IF(N757="nulová",J757,0)</f>
        <v>0</v>
      </c>
      <c r="BJ757" s="17" t="s">
        <v>81</v>
      </c>
      <c r="BK757" s="240">
        <f>ROUND(I757*H757,2)</f>
        <v>0</v>
      </c>
      <c r="BL757" s="17" t="s">
        <v>188</v>
      </c>
      <c r="BM757" s="239" t="s">
        <v>1177</v>
      </c>
    </row>
    <row r="758" s="13" customFormat="1">
      <c r="A758" s="13"/>
      <c r="B758" s="241"/>
      <c r="C758" s="242"/>
      <c r="D758" s="243" t="s">
        <v>195</v>
      </c>
      <c r="E758" s="244" t="s">
        <v>1</v>
      </c>
      <c r="F758" s="245" t="s">
        <v>1065</v>
      </c>
      <c r="G758" s="242"/>
      <c r="H758" s="244" t="s">
        <v>1</v>
      </c>
      <c r="I758" s="246"/>
      <c r="J758" s="242"/>
      <c r="K758" s="242"/>
      <c r="L758" s="247"/>
      <c r="M758" s="248"/>
      <c r="N758" s="249"/>
      <c r="O758" s="249"/>
      <c r="P758" s="249"/>
      <c r="Q758" s="249"/>
      <c r="R758" s="249"/>
      <c r="S758" s="249"/>
      <c r="T758" s="25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1" t="s">
        <v>195</v>
      </c>
      <c r="AU758" s="251" t="s">
        <v>83</v>
      </c>
      <c r="AV758" s="13" t="s">
        <v>81</v>
      </c>
      <c r="AW758" s="13" t="s">
        <v>30</v>
      </c>
      <c r="AX758" s="13" t="s">
        <v>73</v>
      </c>
      <c r="AY758" s="251" t="s">
        <v>183</v>
      </c>
    </row>
    <row r="759" s="14" customFormat="1">
      <c r="A759" s="14"/>
      <c r="B759" s="252"/>
      <c r="C759" s="253"/>
      <c r="D759" s="243" t="s">
        <v>195</v>
      </c>
      <c r="E759" s="254" t="s">
        <v>1</v>
      </c>
      <c r="F759" s="255" t="s">
        <v>1157</v>
      </c>
      <c r="G759" s="253"/>
      <c r="H759" s="256">
        <v>2.512</v>
      </c>
      <c r="I759" s="257"/>
      <c r="J759" s="253"/>
      <c r="K759" s="253"/>
      <c r="L759" s="258"/>
      <c r="M759" s="259"/>
      <c r="N759" s="260"/>
      <c r="O759" s="260"/>
      <c r="P759" s="260"/>
      <c r="Q759" s="260"/>
      <c r="R759" s="260"/>
      <c r="S759" s="260"/>
      <c r="T759" s="261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2" t="s">
        <v>195</v>
      </c>
      <c r="AU759" s="262" t="s">
        <v>83</v>
      </c>
      <c r="AV759" s="14" t="s">
        <v>83</v>
      </c>
      <c r="AW759" s="14" t="s">
        <v>30</v>
      </c>
      <c r="AX759" s="14" t="s">
        <v>73</v>
      </c>
      <c r="AY759" s="262" t="s">
        <v>183</v>
      </c>
    </row>
    <row r="760" s="13" customFormat="1">
      <c r="A760" s="13"/>
      <c r="B760" s="241"/>
      <c r="C760" s="242"/>
      <c r="D760" s="243" t="s">
        <v>195</v>
      </c>
      <c r="E760" s="244" t="s">
        <v>1</v>
      </c>
      <c r="F760" s="245" t="s">
        <v>1067</v>
      </c>
      <c r="G760" s="242"/>
      <c r="H760" s="244" t="s">
        <v>1</v>
      </c>
      <c r="I760" s="246"/>
      <c r="J760" s="242"/>
      <c r="K760" s="242"/>
      <c r="L760" s="247"/>
      <c r="M760" s="248"/>
      <c r="N760" s="249"/>
      <c r="O760" s="249"/>
      <c r="P760" s="249"/>
      <c r="Q760" s="249"/>
      <c r="R760" s="249"/>
      <c r="S760" s="249"/>
      <c r="T760" s="25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1" t="s">
        <v>195</v>
      </c>
      <c r="AU760" s="251" t="s">
        <v>83</v>
      </c>
      <c r="AV760" s="13" t="s">
        <v>81</v>
      </c>
      <c r="AW760" s="13" t="s">
        <v>30</v>
      </c>
      <c r="AX760" s="13" t="s">
        <v>73</v>
      </c>
      <c r="AY760" s="251" t="s">
        <v>183</v>
      </c>
    </row>
    <row r="761" s="13" customFormat="1">
      <c r="A761" s="13"/>
      <c r="B761" s="241"/>
      <c r="C761" s="242"/>
      <c r="D761" s="243" t="s">
        <v>195</v>
      </c>
      <c r="E761" s="244" t="s">
        <v>1</v>
      </c>
      <c r="F761" s="245" t="s">
        <v>1072</v>
      </c>
      <c r="G761" s="242"/>
      <c r="H761" s="244" t="s">
        <v>1</v>
      </c>
      <c r="I761" s="246"/>
      <c r="J761" s="242"/>
      <c r="K761" s="242"/>
      <c r="L761" s="247"/>
      <c r="M761" s="248"/>
      <c r="N761" s="249"/>
      <c r="O761" s="249"/>
      <c r="P761" s="249"/>
      <c r="Q761" s="249"/>
      <c r="R761" s="249"/>
      <c r="S761" s="249"/>
      <c r="T761" s="25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1" t="s">
        <v>195</v>
      </c>
      <c r="AU761" s="251" t="s">
        <v>83</v>
      </c>
      <c r="AV761" s="13" t="s">
        <v>81</v>
      </c>
      <c r="AW761" s="13" t="s">
        <v>30</v>
      </c>
      <c r="AX761" s="13" t="s">
        <v>73</v>
      </c>
      <c r="AY761" s="251" t="s">
        <v>183</v>
      </c>
    </row>
    <row r="762" s="14" customFormat="1">
      <c r="A762" s="14"/>
      <c r="B762" s="252"/>
      <c r="C762" s="253"/>
      <c r="D762" s="243" t="s">
        <v>195</v>
      </c>
      <c r="E762" s="254" t="s">
        <v>1</v>
      </c>
      <c r="F762" s="255" t="s">
        <v>1158</v>
      </c>
      <c r="G762" s="253"/>
      <c r="H762" s="256">
        <v>24.934999999999999</v>
      </c>
      <c r="I762" s="257"/>
      <c r="J762" s="253"/>
      <c r="K762" s="253"/>
      <c r="L762" s="258"/>
      <c r="M762" s="259"/>
      <c r="N762" s="260"/>
      <c r="O762" s="260"/>
      <c r="P762" s="260"/>
      <c r="Q762" s="260"/>
      <c r="R762" s="260"/>
      <c r="S762" s="260"/>
      <c r="T762" s="26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2" t="s">
        <v>195</v>
      </c>
      <c r="AU762" s="262" t="s">
        <v>83</v>
      </c>
      <c r="AV762" s="14" t="s">
        <v>83</v>
      </c>
      <c r="AW762" s="14" t="s">
        <v>30</v>
      </c>
      <c r="AX762" s="14" t="s">
        <v>73</v>
      </c>
      <c r="AY762" s="262" t="s">
        <v>183</v>
      </c>
    </row>
    <row r="763" s="14" customFormat="1">
      <c r="A763" s="14"/>
      <c r="B763" s="252"/>
      <c r="C763" s="253"/>
      <c r="D763" s="243" t="s">
        <v>195</v>
      </c>
      <c r="E763" s="254" t="s">
        <v>1</v>
      </c>
      <c r="F763" s="255" t="s">
        <v>1159</v>
      </c>
      <c r="G763" s="253"/>
      <c r="H763" s="256">
        <v>6.4669999999999996</v>
      </c>
      <c r="I763" s="257"/>
      <c r="J763" s="253"/>
      <c r="K763" s="253"/>
      <c r="L763" s="258"/>
      <c r="M763" s="259"/>
      <c r="N763" s="260"/>
      <c r="O763" s="260"/>
      <c r="P763" s="260"/>
      <c r="Q763" s="260"/>
      <c r="R763" s="260"/>
      <c r="S763" s="260"/>
      <c r="T763" s="261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2" t="s">
        <v>195</v>
      </c>
      <c r="AU763" s="262" t="s">
        <v>83</v>
      </c>
      <c r="AV763" s="14" t="s">
        <v>83</v>
      </c>
      <c r="AW763" s="14" t="s">
        <v>30</v>
      </c>
      <c r="AX763" s="14" t="s">
        <v>73</v>
      </c>
      <c r="AY763" s="262" t="s">
        <v>183</v>
      </c>
    </row>
    <row r="764" s="14" customFormat="1">
      <c r="A764" s="14"/>
      <c r="B764" s="252"/>
      <c r="C764" s="253"/>
      <c r="D764" s="243" t="s">
        <v>195</v>
      </c>
      <c r="E764" s="254" t="s">
        <v>1</v>
      </c>
      <c r="F764" s="255" t="s">
        <v>1160</v>
      </c>
      <c r="G764" s="253"/>
      <c r="H764" s="256">
        <v>8.4949999999999992</v>
      </c>
      <c r="I764" s="257"/>
      <c r="J764" s="253"/>
      <c r="K764" s="253"/>
      <c r="L764" s="258"/>
      <c r="M764" s="259"/>
      <c r="N764" s="260"/>
      <c r="O764" s="260"/>
      <c r="P764" s="260"/>
      <c r="Q764" s="260"/>
      <c r="R764" s="260"/>
      <c r="S764" s="260"/>
      <c r="T764" s="261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2" t="s">
        <v>195</v>
      </c>
      <c r="AU764" s="262" t="s">
        <v>83</v>
      </c>
      <c r="AV764" s="14" t="s">
        <v>83</v>
      </c>
      <c r="AW764" s="14" t="s">
        <v>30</v>
      </c>
      <c r="AX764" s="14" t="s">
        <v>73</v>
      </c>
      <c r="AY764" s="262" t="s">
        <v>183</v>
      </c>
    </row>
    <row r="765" s="13" customFormat="1">
      <c r="A765" s="13"/>
      <c r="B765" s="241"/>
      <c r="C765" s="242"/>
      <c r="D765" s="243" t="s">
        <v>195</v>
      </c>
      <c r="E765" s="244" t="s">
        <v>1</v>
      </c>
      <c r="F765" s="245" t="s">
        <v>1076</v>
      </c>
      <c r="G765" s="242"/>
      <c r="H765" s="244" t="s">
        <v>1</v>
      </c>
      <c r="I765" s="246"/>
      <c r="J765" s="242"/>
      <c r="K765" s="242"/>
      <c r="L765" s="247"/>
      <c r="M765" s="248"/>
      <c r="N765" s="249"/>
      <c r="O765" s="249"/>
      <c r="P765" s="249"/>
      <c r="Q765" s="249"/>
      <c r="R765" s="249"/>
      <c r="S765" s="249"/>
      <c r="T765" s="25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1" t="s">
        <v>195</v>
      </c>
      <c r="AU765" s="251" t="s">
        <v>83</v>
      </c>
      <c r="AV765" s="13" t="s">
        <v>81</v>
      </c>
      <c r="AW765" s="13" t="s">
        <v>30</v>
      </c>
      <c r="AX765" s="13" t="s">
        <v>73</v>
      </c>
      <c r="AY765" s="251" t="s">
        <v>183</v>
      </c>
    </row>
    <row r="766" s="14" customFormat="1">
      <c r="A766" s="14"/>
      <c r="B766" s="252"/>
      <c r="C766" s="253"/>
      <c r="D766" s="243" t="s">
        <v>195</v>
      </c>
      <c r="E766" s="254" t="s">
        <v>1</v>
      </c>
      <c r="F766" s="255" t="s">
        <v>1161</v>
      </c>
      <c r="G766" s="253"/>
      <c r="H766" s="256">
        <v>3.9889999999999999</v>
      </c>
      <c r="I766" s="257"/>
      <c r="J766" s="253"/>
      <c r="K766" s="253"/>
      <c r="L766" s="258"/>
      <c r="M766" s="259"/>
      <c r="N766" s="260"/>
      <c r="O766" s="260"/>
      <c r="P766" s="260"/>
      <c r="Q766" s="260"/>
      <c r="R766" s="260"/>
      <c r="S766" s="260"/>
      <c r="T766" s="261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2" t="s">
        <v>195</v>
      </c>
      <c r="AU766" s="262" t="s">
        <v>83</v>
      </c>
      <c r="AV766" s="14" t="s">
        <v>83</v>
      </c>
      <c r="AW766" s="14" t="s">
        <v>30</v>
      </c>
      <c r="AX766" s="14" t="s">
        <v>73</v>
      </c>
      <c r="AY766" s="262" t="s">
        <v>183</v>
      </c>
    </row>
    <row r="767" s="13" customFormat="1">
      <c r="A767" s="13"/>
      <c r="B767" s="241"/>
      <c r="C767" s="242"/>
      <c r="D767" s="243" t="s">
        <v>195</v>
      </c>
      <c r="E767" s="244" t="s">
        <v>1</v>
      </c>
      <c r="F767" s="245" t="s">
        <v>1087</v>
      </c>
      <c r="G767" s="242"/>
      <c r="H767" s="244" t="s">
        <v>1</v>
      </c>
      <c r="I767" s="246"/>
      <c r="J767" s="242"/>
      <c r="K767" s="242"/>
      <c r="L767" s="247"/>
      <c r="M767" s="248"/>
      <c r="N767" s="249"/>
      <c r="O767" s="249"/>
      <c r="P767" s="249"/>
      <c r="Q767" s="249"/>
      <c r="R767" s="249"/>
      <c r="S767" s="249"/>
      <c r="T767" s="25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1" t="s">
        <v>195</v>
      </c>
      <c r="AU767" s="251" t="s">
        <v>83</v>
      </c>
      <c r="AV767" s="13" t="s">
        <v>81</v>
      </c>
      <c r="AW767" s="13" t="s">
        <v>30</v>
      </c>
      <c r="AX767" s="13" t="s">
        <v>73</v>
      </c>
      <c r="AY767" s="251" t="s">
        <v>183</v>
      </c>
    </row>
    <row r="768" s="14" customFormat="1">
      <c r="A768" s="14"/>
      <c r="B768" s="252"/>
      <c r="C768" s="253"/>
      <c r="D768" s="243" t="s">
        <v>195</v>
      </c>
      <c r="E768" s="254" t="s">
        <v>1</v>
      </c>
      <c r="F768" s="255" t="s">
        <v>1162</v>
      </c>
      <c r="G768" s="253"/>
      <c r="H768" s="256">
        <v>2.2269999999999999</v>
      </c>
      <c r="I768" s="257"/>
      <c r="J768" s="253"/>
      <c r="K768" s="253"/>
      <c r="L768" s="258"/>
      <c r="M768" s="259"/>
      <c r="N768" s="260"/>
      <c r="O768" s="260"/>
      <c r="P768" s="260"/>
      <c r="Q768" s="260"/>
      <c r="R768" s="260"/>
      <c r="S768" s="260"/>
      <c r="T768" s="26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2" t="s">
        <v>195</v>
      </c>
      <c r="AU768" s="262" t="s">
        <v>83</v>
      </c>
      <c r="AV768" s="14" t="s">
        <v>83</v>
      </c>
      <c r="AW768" s="14" t="s">
        <v>30</v>
      </c>
      <c r="AX768" s="14" t="s">
        <v>73</v>
      </c>
      <c r="AY768" s="262" t="s">
        <v>183</v>
      </c>
    </row>
    <row r="769" s="14" customFormat="1">
      <c r="A769" s="14"/>
      <c r="B769" s="252"/>
      <c r="C769" s="253"/>
      <c r="D769" s="243" t="s">
        <v>195</v>
      </c>
      <c r="E769" s="254" t="s">
        <v>1</v>
      </c>
      <c r="F769" s="255" t="s">
        <v>1163</v>
      </c>
      <c r="G769" s="253"/>
      <c r="H769" s="256">
        <v>2.379</v>
      </c>
      <c r="I769" s="257"/>
      <c r="J769" s="253"/>
      <c r="K769" s="253"/>
      <c r="L769" s="258"/>
      <c r="M769" s="259"/>
      <c r="N769" s="260"/>
      <c r="O769" s="260"/>
      <c r="P769" s="260"/>
      <c r="Q769" s="260"/>
      <c r="R769" s="260"/>
      <c r="S769" s="260"/>
      <c r="T769" s="26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2" t="s">
        <v>195</v>
      </c>
      <c r="AU769" s="262" t="s">
        <v>83</v>
      </c>
      <c r="AV769" s="14" t="s">
        <v>83</v>
      </c>
      <c r="AW769" s="14" t="s">
        <v>30</v>
      </c>
      <c r="AX769" s="14" t="s">
        <v>73</v>
      </c>
      <c r="AY769" s="262" t="s">
        <v>183</v>
      </c>
    </row>
    <row r="770" s="14" customFormat="1">
      <c r="A770" s="14"/>
      <c r="B770" s="252"/>
      <c r="C770" s="253"/>
      <c r="D770" s="243" t="s">
        <v>195</v>
      </c>
      <c r="E770" s="254" t="s">
        <v>1</v>
      </c>
      <c r="F770" s="255" t="s">
        <v>1164</v>
      </c>
      <c r="G770" s="253"/>
      <c r="H770" s="256">
        <v>2.391</v>
      </c>
      <c r="I770" s="257"/>
      <c r="J770" s="253"/>
      <c r="K770" s="253"/>
      <c r="L770" s="258"/>
      <c r="M770" s="259"/>
      <c r="N770" s="260"/>
      <c r="O770" s="260"/>
      <c r="P770" s="260"/>
      <c r="Q770" s="260"/>
      <c r="R770" s="260"/>
      <c r="S770" s="260"/>
      <c r="T770" s="26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2" t="s">
        <v>195</v>
      </c>
      <c r="AU770" s="262" t="s">
        <v>83</v>
      </c>
      <c r="AV770" s="14" t="s">
        <v>83</v>
      </c>
      <c r="AW770" s="14" t="s">
        <v>30</v>
      </c>
      <c r="AX770" s="14" t="s">
        <v>73</v>
      </c>
      <c r="AY770" s="262" t="s">
        <v>183</v>
      </c>
    </row>
    <row r="771" s="14" customFormat="1">
      <c r="A771" s="14"/>
      <c r="B771" s="252"/>
      <c r="C771" s="253"/>
      <c r="D771" s="243" t="s">
        <v>195</v>
      </c>
      <c r="E771" s="254" t="s">
        <v>1</v>
      </c>
      <c r="F771" s="255" t="s">
        <v>1165</v>
      </c>
      <c r="G771" s="253"/>
      <c r="H771" s="256">
        <v>5.3700000000000001</v>
      </c>
      <c r="I771" s="257"/>
      <c r="J771" s="253"/>
      <c r="K771" s="253"/>
      <c r="L771" s="258"/>
      <c r="M771" s="259"/>
      <c r="N771" s="260"/>
      <c r="O771" s="260"/>
      <c r="P771" s="260"/>
      <c r="Q771" s="260"/>
      <c r="R771" s="260"/>
      <c r="S771" s="260"/>
      <c r="T771" s="26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2" t="s">
        <v>195</v>
      </c>
      <c r="AU771" s="262" t="s">
        <v>83</v>
      </c>
      <c r="AV771" s="14" t="s">
        <v>83</v>
      </c>
      <c r="AW771" s="14" t="s">
        <v>30</v>
      </c>
      <c r="AX771" s="14" t="s">
        <v>73</v>
      </c>
      <c r="AY771" s="262" t="s">
        <v>183</v>
      </c>
    </row>
    <row r="772" s="13" customFormat="1">
      <c r="A772" s="13"/>
      <c r="B772" s="241"/>
      <c r="C772" s="242"/>
      <c r="D772" s="243" t="s">
        <v>195</v>
      </c>
      <c r="E772" s="244" t="s">
        <v>1</v>
      </c>
      <c r="F772" s="245" t="s">
        <v>1092</v>
      </c>
      <c r="G772" s="242"/>
      <c r="H772" s="244" t="s">
        <v>1</v>
      </c>
      <c r="I772" s="246"/>
      <c r="J772" s="242"/>
      <c r="K772" s="242"/>
      <c r="L772" s="247"/>
      <c r="M772" s="248"/>
      <c r="N772" s="249"/>
      <c r="O772" s="249"/>
      <c r="P772" s="249"/>
      <c r="Q772" s="249"/>
      <c r="R772" s="249"/>
      <c r="S772" s="249"/>
      <c r="T772" s="250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1" t="s">
        <v>195</v>
      </c>
      <c r="AU772" s="251" t="s">
        <v>83</v>
      </c>
      <c r="AV772" s="13" t="s">
        <v>81</v>
      </c>
      <c r="AW772" s="13" t="s">
        <v>30</v>
      </c>
      <c r="AX772" s="13" t="s">
        <v>73</v>
      </c>
      <c r="AY772" s="251" t="s">
        <v>183</v>
      </c>
    </row>
    <row r="773" s="14" customFormat="1">
      <c r="A773" s="14"/>
      <c r="B773" s="252"/>
      <c r="C773" s="253"/>
      <c r="D773" s="243" t="s">
        <v>195</v>
      </c>
      <c r="E773" s="254" t="s">
        <v>1</v>
      </c>
      <c r="F773" s="255" t="s">
        <v>1166</v>
      </c>
      <c r="G773" s="253"/>
      <c r="H773" s="256">
        <v>3.226</v>
      </c>
      <c r="I773" s="257"/>
      <c r="J773" s="253"/>
      <c r="K773" s="253"/>
      <c r="L773" s="258"/>
      <c r="M773" s="259"/>
      <c r="N773" s="260"/>
      <c r="O773" s="260"/>
      <c r="P773" s="260"/>
      <c r="Q773" s="260"/>
      <c r="R773" s="260"/>
      <c r="S773" s="260"/>
      <c r="T773" s="261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2" t="s">
        <v>195</v>
      </c>
      <c r="AU773" s="262" t="s">
        <v>83</v>
      </c>
      <c r="AV773" s="14" t="s">
        <v>83</v>
      </c>
      <c r="AW773" s="14" t="s">
        <v>30</v>
      </c>
      <c r="AX773" s="14" t="s">
        <v>73</v>
      </c>
      <c r="AY773" s="262" t="s">
        <v>183</v>
      </c>
    </row>
    <row r="774" s="14" customFormat="1">
      <c r="A774" s="14"/>
      <c r="B774" s="252"/>
      <c r="C774" s="253"/>
      <c r="D774" s="243" t="s">
        <v>195</v>
      </c>
      <c r="E774" s="254" t="s">
        <v>1</v>
      </c>
      <c r="F774" s="255" t="s">
        <v>1167</v>
      </c>
      <c r="G774" s="253"/>
      <c r="H774" s="256">
        <v>7.2119999999999997</v>
      </c>
      <c r="I774" s="257"/>
      <c r="J774" s="253"/>
      <c r="K774" s="253"/>
      <c r="L774" s="258"/>
      <c r="M774" s="259"/>
      <c r="N774" s="260"/>
      <c r="O774" s="260"/>
      <c r="P774" s="260"/>
      <c r="Q774" s="260"/>
      <c r="R774" s="260"/>
      <c r="S774" s="260"/>
      <c r="T774" s="26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2" t="s">
        <v>195</v>
      </c>
      <c r="AU774" s="262" t="s">
        <v>83</v>
      </c>
      <c r="AV774" s="14" t="s">
        <v>83</v>
      </c>
      <c r="AW774" s="14" t="s">
        <v>30</v>
      </c>
      <c r="AX774" s="14" t="s">
        <v>73</v>
      </c>
      <c r="AY774" s="262" t="s">
        <v>183</v>
      </c>
    </row>
    <row r="775" s="13" customFormat="1">
      <c r="A775" s="13"/>
      <c r="B775" s="241"/>
      <c r="C775" s="242"/>
      <c r="D775" s="243" t="s">
        <v>195</v>
      </c>
      <c r="E775" s="244" t="s">
        <v>1</v>
      </c>
      <c r="F775" s="245" t="s">
        <v>1095</v>
      </c>
      <c r="G775" s="242"/>
      <c r="H775" s="244" t="s">
        <v>1</v>
      </c>
      <c r="I775" s="246"/>
      <c r="J775" s="242"/>
      <c r="K775" s="242"/>
      <c r="L775" s="247"/>
      <c r="M775" s="248"/>
      <c r="N775" s="249"/>
      <c r="O775" s="249"/>
      <c r="P775" s="249"/>
      <c r="Q775" s="249"/>
      <c r="R775" s="249"/>
      <c r="S775" s="249"/>
      <c r="T775" s="25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1" t="s">
        <v>195</v>
      </c>
      <c r="AU775" s="251" t="s">
        <v>83</v>
      </c>
      <c r="AV775" s="13" t="s">
        <v>81</v>
      </c>
      <c r="AW775" s="13" t="s">
        <v>30</v>
      </c>
      <c r="AX775" s="13" t="s">
        <v>73</v>
      </c>
      <c r="AY775" s="251" t="s">
        <v>183</v>
      </c>
    </row>
    <row r="776" s="14" customFormat="1">
      <c r="A776" s="14"/>
      <c r="B776" s="252"/>
      <c r="C776" s="253"/>
      <c r="D776" s="243" t="s">
        <v>195</v>
      </c>
      <c r="E776" s="254" t="s">
        <v>1</v>
      </c>
      <c r="F776" s="255" t="s">
        <v>1168</v>
      </c>
      <c r="G776" s="253"/>
      <c r="H776" s="256">
        <v>4.4820000000000002</v>
      </c>
      <c r="I776" s="257"/>
      <c r="J776" s="253"/>
      <c r="K776" s="253"/>
      <c r="L776" s="258"/>
      <c r="M776" s="259"/>
      <c r="N776" s="260"/>
      <c r="O776" s="260"/>
      <c r="P776" s="260"/>
      <c r="Q776" s="260"/>
      <c r="R776" s="260"/>
      <c r="S776" s="260"/>
      <c r="T776" s="26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2" t="s">
        <v>195</v>
      </c>
      <c r="AU776" s="262" t="s">
        <v>83</v>
      </c>
      <c r="AV776" s="14" t="s">
        <v>83</v>
      </c>
      <c r="AW776" s="14" t="s">
        <v>30</v>
      </c>
      <c r="AX776" s="14" t="s">
        <v>73</v>
      </c>
      <c r="AY776" s="262" t="s">
        <v>183</v>
      </c>
    </row>
    <row r="777" s="13" customFormat="1">
      <c r="A777" s="13"/>
      <c r="B777" s="241"/>
      <c r="C777" s="242"/>
      <c r="D777" s="243" t="s">
        <v>195</v>
      </c>
      <c r="E777" s="244" t="s">
        <v>1</v>
      </c>
      <c r="F777" s="245" t="s">
        <v>1103</v>
      </c>
      <c r="G777" s="242"/>
      <c r="H777" s="244" t="s">
        <v>1</v>
      </c>
      <c r="I777" s="246"/>
      <c r="J777" s="242"/>
      <c r="K777" s="242"/>
      <c r="L777" s="247"/>
      <c r="M777" s="248"/>
      <c r="N777" s="249"/>
      <c r="O777" s="249"/>
      <c r="P777" s="249"/>
      <c r="Q777" s="249"/>
      <c r="R777" s="249"/>
      <c r="S777" s="249"/>
      <c r="T777" s="25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1" t="s">
        <v>195</v>
      </c>
      <c r="AU777" s="251" t="s">
        <v>83</v>
      </c>
      <c r="AV777" s="13" t="s">
        <v>81</v>
      </c>
      <c r="AW777" s="13" t="s">
        <v>30</v>
      </c>
      <c r="AX777" s="13" t="s">
        <v>73</v>
      </c>
      <c r="AY777" s="251" t="s">
        <v>183</v>
      </c>
    </row>
    <row r="778" s="14" customFormat="1">
      <c r="A778" s="14"/>
      <c r="B778" s="252"/>
      <c r="C778" s="253"/>
      <c r="D778" s="243" t="s">
        <v>195</v>
      </c>
      <c r="E778" s="254" t="s">
        <v>1</v>
      </c>
      <c r="F778" s="255" t="s">
        <v>1169</v>
      </c>
      <c r="G778" s="253"/>
      <c r="H778" s="256">
        <v>4.3220000000000001</v>
      </c>
      <c r="I778" s="257"/>
      <c r="J778" s="253"/>
      <c r="K778" s="253"/>
      <c r="L778" s="258"/>
      <c r="M778" s="259"/>
      <c r="N778" s="260"/>
      <c r="O778" s="260"/>
      <c r="P778" s="260"/>
      <c r="Q778" s="260"/>
      <c r="R778" s="260"/>
      <c r="S778" s="260"/>
      <c r="T778" s="261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2" t="s">
        <v>195</v>
      </c>
      <c r="AU778" s="262" t="s">
        <v>83</v>
      </c>
      <c r="AV778" s="14" t="s">
        <v>83</v>
      </c>
      <c r="AW778" s="14" t="s">
        <v>30</v>
      </c>
      <c r="AX778" s="14" t="s">
        <v>73</v>
      </c>
      <c r="AY778" s="262" t="s">
        <v>183</v>
      </c>
    </row>
    <row r="779" s="13" customFormat="1">
      <c r="A779" s="13"/>
      <c r="B779" s="241"/>
      <c r="C779" s="242"/>
      <c r="D779" s="243" t="s">
        <v>195</v>
      </c>
      <c r="E779" s="244" t="s">
        <v>1</v>
      </c>
      <c r="F779" s="245" t="s">
        <v>1112</v>
      </c>
      <c r="G779" s="242"/>
      <c r="H779" s="244" t="s">
        <v>1</v>
      </c>
      <c r="I779" s="246"/>
      <c r="J779" s="242"/>
      <c r="K779" s="242"/>
      <c r="L779" s="247"/>
      <c r="M779" s="248"/>
      <c r="N779" s="249"/>
      <c r="O779" s="249"/>
      <c r="P779" s="249"/>
      <c r="Q779" s="249"/>
      <c r="R779" s="249"/>
      <c r="S779" s="249"/>
      <c r="T779" s="25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1" t="s">
        <v>195</v>
      </c>
      <c r="AU779" s="251" t="s">
        <v>83</v>
      </c>
      <c r="AV779" s="13" t="s">
        <v>81</v>
      </c>
      <c r="AW779" s="13" t="s">
        <v>30</v>
      </c>
      <c r="AX779" s="13" t="s">
        <v>73</v>
      </c>
      <c r="AY779" s="251" t="s">
        <v>183</v>
      </c>
    </row>
    <row r="780" s="14" customFormat="1">
      <c r="A780" s="14"/>
      <c r="B780" s="252"/>
      <c r="C780" s="253"/>
      <c r="D780" s="243" t="s">
        <v>195</v>
      </c>
      <c r="E780" s="254" t="s">
        <v>1</v>
      </c>
      <c r="F780" s="255" t="s">
        <v>1170</v>
      </c>
      <c r="G780" s="253"/>
      <c r="H780" s="256">
        <v>11.380000000000001</v>
      </c>
      <c r="I780" s="257"/>
      <c r="J780" s="253"/>
      <c r="K780" s="253"/>
      <c r="L780" s="258"/>
      <c r="M780" s="259"/>
      <c r="N780" s="260"/>
      <c r="O780" s="260"/>
      <c r="P780" s="260"/>
      <c r="Q780" s="260"/>
      <c r="R780" s="260"/>
      <c r="S780" s="260"/>
      <c r="T780" s="26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2" t="s">
        <v>195</v>
      </c>
      <c r="AU780" s="262" t="s">
        <v>83</v>
      </c>
      <c r="AV780" s="14" t="s">
        <v>83</v>
      </c>
      <c r="AW780" s="14" t="s">
        <v>30</v>
      </c>
      <c r="AX780" s="14" t="s">
        <v>73</v>
      </c>
      <c r="AY780" s="262" t="s">
        <v>183</v>
      </c>
    </row>
    <row r="781" s="13" customFormat="1">
      <c r="A781" s="13"/>
      <c r="B781" s="241"/>
      <c r="C781" s="242"/>
      <c r="D781" s="243" t="s">
        <v>195</v>
      </c>
      <c r="E781" s="244" t="s">
        <v>1</v>
      </c>
      <c r="F781" s="245" t="s">
        <v>1118</v>
      </c>
      <c r="G781" s="242"/>
      <c r="H781" s="244" t="s">
        <v>1</v>
      </c>
      <c r="I781" s="246"/>
      <c r="J781" s="242"/>
      <c r="K781" s="242"/>
      <c r="L781" s="247"/>
      <c r="M781" s="248"/>
      <c r="N781" s="249"/>
      <c r="O781" s="249"/>
      <c r="P781" s="249"/>
      <c r="Q781" s="249"/>
      <c r="R781" s="249"/>
      <c r="S781" s="249"/>
      <c r="T781" s="25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1" t="s">
        <v>195</v>
      </c>
      <c r="AU781" s="251" t="s">
        <v>83</v>
      </c>
      <c r="AV781" s="13" t="s">
        <v>81</v>
      </c>
      <c r="AW781" s="13" t="s">
        <v>30</v>
      </c>
      <c r="AX781" s="13" t="s">
        <v>73</v>
      </c>
      <c r="AY781" s="251" t="s">
        <v>183</v>
      </c>
    </row>
    <row r="782" s="14" customFormat="1">
      <c r="A782" s="14"/>
      <c r="B782" s="252"/>
      <c r="C782" s="253"/>
      <c r="D782" s="243" t="s">
        <v>195</v>
      </c>
      <c r="E782" s="254" t="s">
        <v>1</v>
      </c>
      <c r="F782" s="255" t="s">
        <v>1171</v>
      </c>
      <c r="G782" s="253"/>
      <c r="H782" s="256">
        <v>11.760999999999999</v>
      </c>
      <c r="I782" s="257"/>
      <c r="J782" s="253"/>
      <c r="K782" s="253"/>
      <c r="L782" s="258"/>
      <c r="M782" s="259"/>
      <c r="N782" s="260"/>
      <c r="O782" s="260"/>
      <c r="P782" s="260"/>
      <c r="Q782" s="260"/>
      <c r="R782" s="260"/>
      <c r="S782" s="260"/>
      <c r="T782" s="26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2" t="s">
        <v>195</v>
      </c>
      <c r="AU782" s="262" t="s">
        <v>83</v>
      </c>
      <c r="AV782" s="14" t="s">
        <v>83</v>
      </c>
      <c r="AW782" s="14" t="s">
        <v>30</v>
      </c>
      <c r="AX782" s="14" t="s">
        <v>73</v>
      </c>
      <c r="AY782" s="262" t="s">
        <v>183</v>
      </c>
    </row>
    <row r="783" s="13" customFormat="1">
      <c r="A783" s="13"/>
      <c r="B783" s="241"/>
      <c r="C783" s="242"/>
      <c r="D783" s="243" t="s">
        <v>195</v>
      </c>
      <c r="E783" s="244" t="s">
        <v>1</v>
      </c>
      <c r="F783" s="245" t="s">
        <v>1120</v>
      </c>
      <c r="G783" s="242"/>
      <c r="H783" s="244" t="s">
        <v>1</v>
      </c>
      <c r="I783" s="246"/>
      <c r="J783" s="242"/>
      <c r="K783" s="242"/>
      <c r="L783" s="247"/>
      <c r="M783" s="248"/>
      <c r="N783" s="249"/>
      <c r="O783" s="249"/>
      <c r="P783" s="249"/>
      <c r="Q783" s="249"/>
      <c r="R783" s="249"/>
      <c r="S783" s="249"/>
      <c r="T783" s="25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1" t="s">
        <v>195</v>
      </c>
      <c r="AU783" s="251" t="s">
        <v>83</v>
      </c>
      <c r="AV783" s="13" t="s">
        <v>81</v>
      </c>
      <c r="AW783" s="13" t="s">
        <v>30</v>
      </c>
      <c r="AX783" s="13" t="s">
        <v>73</v>
      </c>
      <c r="AY783" s="251" t="s">
        <v>183</v>
      </c>
    </row>
    <row r="784" s="14" customFormat="1">
      <c r="A784" s="14"/>
      <c r="B784" s="252"/>
      <c r="C784" s="253"/>
      <c r="D784" s="243" t="s">
        <v>195</v>
      </c>
      <c r="E784" s="254" t="s">
        <v>1</v>
      </c>
      <c r="F784" s="255" t="s">
        <v>1172</v>
      </c>
      <c r="G784" s="253"/>
      <c r="H784" s="256">
        <v>5.3940000000000001</v>
      </c>
      <c r="I784" s="257"/>
      <c r="J784" s="253"/>
      <c r="K784" s="253"/>
      <c r="L784" s="258"/>
      <c r="M784" s="259"/>
      <c r="N784" s="260"/>
      <c r="O784" s="260"/>
      <c r="P784" s="260"/>
      <c r="Q784" s="260"/>
      <c r="R784" s="260"/>
      <c r="S784" s="260"/>
      <c r="T784" s="26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2" t="s">
        <v>195</v>
      </c>
      <c r="AU784" s="262" t="s">
        <v>83</v>
      </c>
      <c r="AV784" s="14" t="s">
        <v>83</v>
      </c>
      <c r="AW784" s="14" t="s">
        <v>30</v>
      </c>
      <c r="AX784" s="14" t="s">
        <v>73</v>
      </c>
      <c r="AY784" s="262" t="s">
        <v>183</v>
      </c>
    </row>
    <row r="785" s="13" customFormat="1">
      <c r="A785" s="13"/>
      <c r="B785" s="241"/>
      <c r="C785" s="242"/>
      <c r="D785" s="243" t="s">
        <v>195</v>
      </c>
      <c r="E785" s="244" t="s">
        <v>1</v>
      </c>
      <c r="F785" s="245" t="s">
        <v>1124</v>
      </c>
      <c r="G785" s="242"/>
      <c r="H785" s="244" t="s">
        <v>1</v>
      </c>
      <c r="I785" s="246"/>
      <c r="J785" s="242"/>
      <c r="K785" s="242"/>
      <c r="L785" s="247"/>
      <c r="M785" s="248"/>
      <c r="N785" s="249"/>
      <c r="O785" s="249"/>
      <c r="P785" s="249"/>
      <c r="Q785" s="249"/>
      <c r="R785" s="249"/>
      <c r="S785" s="249"/>
      <c r="T785" s="25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1" t="s">
        <v>195</v>
      </c>
      <c r="AU785" s="251" t="s">
        <v>83</v>
      </c>
      <c r="AV785" s="13" t="s">
        <v>81</v>
      </c>
      <c r="AW785" s="13" t="s">
        <v>30</v>
      </c>
      <c r="AX785" s="13" t="s">
        <v>73</v>
      </c>
      <c r="AY785" s="251" t="s">
        <v>183</v>
      </c>
    </row>
    <row r="786" s="14" customFormat="1">
      <c r="A786" s="14"/>
      <c r="B786" s="252"/>
      <c r="C786" s="253"/>
      <c r="D786" s="243" t="s">
        <v>195</v>
      </c>
      <c r="E786" s="254" t="s">
        <v>1</v>
      </c>
      <c r="F786" s="255" t="s">
        <v>1173</v>
      </c>
      <c r="G786" s="253"/>
      <c r="H786" s="256">
        <v>1.6719999999999999</v>
      </c>
      <c r="I786" s="257"/>
      <c r="J786" s="253"/>
      <c r="K786" s="253"/>
      <c r="L786" s="258"/>
      <c r="M786" s="259"/>
      <c r="N786" s="260"/>
      <c r="O786" s="260"/>
      <c r="P786" s="260"/>
      <c r="Q786" s="260"/>
      <c r="R786" s="260"/>
      <c r="S786" s="260"/>
      <c r="T786" s="26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2" t="s">
        <v>195</v>
      </c>
      <c r="AU786" s="262" t="s">
        <v>83</v>
      </c>
      <c r="AV786" s="14" t="s">
        <v>83</v>
      </c>
      <c r="AW786" s="14" t="s">
        <v>30</v>
      </c>
      <c r="AX786" s="14" t="s">
        <v>73</v>
      </c>
      <c r="AY786" s="262" t="s">
        <v>183</v>
      </c>
    </row>
    <row r="787" s="15" customFormat="1">
      <c r="A787" s="15"/>
      <c r="B787" s="263"/>
      <c r="C787" s="264"/>
      <c r="D787" s="243" t="s">
        <v>195</v>
      </c>
      <c r="E787" s="265" t="s">
        <v>1</v>
      </c>
      <c r="F787" s="266" t="s">
        <v>219</v>
      </c>
      <c r="G787" s="264"/>
      <c r="H787" s="267">
        <v>108.214</v>
      </c>
      <c r="I787" s="268"/>
      <c r="J787" s="264"/>
      <c r="K787" s="264"/>
      <c r="L787" s="269"/>
      <c r="M787" s="270"/>
      <c r="N787" s="271"/>
      <c r="O787" s="271"/>
      <c r="P787" s="271"/>
      <c r="Q787" s="271"/>
      <c r="R787" s="271"/>
      <c r="S787" s="271"/>
      <c r="T787" s="272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73" t="s">
        <v>195</v>
      </c>
      <c r="AU787" s="273" t="s">
        <v>83</v>
      </c>
      <c r="AV787" s="15" t="s">
        <v>188</v>
      </c>
      <c r="AW787" s="15" t="s">
        <v>30</v>
      </c>
      <c r="AX787" s="15" t="s">
        <v>81</v>
      </c>
      <c r="AY787" s="273" t="s">
        <v>183</v>
      </c>
    </row>
    <row r="788" s="2" customFormat="1" ht="24.15" customHeight="1">
      <c r="A788" s="38"/>
      <c r="B788" s="39"/>
      <c r="C788" s="227" t="s">
        <v>1178</v>
      </c>
      <c r="D788" s="227" t="s">
        <v>185</v>
      </c>
      <c r="E788" s="228" t="s">
        <v>1179</v>
      </c>
      <c r="F788" s="229" t="s">
        <v>1180</v>
      </c>
      <c r="G788" s="230" t="s">
        <v>202</v>
      </c>
      <c r="H788" s="231">
        <v>6.444</v>
      </c>
      <c r="I788" s="232"/>
      <c r="J788" s="233">
        <f>ROUND(I788*H788,2)</f>
        <v>0</v>
      </c>
      <c r="K788" s="234"/>
      <c r="L788" s="44"/>
      <c r="M788" s="235" t="s">
        <v>1</v>
      </c>
      <c r="N788" s="236" t="s">
        <v>38</v>
      </c>
      <c r="O788" s="91"/>
      <c r="P788" s="237">
        <f>O788*H788</f>
        <v>0</v>
      </c>
      <c r="Q788" s="237">
        <v>0.0025000000000000001</v>
      </c>
      <c r="R788" s="237">
        <f>Q788*H788</f>
        <v>0.016109999999999999</v>
      </c>
      <c r="S788" s="237">
        <v>0</v>
      </c>
      <c r="T788" s="238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39" t="s">
        <v>188</v>
      </c>
      <c r="AT788" s="239" t="s">
        <v>185</v>
      </c>
      <c r="AU788" s="239" t="s">
        <v>83</v>
      </c>
      <c r="AY788" s="17" t="s">
        <v>183</v>
      </c>
      <c r="BE788" s="240">
        <f>IF(N788="základní",J788,0)</f>
        <v>0</v>
      </c>
      <c r="BF788" s="240">
        <f>IF(N788="snížená",J788,0)</f>
        <v>0</v>
      </c>
      <c r="BG788" s="240">
        <f>IF(N788="zákl. přenesená",J788,0)</f>
        <v>0</v>
      </c>
      <c r="BH788" s="240">
        <f>IF(N788="sníž. přenesená",J788,0)</f>
        <v>0</v>
      </c>
      <c r="BI788" s="240">
        <f>IF(N788="nulová",J788,0)</f>
        <v>0</v>
      </c>
      <c r="BJ788" s="17" t="s">
        <v>81</v>
      </c>
      <c r="BK788" s="240">
        <f>ROUND(I788*H788,2)</f>
        <v>0</v>
      </c>
      <c r="BL788" s="17" t="s">
        <v>188</v>
      </c>
      <c r="BM788" s="239" t="s">
        <v>1181</v>
      </c>
    </row>
    <row r="789" s="13" customFormat="1">
      <c r="A789" s="13"/>
      <c r="B789" s="241"/>
      <c r="C789" s="242"/>
      <c r="D789" s="243" t="s">
        <v>195</v>
      </c>
      <c r="E789" s="244" t="s">
        <v>1</v>
      </c>
      <c r="F789" s="245" t="s">
        <v>1147</v>
      </c>
      <c r="G789" s="242"/>
      <c r="H789" s="244" t="s">
        <v>1</v>
      </c>
      <c r="I789" s="246"/>
      <c r="J789" s="242"/>
      <c r="K789" s="242"/>
      <c r="L789" s="247"/>
      <c r="M789" s="248"/>
      <c r="N789" s="249"/>
      <c r="O789" s="249"/>
      <c r="P789" s="249"/>
      <c r="Q789" s="249"/>
      <c r="R789" s="249"/>
      <c r="S789" s="249"/>
      <c r="T789" s="25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1" t="s">
        <v>195</v>
      </c>
      <c r="AU789" s="251" t="s">
        <v>83</v>
      </c>
      <c r="AV789" s="13" t="s">
        <v>81</v>
      </c>
      <c r="AW789" s="13" t="s">
        <v>30</v>
      </c>
      <c r="AX789" s="13" t="s">
        <v>73</v>
      </c>
      <c r="AY789" s="251" t="s">
        <v>183</v>
      </c>
    </row>
    <row r="790" s="14" customFormat="1">
      <c r="A790" s="14"/>
      <c r="B790" s="252"/>
      <c r="C790" s="253"/>
      <c r="D790" s="243" t="s">
        <v>195</v>
      </c>
      <c r="E790" s="254" t="s">
        <v>1</v>
      </c>
      <c r="F790" s="255" t="s">
        <v>1148</v>
      </c>
      <c r="G790" s="253"/>
      <c r="H790" s="256">
        <v>6.444</v>
      </c>
      <c r="I790" s="257"/>
      <c r="J790" s="253"/>
      <c r="K790" s="253"/>
      <c r="L790" s="258"/>
      <c r="M790" s="259"/>
      <c r="N790" s="260"/>
      <c r="O790" s="260"/>
      <c r="P790" s="260"/>
      <c r="Q790" s="260"/>
      <c r="R790" s="260"/>
      <c r="S790" s="260"/>
      <c r="T790" s="26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2" t="s">
        <v>195</v>
      </c>
      <c r="AU790" s="262" t="s">
        <v>83</v>
      </c>
      <c r="AV790" s="14" t="s">
        <v>83</v>
      </c>
      <c r="AW790" s="14" t="s">
        <v>30</v>
      </c>
      <c r="AX790" s="14" t="s">
        <v>81</v>
      </c>
      <c r="AY790" s="262" t="s">
        <v>183</v>
      </c>
    </row>
    <row r="791" s="2" customFormat="1" ht="16.5" customHeight="1">
      <c r="A791" s="38"/>
      <c r="B791" s="39"/>
      <c r="C791" s="227" t="s">
        <v>1182</v>
      </c>
      <c r="D791" s="227" t="s">
        <v>185</v>
      </c>
      <c r="E791" s="228" t="s">
        <v>1183</v>
      </c>
      <c r="F791" s="229" t="s">
        <v>1184</v>
      </c>
      <c r="G791" s="230" t="s">
        <v>293</v>
      </c>
      <c r="H791" s="231">
        <v>12.07</v>
      </c>
      <c r="I791" s="232"/>
      <c r="J791" s="233">
        <f>ROUND(I791*H791,2)</f>
        <v>0</v>
      </c>
      <c r="K791" s="234"/>
      <c r="L791" s="44"/>
      <c r="M791" s="235" t="s">
        <v>1</v>
      </c>
      <c r="N791" s="236" t="s">
        <v>38</v>
      </c>
      <c r="O791" s="91"/>
      <c r="P791" s="237">
        <f>O791*H791</f>
        <v>0</v>
      </c>
      <c r="Q791" s="237">
        <v>1.04922</v>
      </c>
      <c r="R791" s="237">
        <f>Q791*H791</f>
        <v>12.664085400000001</v>
      </c>
      <c r="S791" s="237">
        <v>0</v>
      </c>
      <c r="T791" s="238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39" t="s">
        <v>188</v>
      </c>
      <c r="AT791" s="239" t="s">
        <v>185</v>
      </c>
      <c r="AU791" s="239" t="s">
        <v>83</v>
      </c>
      <c r="AY791" s="17" t="s">
        <v>183</v>
      </c>
      <c r="BE791" s="240">
        <f>IF(N791="základní",J791,0)</f>
        <v>0</v>
      </c>
      <c r="BF791" s="240">
        <f>IF(N791="snížená",J791,0)</f>
        <v>0</v>
      </c>
      <c r="BG791" s="240">
        <f>IF(N791="zákl. přenesená",J791,0)</f>
        <v>0</v>
      </c>
      <c r="BH791" s="240">
        <f>IF(N791="sníž. přenesená",J791,0)</f>
        <v>0</v>
      </c>
      <c r="BI791" s="240">
        <f>IF(N791="nulová",J791,0)</f>
        <v>0</v>
      </c>
      <c r="BJ791" s="17" t="s">
        <v>81</v>
      </c>
      <c r="BK791" s="240">
        <f>ROUND(I791*H791,2)</f>
        <v>0</v>
      </c>
      <c r="BL791" s="17" t="s">
        <v>188</v>
      </c>
      <c r="BM791" s="239" t="s">
        <v>1185</v>
      </c>
    </row>
    <row r="792" s="14" customFormat="1">
      <c r="A792" s="14"/>
      <c r="B792" s="252"/>
      <c r="C792" s="253"/>
      <c r="D792" s="243" t="s">
        <v>195</v>
      </c>
      <c r="E792" s="254" t="s">
        <v>1</v>
      </c>
      <c r="F792" s="255" t="s">
        <v>1186</v>
      </c>
      <c r="G792" s="253"/>
      <c r="H792" s="256">
        <v>9.4149999999999991</v>
      </c>
      <c r="I792" s="257"/>
      <c r="J792" s="253"/>
      <c r="K792" s="253"/>
      <c r="L792" s="258"/>
      <c r="M792" s="259"/>
      <c r="N792" s="260"/>
      <c r="O792" s="260"/>
      <c r="P792" s="260"/>
      <c r="Q792" s="260"/>
      <c r="R792" s="260"/>
      <c r="S792" s="260"/>
      <c r="T792" s="26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2" t="s">
        <v>195</v>
      </c>
      <c r="AU792" s="262" t="s">
        <v>83</v>
      </c>
      <c r="AV792" s="14" t="s">
        <v>83</v>
      </c>
      <c r="AW792" s="14" t="s">
        <v>30</v>
      </c>
      <c r="AX792" s="14" t="s">
        <v>73</v>
      </c>
      <c r="AY792" s="262" t="s">
        <v>183</v>
      </c>
    </row>
    <row r="793" s="13" customFormat="1">
      <c r="A793" s="13"/>
      <c r="B793" s="241"/>
      <c r="C793" s="242"/>
      <c r="D793" s="243" t="s">
        <v>195</v>
      </c>
      <c r="E793" s="244" t="s">
        <v>1</v>
      </c>
      <c r="F793" s="245" t="s">
        <v>1187</v>
      </c>
      <c r="G793" s="242"/>
      <c r="H793" s="244" t="s">
        <v>1</v>
      </c>
      <c r="I793" s="246"/>
      <c r="J793" s="242"/>
      <c r="K793" s="242"/>
      <c r="L793" s="247"/>
      <c r="M793" s="248"/>
      <c r="N793" s="249"/>
      <c r="O793" s="249"/>
      <c r="P793" s="249"/>
      <c r="Q793" s="249"/>
      <c r="R793" s="249"/>
      <c r="S793" s="249"/>
      <c r="T793" s="25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1" t="s">
        <v>195</v>
      </c>
      <c r="AU793" s="251" t="s">
        <v>83</v>
      </c>
      <c r="AV793" s="13" t="s">
        <v>81</v>
      </c>
      <c r="AW793" s="13" t="s">
        <v>30</v>
      </c>
      <c r="AX793" s="13" t="s">
        <v>73</v>
      </c>
      <c r="AY793" s="251" t="s">
        <v>183</v>
      </c>
    </row>
    <row r="794" s="14" customFormat="1">
      <c r="A794" s="14"/>
      <c r="B794" s="252"/>
      <c r="C794" s="253"/>
      <c r="D794" s="243" t="s">
        <v>195</v>
      </c>
      <c r="E794" s="254" t="s">
        <v>1</v>
      </c>
      <c r="F794" s="255" t="s">
        <v>875</v>
      </c>
      <c r="G794" s="253"/>
      <c r="H794" s="256">
        <v>2.0779999999999998</v>
      </c>
      <c r="I794" s="257"/>
      <c r="J794" s="253"/>
      <c r="K794" s="253"/>
      <c r="L794" s="258"/>
      <c r="M794" s="259"/>
      <c r="N794" s="260"/>
      <c r="O794" s="260"/>
      <c r="P794" s="260"/>
      <c r="Q794" s="260"/>
      <c r="R794" s="260"/>
      <c r="S794" s="260"/>
      <c r="T794" s="26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2" t="s">
        <v>195</v>
      </c>
      <c r="AU794" s="262" t="s">
        <v>83</v>
      </c>
      <c r="AV794" s="14" t="s">
        <v>83</v>
      </c>
      <c r="AW794" s="14" t="s">
        <v>30</v>
      </c>
      <c r="AX794" s="14" t="s">
        <v>73</v>
      </c>
      <c r="AY794" s="262" t="s">
        <v>183</v>
      </c>
    </row>
    <row r="795" s="13" customFormat="1">
      <c r="A795" s="13"/>
      <c r="B795" s="241"/>
      <c r="C795" s="242"/>
      <c r="D795" s="243" t="s">
        <v>195</v>
      </c>
      <c r="E795" s="244" t="s">
        <v>1</v>
      </c>
      <c r="F795" s="245" t="s">
        <v>1188</v>
      </c>
      <c r="G795" s="242"/>
      <c r="H795" s="244" t="s">
        <v>1</v>
      </c>
      <c r="I795" s="246"/>
      <c r="J795" s="242"/>
      <c r="K795" s="242"/>
      <c r="L795" s="247"/>
      <c r="M795" s="248"/>
      <c r="N795" s="249"/>
      <c r="O795" s="249"/>
      <c r="P795" s="249"/>
      <c r="Q795" s="249"/>
      <c r="R795" s="249"/>
      <c r="S795" s="249"/>
      <c r="T795" s="25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1" t="s">
        <v>195</v>
      </c>
      <c r="AU795" s="251" t="s">
        <v>83</v>
      </c>
      <c r="AV795" s="13" t="s">
        <v>81</v>
      </c>
      <c r="AW795" s="13" t="s">
        <v>30</v>
      </c>
      <c r="AX795" s="13" t="s">
        <v>73</v>
      </c>
      <c r="AY795" s="251" t="s">
        <v>183</v>
      </c>
    </row>
    <row r="796" s="14" customFormat="1">
      <c r="A796" s="14"/>
      <c r="B796" s="252"/>
      <c r="C796" s="253"/>
      <c r="D796" s="243" t="s">
        <v>195</v>
      </c>
      <c r="E796" s="254" t="s">
        <v>1</v>
      </c>
      <c r="F796" s="255" t="s">
        <v>1189</v>
      </c>
      <c r="G796" s="253"/>
      <c r="H796" s="256">
        <v>0.57699999999999996</v>
      </c>
      <c r="I796" s="257"/>
      <c r="J796" s="253"/>
      <c r="K796" s="253"/>
      <c r="L796" s="258"/>
      <c r="M796" s="259"/>
      <c r="N796" s="260"/>
      <c r="O796" s="260"/>
      <c r="P796" s="260"/>
      <c r="Q796" s="260"/>
      <c r="R796" s="260"/>
      <c r="S796" s="260"/>
      <c r="T796" s="261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2" t="s">
        <v>195</v>
      </c>
      <c r="AU796" s="262" t="s">
        <v>83</v>
      </c>
      <c r="AV796" s="14" t="s">
        <v>83</v>
      </c>
      <c r="AW796" s="14" t="s">
        <v>30</v>
      </c>
      <c r="AX796" s="14" t="s">
        <v>73</v>
      </c>
      <c r="AY796" s="262" t="s">
        <v>183</v>
      </c>
    </row>
    <row r="797" s="15" customFormat="1">
      <c r="A797" s="15"/>
      <c r="B797" s="263"/>
      <c r="C797" s="264"/>
      <c r="D797" s="243" t="s">
        <v>195</v>
      </c>
      <c r="E797" s="265" t="s">
        <v>1</v>
      </c>
      <c r="F797" s="266" t="s">
        <v>219</v>
      </c>
      <c r="G797" s="264"/>
      <c r="H797" s="267">
        <v>12.07</v>
      </c>
      <c r="I797" s="268"/>
      <c r="J797" s="264"/>
      <c r="K797" s="264"/>
      <c r="L797" s="269"/>
      <c r="M797" s="270"/>
      <c r="N797" s="271"/>
      <c r="O797" s="271"/>
      <c r="P797" s="271"/>
      <c r="Q797" s="271"/>
      <c r="R797" s="271"/>
      <c r="S797" s="271"/>
      <c r="T797" s="272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3" t="s">
        <v>195</v>
      </c>
      <c r="AU797" s="273" t="s">
        <v>83</v>
      </c>
      <c r="AV797" s="15" t="s">
        <v>188</v>
      </c>
      <c r="AW797" s="15" t="s">
        <v>30</v>
      </c>
      <c r="AX797" s="15" t="s">
        <v>81</v>
      </c>
      <c r="AY797" s="273" t="s">
        <v>183</v>
      </c>
    </row>
    <row r="798" s="2" customFormat="1" ht="21.75" customHeight="1">
      <c r="A798" s="38"/>
      <c r="B798" s="39"/>
      <c r="C798" s="227" t="s">
        <v>1190</v>
      </c>
      <c r="D798" s="227" t="s">
        <v>185</v>
      </c>
      <c r="E798" s="228" t="s">
        <v>1191</v>
      </c>
      <c r="F798" s="229" t="s">
        <v>1192</v>
      </c>
      <c r="G798" s="230" t="s">
        <v>187</v>
      </c>
      <c r="H798" s="231">
        <v>0.64400000000000002</v>
      </c>
      <c r="I798" s="232"/>
      <c r="J798" s="233">
        <f>ROUND(I798*H798,2)</f>
        <v>0</v>
      </c>
      <c r="K798" s="234"/>
      <c r="L798" s="44"/>
      <c r="M798" s="235" t="s">
        <v>1</v>
      </c>
      <c r="N798" s="236" t="s">
        <v>38</v>
      </c>
      <c r="O798" s="91"/>
      <c r="P798" s="237">
        <f>O798*H798</f>
        <v>0</v>
      </c>
      <c r="Q798" s="237">
        <v>2.5018699999999998</v>
      </c>
      <c r="R798" s="237">
        <f>Q798*H798</f>
        <v>1.6112042799999999</v>
      </c>
      <c r="S798" s="237">
        <v>0</v>
      </c>
      <c r="T798" s="238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39" t="s">
        <v>188</v>
      </c>
      <c r="AT798" s="239" t="s">
        <v>185</v>
      </c>
      <c r="AU798" s="239" t="s">
        <v>83</v>
      </c>
      <c r="AY798" s="17" t="s">
        <v>183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7" t="s">
        <v>81</v>
      </c>
      <c r="BK798" s="240">
        <f>ROUND(I798*H798,2)</f>
        <v>0</v>
      </c>
      <c r="BL798" s="17" t="s">
        <v>188</v>
      </c>
      <c r="BM798" s="239" t="s">
        <v>1193</v>
      </c>
    </row>
    <row r="799" s="13" customFormat="1">
      <c r="A799" s="13"/>
      <c r="B799" s="241"/>
      <c r="C799" s="242"/>
      <c r="D799" s="243" t="s">
        <v>195</v>
      </c>
      <c r="E799" s="244" t="s">
        <v>1</v>
      </c>
      <c r="F799" s="245" t="s">
        <v>1147</v>
      </c>
      <c r="G799" s="242"/>
      <c r="H799" s="244" t="s">
        <v>1</v>
      </c>
      <c r="I799" s="246"/>
      <c r="J799" s="242"/>
      <c r="K799" s="242"/>
      <c r="L799" s="247"/>
      <c r="M799" s="248"/>
      <c r="N799" s="249"/>
      <c r="O799" s="249"/>
      <c r="P799" s="249"/>
      <c r="Q799" s="249"/>
      <c r="R799" s="249"/>
      <c r="S799" s="249"/>
      <c r="T799" s="25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1" t="s">
        <v>195</v>
      </c>
      <c r="AU799" s="251" t="s">
        <v>83</v>
      </c>
      <c r="AV799" s="13" t="s">
        <v>81</v>
      </c>
      <c r="AW799" s="13" t="s">
        <v>30</v>
      </c>
      <c r="AX799" s="13" t="s">
        <v>73</v>
      </c>
      <c r="AY799" s="251" t="s">
        <v>183</v>
      </c>
    </row>
    <row r="800" s="14" customFormat="1">
      <c r="A800" s="14"/>
      <c r="B800" s="252"/>
      <c r="C800" s="253"/>
      <c r="D800" s="243" t="s">
        <v>195</v>
      </c>
      <c r="E800" s="254" t="s">
        <v>1</v>
      </c>
      <c r="F800" s="255" t="s">
        <v>1194</v>
      </c>
      <c r="G800" s="253"/>
      <c r="H800" s="256">
        <v>0.64400000000000002</v>
      </c>
      <c r="I800" s="257"/>
      <c r="J800" s="253"/>
      <c r="K800" s="253"/>
      <c r="L800" s="258"/>
      <c r="M800" s="259"/>
      <c r="N800" s="260"/>
      <c r="O800" s="260"/>
      <c r="P800" s="260"/>
      <c r="Q800" s="260"/>
      <c r="R800" s="260"/>
      <c r="S800" s="260"/>
      <c r="T800" s="26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2" t="s">
        <v>195</v>
      </c>
      <c r="AU800" s="262" t="s">
        <v>83</v>
      </c>
      <c r="AV800" s="14" t="s">
        <v>83</v>
      </c>
      <c r="AW800" s="14" t="s">
        <v>30</v>
      </c>
      <c r="AX800" s="14" t="s">
        <v>73</v>
      </c>
      <c r="AY800" s="262" t="s">
        <v>183</v>
      </c>
    </row>
    <row r="801" s="15" customFormat="1">
      <c r="A801" s="15"/>
      <c r="B801" s="263"/>
      <c r="C801" s="264"/>
      <c r="D801" s="243" t="s">
        <v>195</v>
      </c>
      <c r="E801" s="265" t="s">
        <v>1</v>
      </c>
      <c r="F801" s="266" t="s">
        <v>219</v>
      </c>
      <c r="G801" s="264"/>
      <c r="H801" s="267">
        <v>0.64400000000000002</v>
      </c>
      <c r="I801" s="268"/>
      <c r="J801" s="264"/>
      <c r="K801" s="264"/>
      <c r="L801" s="269"/>
      <c r="M801" s="270"/>
      <c r="N801" s="271"/>
      <c r="O801" s="271"/>
      <c r="P801" s="271"/>
      <c r="Q801" s="271"/>
      <c r="R801" s="271"/>
      <c r="S801" s="271"/>
      <c r="T801" s="272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73" t="s">
        <v>195</v>
      </c>
      <c r="AU801" s="273" t="s">
        <v>83</v>
      </c>
      <c r="AV801" s="15" t="s">
        <v>188</v>
      </c>
      <c r="AW801" s="15" t="s">
        <v>30</v>
      </c>
      <c r="AX801" s="15" t="s">
        <v>81</v>
      </c>
      <c r="AY801" s="273" t="s">
        <v>183</v>
      </c>
    </row>
    <row r="802" s="2" customFormat="1" ht="16.5" customHeight="1">
      <c r="A802" s="38"/>
      <c r="B802" s="39"/>
      <c r="C802" s="227" t="s">
        <v>1195</v>
      </c>
      <c r="D802" s="227" t="s">
        <v>185</v>
      </c>
      <c r="E802" s="228" t="s">
        <v>1196</v>
      </c>
      <c r="F802" s="229" t="s">
        <v>1197</v>
      </c>
      <c r="G802" s="230" t="s">
        <v>187</v>
      </c>
      <c r="H802" s="231">
        <v>3.6659999999999999</v>
      </c>
      <c r="I802" s="232"/>
      <c r="J802" s="233">
        <f>ROUND(I802*H802,2)</f>
        <v>0</v>
      </c>
      <c r="K802" s="234"/>
      <c r="L802" s="44"/>
      <c r="M802" s="235" t="s">
        <v>1</v>
      </c>
      <c r="N802" s="236" t="s">
        <v>38</v>
      </c>
      <c r="O802" s="91"/>
      <c r="P802" s="237">
        <f>O802*H802</f>
        <v>0</v>
      </c>
      <c r="Q802" s="237">
        <v>1.94302</v>
      </c>
      <c r="R802" s="237">
        <f>Q802*H802</f>
        <v>7.1231113199999996</v>
      </c>
      <c r="S802" s="237">
        <v>0</v>
      </c>
      <c r="T802" s="238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39" t="s">
        <v>188</v>
      </c>
      <c r="AT802" s="239" t="s">
        <v>185</v>
      </c>
      <c r="AU802" s="239" t="s">
        <v>83</v>
      </c>
      <c r="AY802" s="17" t="s">
        <v>183</v>
      </c>
      <c r="BE802" s="240">
        <f>IF(N802="základní",J802,0)</f>
        <v>0</v>
      </c>
      <c r="BF802" s="240">
        <f>IF(N802="snížená",J802,0)</f>
        <v>0</v>
      </c>
      <c r="BG802" s="240">
        <f>IF(N802="zákl. přenesená",J802,0)</f>
        <v>0</v>
      </c>
      <c r="BH802" s="240">
        <f>IF(N802="sníž. přenesená",J802,0)</f>
        <v>0</v>
      </c>
      <c r="BI802" s="240">
        <f>IF(N802="nulová",J802,0)</f>
        <v>0</v>
      </c>
      <c r="BJ802" s="17" t="s">
        <v>81</v>
      </c>
      <c r="BK802" s="240">
        <f>ROUND(I802*H802,2)</f>
        <v>0</v>
      </c>
      <c r="BL802" s="17" t="s">
        <v>188</v>
      </c>
      <c r="BM802" s="239" t="s">
        <v>1198</v>
      </c>
    </row>
    <row r="803" s="13" customFormat="1">
      <c r="A803" s="13"/>
      <c r="B803" s="241"/>
      <c r="C803" s="242"/>
      <c r="D803" s="243" t="s">
        <v>195</v>
      </c>
      <c r="E803" s="244" t="s">
        <v>1</v>
      </c>
      <c r="F803" s="245" t="s">
        <v>1199</v>
      </c>
      <c r="G803" s="242"/>
      <c r="H803" s="244" t="s">
        <v>1</v>
      </c>
      <c r="I803" s="246"/>
      <c r="J803" s="242"/>
      <c r="K803" s="242"/>
      <c r="L803" s="247"/>
      <c r="M803" s="248"/>
      <c r="N803" s="249"/>
      <c r="O803" s="249"/>
      <c r="P803" s="249"/>
      <c r="Q803" s="249"/>
      <c r="R803" s="249"/>
      <c r="S803" s="249"/>
      <c r="T803" s="25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1" t="s">
        <v>195</v>
      </c>
      <c r="AU803" s="251" t="s">
        <v>83</v>
      </c>
      <c r="AV803" s="13" t="s">
        <v>81</v>
      </c>
      <c r="AW803" s="13" t="s">
        <v>30</v>
      </c>
      <c r="AX803" s="13" t="s">
        <v>73</v>
      </c>
      <c r="AY803" s="251" t="s">
        <v>183</v>
      </c>
    </row>
    <row r="804" s="14" customFormat="1">
      <c r="A804" s="14"/>
      <c r="B804" s="252"/>
      <c r="C804" s="253"/>
      <c r="D804" s="243" t="s">
        <v>195</v>
      </c>
      <c r="E804" s="254" t="s">
        <v>1</v>
      </c>
      <c r="F804" s="255" t="s">
        <v>1200</v>
      </c>
      <c r="G804" s="253"/>
      <c r="H804" s="256">
        <v>0.45000000000000001</v>
      </c>
      <c r="I804" s="257"/>
      <c r="J804" s="253"/>
      <c r="K804" s="253"/>
      <c r="L804" s="258"/>
      <c r="M804" s="259"/>
      <c r="N804" s="260"/>
      <c r="O804" s="260"/>
      <c r="P804" s="260"/>
      <c r="Q804" s="260"/>
      <c r="R804" s="260"/>
      <c r="S804" s="260"/>
      <c r="T804" s="261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2" t="s">
        <v>195</v>
      </c>
      <c r="AU804" s="262" t="s">
        <v>83</v>
      </c>
      <c r="AV804" s="14" t="s">
        <v>83</v>
      </c>
      <c r="AW804" s="14" t="s">
        <v>30</v>
      </c>
      <c r="AX804" s="14" t="s">
        <v>73</v>
      </c>
      <c r="AY804" s="262" t="s">
        <v>183</v>
      </c>
    </row>
    <row r="805" s="13" customFormat="1">
      <c r="A805" s="13"/>
      <c r="B805" s="241"/>
      <c r="C805" s="242"/>
      <c r="D805" s="243" t="s">
        <v>195</v>
      </c>
      <c r="E805" s="244" t="s">
        <v>1</v>
      </c>
      <c r="F805" s="245" t="s">
        <v>1038</v>
      </c>
      <c r="G805" s="242"/>
      <c r="H805" s="244" t="s">
        <v>1</v>
      </c>
      <c r="I805" s="246"/>
      <c r="J805" s="242"/>
      <c r="K805" s="242"/>
      <c r="L805" s="247"/>
      <c r="M805" s="248"/>
      <c r="N805" s="249"/>
      <c r="O805" s="249"/>
      <c r="P805" s="249"/>
      <c r="Q805" s="249"/>
      <c r="R805" s="249"/>
      <c r="S805" s="249"/>
      <c r="T805" s="25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1" t="s">
        <v>195</v>
      </c>
      <c r="AU805" s="251" t="s">
        <v>83</v>
      </c>
      <c r="AV805" s="13" t="s">
        <v>81</v>
      </c>
      <c r="AW805" s="13" t="s">
        <v>30</v>
      </c>
      <c r="AX805" s="13" t="s">
        <v>73</v>
      </c>
      <c r="AY805" s="251" t="s">
        <v>183</v>
      </c>
    </row>
    <row r="806" s="14" customFormat="1">
      <c r="A806" s="14"/>
      <c r="B806" s="252"/>
      <c r="C806" s="253"/>
      <c r="D806" s="243" t="s">
        <v>195</v>
      </c>
      <c r="E806" s="254" t="s">
        <v>1</v>
      </c>
      <c r="F806" s="255" t="s">
        <v>1201</v>
      </c>
      <c r="G806" s="253"/>
      <c r="H806" s="256">
        <v>0.33000000000000002</v>
      </c>
      <c r="I806" s="257"/>
      <c r="J806" s="253"/>
      <c r="K806" s="253"/>
      <c r="L806" s="258"/>
      <c r="M806" s="259"/>
      <c r="N806" s="260"/>
      <c r="O806" s="260"/>
      <c r="P806" s="260"/>
      <c r="Q806" s="260"/>
      <c r="R806" s="260"/>
      <c r="S806" s="260"/>
      <c r="T806" s="26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2" t="s">
        <v>195</v>
      </c>
      <c r="AU806" s="262" t="s">
        <v>83</v>
      </c>
      <c r="AV806" s="14" t="s">
        <v>83</v>
      </c>
      <c r="AW806" s="14" t="s">
        <v>30</v>
      </c>
      <c r="AX806" s="14" t="s">
        <v>73</v>
      </c>
      <c r="AY806" s="262" t="s">
        <v>183</v>
      </c>
    </row>
    <row r="807" s="13" customFormat="1">
      <c r="A807" s="13"/>
      <c r="B807" s="241"/>
      <c r="C807" s="242"/>
      <c r="D807" s="243" t="s">
        <v>195</v>
      </c>
      <c r="E807" s="244" t="s">
        <v>1</v>
      </c>
      <c r="F807" s="245" t="s">
        <v>208</v>
      </c>
      <c r="G807" s="242"/>
      <c r="H807" s="244" t="s">
        <v>1</v>
      </c>
      <c r="I807" s="246"/>
      <c r="J807" s="242"/>
      <c r="K807" s="242"/>
      <c r="L807" s="247"/>
      <c r="M807" s="248"/>
      <c r="N807" s="249"/>
      <c r="O807" s="249"/>
      <c r="P807" s="249"/>
      <c r="Q807" s="249"/>
      <c r="R807" s="249"/>
      <c r="S807" s="249"/>
      <c r="T807" s="25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1" t="s">
        <v>195</v>
      </c>
      <c r="AU807" s="251" t="s">
        <v>83</v>
      </c>
      <c r="AV807" s="13" t="s">
        <v>81</v>
      </c>
      <c r="AW807" s="13" t="s">
        <v>30</v>
      </c>
      <c r="AX807" s="13" t="s">
        <v>73</v>
      </c>
      <c r="AY807" s="251" t="s">
        <v>183</v>
      </c>
    </row>
    <row r="808" s="13" customFormat="1">
      <c r="A808" s="13"/>
      <c r="B808" s="241"/>
      <c r="C808" s="242"/>
      <c r="D808" s="243" t="s">
        <v>195</v>
      </c>
      <c r="E808" s="244" t="s">
        <v>1</v>
      </c>
      <c r="F808" s="245" t="s">
        <v>1039</v>
      </c>
      <c r="G808" s="242"/>
      <c r="H808" s="244" t="s">
        <v>1</v>
      </c>
      <c r="I808" s="246"/>
      <c r="J808" s="242"/>
      <c r="K808" s="242"/>
      <c r="L808" s="247"/>
      <c r="M808" s="248"/>
      <c r="N808" s="249"/>
      <c r="O808" s="249"/>
      <c r="P808" s="249"/>
      <c r="Q808" s="249"/>
      <c r="R808" s="249"/>
      <c r="S808" s="249"/>
      <c r="T808" s="25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1" t="s">
        <v>195</v>
      </c>
      <c r="AU808" s="251" t="s">
        <v>83</v>
      </c>
      <c r="AV808" s="13" t="s">
        <v>81</v>
      </c>
      <c r="AW808" s="13" t="s">
        <v>30</v>
      </c>
      <c r="AX808" s="13" t="s">
        <v>73</v>
      </c>
      <c r="AY808" s="251" t="s">
        <v>183</v>
      </c>
    </row>
    <row r="809" s="14" customFormat="1">
      <c r="A809" s="14"/>
      <c r="B809" s="252"/>
      <c r="C809" s="253"/>
      <c r="D809" s="243" t="s">
        <v>195</v>
      </c>
      <c r="E809" s="254" t="s">
        <v>1</v>
      </c>
      <c r="F809" s="255" t="s">
        <v>1202</v>
      </c>
      <c r="G809" s="253"/>
      <c r="H809" s="256">
        <v>0.27000000000000002</v>
      </c>
      <c r="I809" s="257"/>
      <c r="J809" s="253"/>
      <c r="K809" s="253"/>
      <c r="L809" s="258"/>
      <c r="M809" s="259"/>
      <c r="N809" s="260"/>
      <c r="O809" s="260"/>
      <c r="P809" s="260"/>
      <c r="Q809" s="260"/>
      <c r="R809" s="260"/>
      <c r="S809" s="260"/>
      <c r="T809" s="26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2" t="s">
        <v>195</v>
      </c>
      <c r="AU809" s="262" t="s">
        <v>83</v>
      </c>
      <c r="AV809" s="14" t="s">
        <v>83</v>
      </c>
      <c r="AW809" s="14" t="s">
        <v>30</v>
      </c>
      <c r="AX809" s="14" t="s">
        <v>73</v>
      </c>
      <c r="AY809" s="262" t="s">
        <v>183</v>
      </c>
    </row>
    <row r="810" s="13" customFormat="1">
      <c r="A810" s="13"/>
      <c r="B810" s="241"/>
      <c r="C810" s="242"/>
      <c r="D810" s="243" t="s">
        <v>195</v>
      </c>
      <c r="E810" s="244" t="s">
        <v>1</v>
      </c>
      <c r="F810" s="245" t="s">
        <v>1040</v>
      </c>
      <c r="G810" s="242"/>
      <c r="H810" s="244" t="s">
        <v>1</v>
      </c>
      <c r="I810" s="246"/>
      <c r="J810" s="242"/>
      <c r="K810" s="242"/>
      <c r="L810" s="247"/>
      <c r="M810" s="248"/>
      <c r="N810" s="249"/>
      <c r="O810" s="249"/>
      <c r="P810" s="249"/>
      <c r="Q810" s="249"/>
      <c r="R810" s="249"/>
      <c r="S810" s="249"/>
      <c r="T810" s="25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1" t="s">
        <v>195</v>
      </c>
      <c r="AU810" s="251" t="s">
        <v>83</v>
      </c>
      <c r="AV810" s="13" t="s">
        <v>81</v>
      </c>
      <c r="AW810" s="13" t="s">
        <v>30</v>
      </c>
      <c r="AX810" s="13" t="s">
        <v>73</v>
      </c>
      <c r="AY810" s="251" t="s">
        <v>183</v>
      </c>
    </row>
    <row r="811" s="14" customFormat="1">
      <c r="A811" s="14"/>
      <c r="B811" s="252"/>
      <c r="C811" s="253"/>
      <c r="D811" s="243" t="s">
        <v>195</v>
      </c>
      <c r="E811" s="254" t="s">
        <v>1</v>
      </c>
      <c r="F811" s="255" t="s">
        <v>1203</v>
      </c>
      <c r="G811" s="253"/>
      <c r="H811" s="256">
        <v>0.71999999999999997</v>
      </c>
      <c r="I811" s="257"/>
      <c r="J811" s="253"/>
      <c r="K811" s="253"/>
      <c r="L811" s="258"/>
      <c r="M811" s="259"/>
      <c r="N811" s="260"/>
      <c r="O811" s="260"/>
      <c r="P811" s="260"/>
      <c r="Q811" s="260"/>
      <c r="R811" s="260"/>
      <c r="S811" s="260"/>
      <c r="T811" s="26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2" t="s">
        <v>195</v>
      </c>
      <c r="AU811" s="262" t="s">
        <v>83</v>
      </c>
      <c r="AV811" s="14" t="s">
        <v>83</v>
      </c>
      <c r="AW811" s="14" t="s">
        <v>30</v>
      </c>
      <c r="AX811" s="14" t="s">
        <v>73</v>
      </c>
      <c r="AY811" s="262" t="s">
        <v>183</v>
      </c>
    </row>
    <row r="812" s="13" customFormat="1">
      <c r="A812" s="13"/>
      <c r="B812" s="241"/>
      <c r="C812" s="242"/>
      <c r="D812" s="243" t="s">
        <v>195</v>
      </c>
      <c r="E812" s="244" t="s">
        <v>1</v>
      </c>
      <c r="F812" s="245" t="s">
        <v>1042</v>
      </c>
      <c r="G812" s="242"/>
      <c r="H812" s="244" t="s">
        <v>1</v>
      </c>
      <c r="I812" s="246"/>
      <c r="J812" s="242"/>
      <c r="K812" s="242"/>
      <c r="L812" s="247"/>
      <c r="M812" s="248"/>
      <c r="N812" s="249"/>
      <c r="O812" s="249"/>
      <c r="P812" s="249"/>
      <c r="Q812" s="249"/>
      <c r="R812" s="249"/>
      <c r="S812" s="249"/>
      <c r="T812" s="25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1" t="s">
        <v>195</v>
      </c>
      <c r="AU812" s="251" t="s">
        <v>83</v>
      </c>
      <c r="AV812" s="13" t="s">
        <v>81</v>
      </c>
      <c r="AW812" s="13" t="s">
        <v>30</v>
      </c>
      <c r="AX812" s="13" t="s">
        <v>73</v>
      </c>
      <c r="AY812" s="251" t="s">
        <v>183</v>
      </c>
    </row>
    <row r="813" s="14" customFormat="1">
      <c r="A813" s="14"/>
      <c r="B813" s="252"/>
      <c r="C813" s="253"/>
      <c r="D813" s="243" t="s">
        <v>195</v>
      </c>
      <c r="E813" s="254" t="s">
        <v>1</v>
      </c>
      <c r="F813" s="255" t="s">
        <v>1204</v>
      </c>
      <c r="G813" s="253"/>
      <c r="H813" s="256">
        <v>0.40000000000000002</v>
      </c>
      <c r="I813" s="257"/>
      <c r="J813" s="253"/>
      <c r="K813" s="253"/>
      <c r="L813" s="258"/>
      <c r="M813" s="259"/>
      <c r="N813" s="260"/>
      <c r="O813" s="260"/>
      <c r="P813" s="260"/>
      <c r="Q813" s="260"/>
      <c r="R813" s="260"/>
      <c r="S813" s="260"/>
      <c r="T813" s="261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2" t="s">
        <v>195</v>
      </c>
      <c r="AU813" s="262" t="s">
        <v>83</v>
      </c>
      <c r="AV813" s="14" t="s">
        <v>83</v>
      </c>
      <c r="AW813" s="14" t="s">
        <v>30</v>
      </c>
      <c r="AX813" s="14" t="s">
        <v>73</v>
      </c>
      <c r="AY813" s="262" t="s">
        <v>183</v>
      </c>
    </row>
    <row r="814" s="13" customFormat="1">
      <c r="A814" s="13"/>
      <c r="B814" s="241"/>
      <c r="C814" s="242"/>
      <c r="D814" s="243" t="s">
        <v>195</v>
      </c>
      <c r="E814" s="244" t="s">
        <v>1</v>
      </c>
      <c r="F814" s="245" t="s">
        <v>1043</v>
      </c>
      <c r="G814" s="242"/>
      <c r="H814" s="244" t="s">
        <v>1</v>
      </c>
      <c r="I814" s="246"/>
      <c r="J814" s="242"/>
      <c r="K814" s="242"/>
      <c r="L814" s="247"/>
      <c r="M814" s="248"/>
      <c r="N814" s="249"/>
      <c r="O814" s="249"/>
      <c r="P814" s="249"/>
      <c r="Q814" s="249"/>
      <c r="R814" s="249"/>
      <c r="S814" s="249"/>
      <c r="T814" s="25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1" t="s">
        <v>195</v>
      </c>
      <c r="AU814" s="251" t="s">
        <v>83</v>
      </c>
      <c r="AV814" s="13" t="s">
        <v>81</v>
      </c>
      <c r="AW814" s="13" t="s">
        <v>30</v>
      </c>
      <c r="AX814" s="13" t="s">
        <v>73</v>
      </c>
      <c r="AY814" s="251" t="s">
        <v>183</v>
      </c>
    </row>
    <row r="815" s="14" customFormat="1">
      <c r="A815" s="14"/>
      <c r="B815" s="252"/>
      <c r="C815" s="253"/>
      <c r="D815" s="243" t="s">
        <v>195</v>
      </c>
      <c r="E815" s="254" t="s">
        <v>1</v>
      </c>
      <c r="F815" s="255" t="s">
        <v>1205</v>
      </c>
      <c r="G815" s="253"/>
      <c r="H815" s="256">
        <v>0.215</v>
      </c>
      <c r="I815" s="257"/>
      <c r="J815" s="253"/>
      <c r="K815" s="253"/>
      <c r="L815" s="258"/>
      <c r="M815" s="259"/>
      <c r="N815" s="260"/>
      <c r="O815" s="260"/>
      <c r="P815" s="260"/>
      <c r="Q815" s="260"/>
      <c r="R815" s="260"/>
      <c r="S815" s="260"/>
      <c r="T815" s="26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2" t="s">
        <v>195</v>
      </c>
      <c r="AU815" s="262" t="s">
        <v>83</v>
      </c>
      <c r="AV815" s="14" t="s">
        <v>83</v>
      </c>
      <c r="AW815" s="14" t="s">
        <v>30</v>
      </c>
      <c r="AX815" s="14" t="s">
        <v>73</v>
      </c>
      <c r="AY815" s="262" t="s">
        <v>183</v>
      </c>
    </row>
    <row r="816" s="13" customFormat="1">
      <c r="A816" s="13"/>
      <c r="B816" s="241"/>
      <c r="C816" s="242"/>
      <c r="D816" s="243" t="s">
        <v>195</v>
      </c>
      <c r="E816" s="244" t="s">
        <v>1</v>
      </c>
      <c r="F816" s="245" t="s">
        <v>1044</v>
      </c>
      <c r="G816" s="242"/>
      <c r="H816" s="244" t="s">
        <v>1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1" t="s">
        <v>195</v>
      </c>
      <c r="AU816" s="251" t="s">
        <v>83</v>
      </c>
      <c r="AV816" s="13" t="s">
        <v>81</v>
      </c>
      <c r="AW816" s="13" t="s">
        <v>30</v>
      </c>
      <c r="AX816" s="13" t="s">
        <v>73</v>
      </c>
      <c r="AY816" s="251" t="s">
        <v>183</v>
      </c>
    </row>
    <row r="817" s="14" customFormat="1">
      <c r="A817" s="14"/>
      <c r="B817" s="252"/>
      <c r="C817" s="253"/>
      <c r="D817" s="243" t="s">
        <v>195</v>
      </c>
      <c r="E817" s="254" t="s">
        <v>1</v>
      </c>
      <c r="F817" s="255" t="s">
        <v>1202</v>
      </c>
      <c r="G817" s="253"/>
      <c r="H817" s="256">
        <v>0.27000000000000002</v>
      </c>
      <c r="I817" s="257"/>
      <c r="J817" s="253"/>
      <c r="K817" s="253"/>
      <c r="L817" s="258"/>
      <c r="M817" s="259"/>
      <c r="N817" s="260"/>
      <c r="O817" s="260"/>
      <c r="P817" s="260"/>
      <c r="Q817" s="260"/>
      <c r="R817" s="260"/>
      <c r="S817" s="260"/>
      <c r="T817" s="261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2" t="s">
        <v>195</v>
      </c>
      <c r="AU817" s="262" t="s">
        <v>83</v>
      </c>
      <c r="AV817" s="14" t="s">
        <v>83</v>
      </c>
      <c r="AW817" s="14" t="s">
        <v>30</v>
      </c>
      <c r="AX817" s="14" t="s">
        <v>73</v>
      </c>
      <c r="AY817" s="262" t="s">
        <v>183</v>
      </c>
    </row>
    <row r="818" s="13" customFormat="1">
      <c r="A818" s="13"/>
      <c r="B818" s="241"/>
      <c r="C818" s="242"/>
      <c r="D818" s="243" t="s">
        <v>195</v>
      </c>
      <c r="E818" s="244" t="s">
        <v>1</v>
      </c>
      <c r="F818" s="245" t="s">
        <v>254</v>
      </c>
      <c r="G818" s="242"/>
      <c r="H818" s="244" t="s">
        <v>1</v>
      </c>
      <c r="I818" s="246"/>
      <c r="J818" s="242"/>
      <c r="K818" s="242"/>
      <c r="L818" s="247"/>
      <c r="M818" s="248"/>
      <c r="N818" s="249"/>
      <c r="O818" s="249"/>
      <c r="P818" s="249"/>
      <c r="Q818" s="249"/>
      <c r="R818" s="249"/>
      <c r="S818" s="249"/>
      <c r="T818" s="25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1" t="s">
        <v>195</v>
      </c>
      <c r="AU818" s="251" t="s">
        <v>83</v>
      </c>
      <c r="AV818" s="13" t="s">
        <v>81</v>
      </c>
      <c r="AW818" s="13" t="s">
        <v>30</v>
      </c>
      <c r="AX818" s="13" t="s">
        <v>73</v>
      </c>
      <c r="AY818" s="251" t="s">
        <v>183</v>
      </c>
    </row>
    <row r="819" s="13" customFormat="1">
      <c r="A819" s="13"/>
      <c r="B819" s="241"/>
      <c r="C819" s="242"/>
      <c r="D819" s="243" t="s">
        <v>195</v>
      </c>
      <c r="E819" s="244" t="s">
        <v>1</v>
      </c>
      <c r="F819" s="245" t="s">
        <v>1045</v>
      </c>
      <c r="G819" s="242"/>
      <c r="H819" s="244" t="s">
        <v>1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1" t="s">
        <v>195</v>
      </c>
      <c r="AU819" s="251" t="s">
        <v>83</v>
      </c>
      <c r="AV819" s="13" t="s">
        <v>81</v>
      </c>
      <c r="AW819" s="13" t="s">
        <v>30</v>
      </c>
      <c r="AX819" s="13" t="s">
        <v>73</v>
      </c>
      <c r="AY819" s="251" t="s">
        <v>183</v>
      </c>
    </row>
    <row r="820" s="14" customFormat="1">
      <c r="A820" s="14"/>
      <c r="B820" s="252"/>
      <c r="C820" s="253"/>
      <c r="D820" s="243" t="s">
        <v>195</v>
      </c>
      <c r="E820" s="254" t="s">
        <v>1</v>
      </c>
      <c r="F820" s="255" t="s">
        <v>1202</v>
      </c>
      <c r="G820" s="253"/>
      <c r="H820" s="256">
        <v>0.27000000000000002</v>
      </c>
      <c r="I820" s="257"/>
      <c r="J820" s="253"/>
      <c r="K820" s="253"/>
      <c r="L820" s="258"/>
      <c r="M820" s="259"/>
      <c r="N820" s="260"/>
      <c r="O820" s="260"/>
      <c r="P820" s="260"/>
      <c r="Q820" s="260"/>
      <c r="R820" s="260"/>
      <c r="S820" s="260"/>
      <c r="T820" s="261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2" t="s">
        <v>195</v>
      </c>
      <c r="AU820" s="262" t="s">
        <v>83</v>
      </c>
      <c r="AV820" s="14" t="s">
        <v>83</v>
      </c>
      <c r="AW820" s="14" t="s">
        <v>30</v>
      </c>
      <c r="AX820" s="14" t="s">
        <v>73</v>
      </c>
      <c r="AY820" s="262" t="s">
        <v>183</v>
      </c>
    </row>
    <row r="821" s="13" customFormat="1">
      <c r="A821" s="13"/>
      <c r="B821" s="241"/>
      <c r="C821" s="242"/>
      <c r="D821" s="243" t="s">
        <v>195</v>
      </c>
      <c r="E821" s="244" t="s">
        <v>1</v>
      </c>
      <c r="F821" s="245" t="s">
        <v>1046</v>
      </c>
      <c r="G821" s="242"/>
      <c r="H821" s="244" t="s">
        <v>1</v>
      </c>
      <c r="I821" s="246"/>
      <c r="J821" s="242"/>
      <c r="K821" s="242"/>
      <c r="L821" s="247"/>
      <c r="M821" s="248"/>
      <c r="N821" s="249"/>
      <c r="O821" s="249"/>
      <c r="P821" s="249"/>
      <c r="Q821" s="249"/>
      <c r="R821" s="249"/>
      <c r="S821" s="249"/>
      <c r="T821" s="25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1" t="s">
        <v>195</v>
      </c>
      <c r="AU821" s="251" t="s">
        <v>83</v>
      </c>
      <c r="AV821" s="13" t="s">
        <v>81</v>
      </c>
      <c r="AW821" s="13" t="s">
        <v>30</v>
      </c>
      <c r="AX821" s="13" t="s">
        <v>73</v>
      </c>
      <c r="AY821" s="251" t="s">
        <v>183</v>
      </c>
    </row>
    <row r="822" s="14" customFormat="1">
      <c r="A822" s="14"/>
      <c r="B822" s="252"/>
      <c r="C822" s="253"/>
      <c r="D822" s="243" t="s">
        <v>195</v>
      </c>
      <c r="E822" s="254" t="s">
        <v>1</v>
      </c>
      <c r="F822" s="255" t="s">
        <v>1206</v>
      </c>
      <c r="G822" s="253"/>
      <c r="H822" s="256">
        <v>0.23999999999999999</v>
      </c>
      <c r="I822" s="257"/>
      <c r="J822" s="253"/>
      <c r="K822" s="253"/>
      <c r="L822" s="258"/>
      <c r="M822" s="259"/>
      <c r="N822" s="260"/>
      <c r="O822" s="260"/>
      <c r="P822" s="260"/>
      <c r="Q822" s="260"/>
      <c r="R822" s="260"/>
      <c r="S822" s="260"/>
      <c r="T822" s="261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2" t="s">
        <v>195</v>
      </c>
      <c r="AU822" s="262" t="s">
        <v>83</v>
      </c>
      <c r="AV822" s="14" t="s">
        <v>83</v>
      </c>
      <c r="AW822" s="14" t="s">
        <v>30</v>
      </c>
      <c r="AX822" s="14" t="s">
        <v>73</v>
      </c>
      <c r="AY822" s="262" t="s">
        <v>183</v>
      </c>
    </row>
    <row r="823" s="13" customFormat="1">
      <c r="A823" s="13"/>
      <c r="B823" s="241"/>
      <c r="C823" s="242"/>
      <c r="D823" s="243" t="s">
        <v>195</v>
      </c>
      <c r="E823" s="244" t="s">
        <v>1</v>
      </c>
      <c r="F823" s="245" t="s">
        <v>1047</v>
      </c>
      <c r="G823" s="242"/>
      <c r="H823" s="244" t="s">
        <v>1</v>
      </c>
      <c r="I823" s="246"/>
      <c r="J823" s="242"/>
      <c r="K823" s="242"/>
      <c r="L823" s="247"/>
      <c r="M823" s="248"/>
      <c r="N823" s="249"/>
      <c r="O823" s="249"/>
      <c r="P823" s="249"/>
      <c r="Q823" s="249"/>
      <c r="R823" s="249"/>
      <c r="S823" s="249"/>
      <c r="T823" s="25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1" t="s">
        <v>195</v>
      </c>
      <c r="AU823" s="251" t="s">
        <v>83</v>
      </c>
      <c r="AV823" s="13" t="s">
        <v>81</v>
      </c>
      <c r="AW823" s="13" t="s">
        <v>30</v>
      </c>
      <c r="AX823" s="13" t="s">
        <v>73</v>
      </c>
      <c r="AY823" s="251" t="s">
        <v>183</v>
      </c>
    </row>
    <row r="824" s="14" customFormat="1">
      <c r="A824" s="14"/>
      <c r="B824" s="252"/>
      <c r="C824" s="253"/>
      <c r="D824" s="243" t="s">
        <v>195</v>
      </c>
      <c r="E824" s="254" t="s">
        <v>1</v>
      </c>
      <c r="F824" s="255" t="s">
        <v>1207</v>
      </c>
      <c r="G824" s="253"/>
      <c r="H824" s="256">
        <v>0.066000000000000003</v>
      </c>
      <c r="I824" s="257"/>
      <c r="J824" s="253"/>
      <c r="K824" s="253"/>
      <c r="L824" s="258"/>
      <c r="M824" s="259"/>
      <c r="N824" s="260"/>
      <c r="O824" s="260"/>
      <c r="P824" s="260"/>
      <c r="Q824" s="260"/>
      <c r="R824" s="260"/>
      <c r="S824" s="260"/>
      <c r="T824" s="26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2" t="s">
        <v>195</v>
      </c>
      <c r="AU824" s="262" t="s">
        <v>83</v>
      </c>
      <c r="AV824" s="14" t="s">
        <v>83</v>
      </c>
      <c r="AW824" s="14" t="s">
        <v>30</v>
      </c>
      <c r="AX824" s="14" t="s">
        <v>73</v>
      </c>
      <c r="AY824" s="262" t="s">
        <v>183</v>
      </c>
    </row>
    <row r="825" s="13" customFormat="1">
      <c r="A825" s="13"/>
      <c r="B825" s="241"/>
      <c r="C825" s="242"/>
      <c r="D825" s="243" t="s">
        <v>195</v>
      </c>
      <c r="E825" s="244" t="s">
        <v>1</v>
      </c>
      <c r="F825" s="245" t="s">
        <v>1048</v>
      </c>
      <c r="G825" s="242"/>
      <c r="H825" s="244" t="s">
        <v>1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1" t="s">
        <v>195</v>
      </c>
      <c r="AU825" s="251" t="s">
        <v>83</v>
      </c>
      <c r="AV825" s="13" t="s">
        <v>81</v>
      </c>
      <c r="AW825" s="13" t="s">
        <v>30</v>
      </c>
      <c r="AX825" s="13" t="s">
        <v>73</v>
      </c>
      <c r="AY825" s="251" t="s">
        <v>183</v>
      </c>
    </row>
    <row r="826" s="14" customFormat="1">
      <c r="A826" s="14"/>
      <c r="B826" s="252"/>
      <c r="C826" s="253"/>
      <c r="D826" s="243" t="s">
        <v>195</v>
      </c>
      <c r="E826" s="254" t="s">
        <v>1</v>
      </c>
      <c r="F826" s="255" t="s">
        <v>1208</v>
      </c>
      <c r="G826" s="253"/>
      <c r="H826" s="256">
        <v>0.17399999999999999</v>
      </c>
      <c r="I826" s="257"/>
      <c r="J826" s="253"/>
      <c r="K826" s="253"/>
      <c r="L826" s="258"/>
      <c r="M826" s="259"/>
      <c r="N826" s="260"/>
      <c r="O826" s="260"/>
      <c r="P826" s="260"/>
      <c r="Q826" s="260"/>
      <c r="R826" s="260"/>
      <c r="S826" s="260"/>
      <c r="T826" s="26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2" t="s">
        <v>195</v>
      </c>
      <c r="AU826" s="262" t="s">
        <v>83</v>
      </c>
      <c r="AV826" s="14" t="s">
        <v>83</v>
      </c>
      <c r="AW826" s="14" t="s">
        <v>30</v>
      </c>
      <c r="AX826" s="14" t="s">
        <v>73</v>
      </c>
      <c r="AY826" s="262" t="s">
        <v>183</v>
      </c>
    </row>
    <row r="827" s="13" customFormat="1">
      <c r="A827" s="13"/>
      <c r="B827" s="241"/>
      <c r="C827" s="242"/>
      <c r="D827" s="243" t="s">
        <v>195</v>
      </c>
      <c r="E827" s="244" t="s">
        <v>1</v>
      </c>
      <c r="F827" s="245" t="s">
        <v>1049</v>
      </c>
      <c r="G827" s="242"/>
      <c r="H827" s="244" t="s">
        <v>1</v>
      </c>
      <c r="I827" s="246"/>
      <c r="J827" s="242"/>
      <c r="K827" s="242"/>
      <c r="L827" s="247"/>
      <c r="M827" s="248"/>
      <c r="N827" s="249"/>
      <c r="O827" s="249"/>
      <c r="P827" s="249"/>
      <c r="Q827" s="249"/>
      <c r="R827" s="249"/>
      <c r="S827" s="249"/>
      <c r="T827" s="25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1" t="s">
        <v>195</v>
      </c>
      <c r="AU827" s="251" t="s">
        <v>83</v>
      </c>
      <c r="AV827" s="13" t="s">
        <v>81</v>
      </c>
      <c r="AW827" s="13" t="s">
        <v>30</v>
      </c>
      <c r="AX827" s="13" t="s">
        <v>73</v>
      </c>
      <c r="AY827" s="251" t="s">
        <v>183</v>
      </c>
    </row>
    <row r="828" s="14" customFormat="1">
      <c r="A828" s="14"/>
      <c r="B828" s="252"/>
      <c r="C828" s="253"/>
      <c r="D828" s="243" t="s">
        <v>195</v>
      </c>
      <c r="E828" s="254" t="s">
        <v>1</v>
      </c>
      <c r="F828" s="255" t="s">
        <v>1209</v>
      </c>
      <c r="G828" s="253"/>
      <c r="H828" s="256">
        <v>0.26100000000000001</v>
      </c>
      <c r="I828" s="257"/>
      <c r="J828" s="253"/>
      <c r="K828" s="253"/>
      <c r="L828" s="258"/>
      <c r="M828" s="259"/>
      <c r="N828" s="260"/>
      <c r="O828" s="260"/>
      <c r="P828" s="260"/>
      <c r="Q828" s="260"/>
      <c r="R828" s="260"/>
      <c r="S828" s="260"/>
      <c r="T828" s="261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2" t="s">
        <v>195</v>
      </c>
      <c r="AU828" s="262" t="s">
        <v>83</v>
      </c>
      <c r="AV828" s="14" t="s">
        <v>83</v>
      </c>
      <c r="AW828" s="14" t="s">
        <v>30</v>
      </c>
      <c r="AX828" s="14" t="s">
        <v>73</v>
      </c>
      <c r="AY828" s="262" t="s">
        <v>183</v>
      </c>
    </row>
    <row r="829" s="15" customFormat="1">
      <c r="A829" s="15"/>
      <c r="B829" s="263"/>
      <c r="C829" s="264"/>
      <c r="D829" s="243" t="s">
        <v>195</v>
      </c>
      <c r="E829" s="265" t="s">
        <v>1</v>
      </c>
      <c r="F829" s="266" t="s">
        <v>219</v>
      </c>
      <c r="G829" s="264"/>
      <c r="H829" s="267">
        <v>3.6659999999999999</v>
      </c>
      <c r="I829" s="268"/>
      <c r="J829" s="264"/>
      <c r="K829" s="264"/>
      <c r="L829" s="269"/>
      <c r="M829" s="270"/>
      <c r="N829" s="271"/>
      <c r="O829" s="271"/>
      <c r="P829" s="271"/>
      <c r="Q829" s="271"/>
      <c r="R829" s="271"/>
      <c r="S829" s="271"/>
      <c r="T829" s="272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73" t="s">
        <v>195</v>
      </c>
      <c r="AU829" s="273" t="s">
        <v>83</v>
      </c>
      <c r="AV829" s="15" t="s">
        <v>188</v>
      </c>
      <c r="AW829" s="15" t="s">
        <v>30</v>
      </c>
      <c r="AX829" s="15" t="s">
        <v>81</v>
      </c>
      <c r="AY829" s="273" t="s">
        <v>183</v>
      </c>
    </row>
    <row r="830" s="2" customFormat="1" ht="33" customHeight="1">
      <c r="A830" s="38"/>
      <c r="B830" s="39"/>
      <c r="C830" s="227" t="s">
        <v>1210</v>
      </c>
      <c r="D830" s="227" t="s">
        <v>185</v>
      </c>
      <c r="E830" s="228" t="s">
        <v>1211</v>
      </c>
      <c r="F830" s="229" t="s">
        <v>1212</v>
      </c>
      <c r="G830" s="230" t="s">
        <v>293</v>
      </c>
      <c r="H830" s="231">
        <v>0.49099999999999999</v>
      </c>
      <c r="I830" s="232"/>
      <c r="J830" s="233">
        <f>ROUND(I830*H830,2)</f>
        <v>0</v>
      </c>
      <c r="K830" s="234"/>
      <c r="L830" s="44"/>
      <c r="M830" s="235" t="s">
        <v>1</v>
      </c>
      <c r="N830" s="236" t="s">
        <v>38</v>
      </c>
      <c r="O830" s="91"/>
      <c r="P830" s="237">
        <f>O830*H830</f>
        <v>0</v>
      </c>
      <c r="Q830" s="237">
        <v>0.01221</v>
      </c>
      <c r="R830" s="237">
        <f>Q830*H830</f>
        <v>0.0059951099999999997</v>
      </c>
      <c r="S830" s="237">
        <v>0</v>
      </c>
      <c r="T830" s="238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39" t="s">
        <v>188</v>
      </c>
      <c r="AT830" s="239" t="s">
        <v>185</v>
      </c>
      <c r="AU830" s="239" t="s">
        <v>83</v>
      </c>
      <c r="AY830" s="17" t="s">
        <v>183</v>
      </c>
      <c r="BE830" s="240">
        <f>IF(N830="základní",J830,0)</f>
        <v>0</v>
      </c>
      <c r="BF830" s="240">
        <f>IF(N830="snížená",J830,0)</f>
        <v>0</v>
      </c>
      <c r="BG830" s="240">
        <f>IF(N830="zákl. přenesená",J830,0)</f>
        <v>0</v>
      </c>
      <c r="BH830" s="240">
        <f>IF(N830="sníž. přenesená",J830,0)</f>
        <v>0</v>
      </c>
      <c r="BI830" s="240">
        <f>IF(N830="nulová",J830,0)</f>
        <v>0</v>
      </c>
      <c r="BJ830" s="17" t="s">
        <v>81</v>
      </c>
      <c r="BK830" s="240">
        <f>ROUND(I830*H830,2)</f>
        <v>0</v>
      </c>
      <c r="BL830" s="17" t="s">
        <v>188</v>
      </c>
      <c r="BM830" s="239" t="s">
        <v>1213</v>
      </c>
    </row>
    <row r="831" s="13" customFormat="1">
      <c r="A831" s="13"/>
      <c r="B831" s="241"/>
      <c r="C831" s="242"/>
      <c r="D831" s="243" t="s">
        <v>195</v>
      </c>
      <c r="E831" s="244" t="s">
        <v>1</v>
      </c>
      <c r="F831" s="245" t="s">
        <v>1214</v>
      </c>
      <c r="G831" s="242"/>
      <c r="H831" s="244" t="s">
        <v>1</v>
      </c>
      <c r="I831" s="246"/>
      <c r="J831" s="242"/>
      <c r="K831" s="242"/>
      <c r="L831" s="247"/>
      <c r="M831" s="248"/>
      <c r="N831" s="249"/>
      <c r="O831" s="249"/>
      <c r="P831" s="249"/>
      <c r="Q831" s="249"/>
      <c r="R831" s="249"/>
      <c r="S831" s="249"/>
      <c r="T831" s="25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1" t="s">
        <v>195</v>
      </c>
      <c r="AU831" s="251" t="s">
        <v>83</v>
      </c>
      <c r="AV831" s="13" t="s">
        <v>81</v>
      </c>
      <c r="AW831" s="13" t="s">
        <v>30</v>
      </c>
      <c r="AX831" s="13" t="s">
        <v>73</v>
      </c>
      <c r="AY831" s="251" t="s">
        <v>183</v>
      </c>
    </row>
    <row r="832" s="14" customFormat="1">
      <c r="A832" s="14"/>
      <c r="B832" s="252"/>
      <c r="C832" s="253"/>
      <c r="D832" s="243" t="s">
        <v>195</v>
      </c>
      <c r="E832" s="254" t="s">
        <v>1</v>
      </c>
      <c r="F832" s="255" t="s">
        <v>1215</v>
      </c>
      <c r="G832" s="253"/>
      <c r="H832" s="256">
        <v>0.49099999999999999</v>
      </c>
      <c r="I832" s="257"/>
      <c r="J832" s="253"/>
      <c r="K832" s="253"/>
      <c r="L832" s="258"/>
      <c r="M832" s="259"/>
      <c r="N832" s="260"/>
      <c r="O832" s="260"/>
      <c r="P832" s="260"/>
      <c r="Q832" s="260"/>
      <c r="R832" s="260"/>
      <c r="S832" s="260"/>
      <c r="T832" s="261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2" t="s">
        <v>195</v>
      </c>
      <c r="AU832" s="262" t="s">
        <v>83</v>
      </c>
      <c r="AV832" s="14" t="s">
        <v>83</v>
      </c>
      <c r="AW832" s="14" t="s">
        <v>30</v>
      </c>
      <c r="AX832" s="14" t="s">
        <v>81</v>
      </c>
      <c r="AY832" s="262" t="s">
        <v>183</v>
      </c>
    </row>
    <row r="833" s="2" customFormat="1" ht="21.75" customHeight="1">
      <c r="A833" s="38"/>
      <c r="B833" s="39"/>
      <c r="C833" s="277" t="s">
        <v>1216</v>
      </c>
      <c r="D833" s="277" t="s">
        <v>649</v>
      </c>
      <c r="E833" s="278" t="s">
        <v>1217</v>
      </c>
      <c r="F833" s="279" t="s">
        <v>1218</v>
      </c>
      <c r="G833" s="280" t="s">
        <v>293</v>
      </c>
      <c r="H833" s="281">
        <v>0.51600000000000001</v>
      </c>
      <c r="I833" s="282"/>
      <c r="J833" s="283">
        <f>ROUND(I833*H833,2)</f>
        <v>0</v>
      </c>
      <c r="K833" s="284"/>
      <c r="L833" s="285"/>
      <c r="M833" s="286" t="s">
        <v>1</v>
      </c>
      <c r="N833" s="287" t="s">
        <v>38</v>
      </c>
      <c r="O833" s="91"/>
      <c r="P833" s="237">
        <f>O833*H833</f>
        <v>0</v>
      </c>
      <c r="Q833" s="237">
        <v>1</v>
      </c>
      <c r="R833" s="237">
        <f>Q833*H833</f>
        <v>0.51600000000000001</v>
      </c>
      <c r="S833" s="237">
        <v>0</v>
      </c>
      <c r="T833" s="238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239" t="s">
        <v>283</v>
      </c>
      <c r="AT833" s="239" t="s">
        <v>649</v>
      </c>
      <c r="AU833" s="239" t="s">
        <v>83</v>
      </c>
      <c r="AY833" s="17" t="s">
        <v>183</v>
      </c>
      <c r="BE833" s="240">
        <f>IF(N833="základní",J833,0)</f>
        <v>0</v>
      </c>
      <c r="BF833" s="240">
        <f>IF(N833="snížená",J833,0)</f>
        <v>0</v>
      </c>
      <c r="BG833" s="240">
        <f>IF(N833="zákl. přenesená",J833,0)</f>
        <v>0</v>
      </c>
      <c r="BH833" s="240">
        <f>IF(N833="sníž. přenesená",J833,0)</f>
        <v>0</v>
      </c>
      <c r="BI833" s="240">
        <f>IF(N833="nulová",J833,0)</f>
        <v>0</v>
      </c>
      <c r="BJ833" s="17" t="s">
        <v>81</v>
      </c>
      <c r="BK833" s="240">
        <f>ROUND(I833*H833,2)</f>
        <v>0</v>
      </c>
      <c r="BL833" s="17" t="s">
        <v>188</v>
      </c>
      <c r="BM833" s="239" t="s">
        <v>1219</v>
      </c>
    </row>
    <row r="834" s="13" customFormat="1">
      <c r="A834" s="13"/>
      <c r="B834" s="241"/>
      <c r="C834" s="242"/>
      <c r="D834" s="243" t="s">
        <v>195</v>
      </c>
      <c r="E834" s="244" t="s">
        <v>1</v>
      </c>
      <c r="F834" s="245" t="s">
        <v>1214</v>
      </c>
      <c r="G834" s="242"/>
      <c r="H834" s="244" t="s">
        <v>1</v>
      </c>
      <c r="I834" s="246"/>
      <c r="J834" s="242"/>
      <c r="K834" s="242"/>
      <c r="L834" s="247"/>
      <c r="M834" s="248"/>
      <c r="N834" s="249"/>
      <c r="O834" s="249"/>
      <c r="P834" s="249"/>
      <c r="Q834" s="249"/>
      <c r="R834" s="249"/>
      <c r="S834" s="249"/>
      <c r="T834" s="25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1" t="s">
        <v>195</v>
      </c>
      <c r="AU834" s="251" t="s">
        <v>83</v>
      </c>
      <c r="AV834" s="13" t="s">
        <v>81</v>
      </c>
      <c r="AW834" s="13" t="s">
        <v>30</v>
      </c>
      <c r="AX834" s="13" t="s">
        <v>73</v>
      </c>
      <c r="AY834" s="251" t="s">
        <v>183</v>
      </c>
    </row>
    <row r="835" s="14" customFormat="1">
      <c r="A835" s="14"/>
      <c r="B835" s="252"/>
      <c r="C835" s="253"/>
      <c r="D835" s="243" t="s">
        <v>195</v>
      </c>
      <c r="E835" s="254" t="s">
        <v>1</v>
      </c>
      <c r="F835" s="255" t="s">
        <v>1220</v>
      </c>
      <c r="G835" s="253"/>
      <c r="H835" s="256">
        <v>0.51600000000000001</v>
      </c>
      <c r="I835" s="257"/>
      <c r="J835" s="253"/>
      <c r="K835" s="253"/>
      <c r="L835" s="258"/>
      <c r="M835" s="259"/>
      <c r="N835" s="260"/>
      <c r="O835" s="260"/>
      <c r="P835" s="260"/>
      <c r="Q835" s="260"/>
      <c r="R835" s="260"/>
      <c r="S835" s="260"/>
      <c r="T835" s="261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2" t="s">
        <v>195</v>
      </c>
      <c r="AU835" s="262" t="s">
        <v>83</v>
      </c>
      <c r="AV835" s="14" t="s">
        <v>83</v>
      </c>
      <c r="AW835" s="14" t="s">
        <v>30</v>
      </c>
      <c r="AX835" s="14" t="s">
        <v>81</v>
      </c>
      <c r="AY835" s="262" t="s">
        <v>183</v>
      </c>
    </row>
    <row r="836" s="2" customFormat="1" ht="24.15" customHeight="1">
      <c r="A836" s="38"/>
      <c r="B836" s="39"/>
      <c r="C836" s="227" t="s">
        <v>1221</v>
      </c>
      <c r="D836" s="227" t="s">
        <v>185</v>
      </c>
      <c r="E836" s="228" t="s">
        <v>1222</v>
      </c>
      <c r="F836" s="229" t="s">
        <v>1223</v>
      </c>
      <c r="G836" s="230" t="s">
        <v>293</v>
      </c>
      <c r="H836" s="231">
        <v>0.36399999999999999</v>
      </c>
      <c r="I836" s="232"/>
      <c r="J836" s="233">
        <f>ROUND(I836*H836,2)</f>
        <v>0</v>
      </c>
      <c r="K836" s="234"/>
      <c r="L836" s="44"/>
      <c r="M836" s="235" t="s">
        <v>1</v>
      </c>
      <c r="N836" s="236" t="s">
        <v>38</v>
      </c>
      <c r="O836" s="91"/>
      <c r="P836" s="237">
        <f>O836*H836</f>
        <v>0</v>
      </c>
      <c r="Q836" s="237">
        <v>1.0900000000000001</v>
      </c>
      <c r="R836" s="237">
        <f>Q836*H836</f>
        <v>0.39676</v>
      </c>
      <c r="S836" s="237">
        <v>0</v>
      </c>
      <c r="T836" s="238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39" t="s">
        <v>188</v>
      </c>
      <c r="AT836" s="239" t="s">
        <v>185</v>
      </c>
      <c r="AU836" s="239" t="s">
        <v>83</v>
      </c>
      <c r="AY836" s="17" t="s">
        <v>183</v>
      </c>
      <c r="BE836" s="240">
        <f>IF(N836="základní",J836,0)</f>
        <v>0</v>
      </c>
      <c r="BF836" s="240">
        <f>IF(N836="snížená",J836,0)</f>
        <v>0</v>
      </c>
      <c r="BG836" s="240">
        <f>IF(N836="zákl. přenesená",J836,0)</f>
        <v>0</v>
      </c>
      <c r="BH836" s="240">
        <f>IF(N836="sníž. přenesená",J836,0)</f>
        <v>0</v>
      </c>
      <c r="BI836" s="240">
        <f>IF(N836="nulová",J836,0)</f>
        <v>0</v>
      </c>
      <c r="BJ836" s="17" t="s">
        <v>81</v>
      </c>
      <c r="BK836" s="240">
        <f>ROUND(I836*H836,2)</f>
        <v>0</v>
      </c>
      <c r="BL836" s="17" t="s">
        <v>188</v>
      </c>
      <c r="BM836" s="239" t="s">
        <v>1224</v>
      </c>
    </row>
    <row r="837" s="13" customFormat="1">
      <c r="A837" s="13"/>
      <c r="B837" s="241"/>
      <c r="C837" s="242"/>
      <c r="D837" s="243" t="s">
        <v>195</v>
      </c>
      <c r="E837" s="244" t="s">
        <v>1</v>
      </c>
      <c r="F837" s="245" t="s">
        <v>208</v>
      </c>
      <c r="G837" s="242"/>
      <c r="H837" s="244" t="s">
        <v>1</v>
      </c>
      <c r="I837" s="246"/>
      <c r="J837" s="242"/>
      <c r="K837" s="242"/>
      <c r="L837" s="247"/>
      <c r="M837" s="248"/>
      <c r="N837" s="249"/>
      <c r="O837" s="249"/>
      <c r="P837" s="249"/>
      <c r="Q837" s="249"/>
      <c r="R837" s="249"/>
      <c r="S837" s="249"/>
      <c r="T837" s="25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1" t="s">
        <v>195</v>
      </c>
      <c r="AU837" s="251" t="s">
        <v>83</v>
      </c>
      <c r="AV837" s="13" t="s">
        <v>81</v>
      </c>
      <c r="AW837" s="13" t="s">
        <v>30</v>
      </c>
      <c r="AX837" s="13" t="s">
        <v>73</v>
      </c>
      <c r="AY837" s="251" t="s">
        <v>183</v>
      </c>
    </row>
    <row r="838" s="13" customFormat="1">
      <c r="A838" s="13"/>
      <c r="B838" s="241"/>
      <c r="C838" s="242"/>
      <c r="D838" s="243" t="s">
        <v>195</v>
      </c>
      <c r="E838" s="244" t="s">
        <v>1</v>
      </c>
      <c r="F838" s="245" t="s">
        <v>1040</v>
      </c>
      <c r="G838" s="242"/>
      <c r="H838" s="244" t="s">
        <v>1</v>
      </c>
      <c r="I838" s="246"/>
      <c r="J838" s="242"/>
      <c r="K838" s="242"/>
      <c r="L838" s="247"/>
      <c r="M838" s="248"/>
      <c r="N838" s="249"/>
      <c r="O838" s="249"/>
      <c r="P838" s="249"/>
      <c r="Q838" s="249"/>
      <c r="R838" s="249"/>
      <c r="S838" s="249"/>
      <c r="T838" s="25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1" t="s">
        <v>195</v>
      </c>
      <c r="AU838" s="251" t="s">
        <v>83</v>
      </c>
      <c r="AV838" s="13" t="s">
        <v>81</v>
      </c>
      <c r="AW838" s="13" t="s">
        <v>30</v>
      </c>
      <c r="AX838" s="13" t="s">
        <v>73</v>
      </c>
      <c r="AY838" s="251" t="s">
        <v>183</v>
      </c>
    </row>
    <row r="839" s="14" customFormat="1">
      <c r="A839" s="14"/>
      <c r="B839" s="252"/>
      <c r="C839" s="253"/>
      <c r="D839" s="243" t="s">
        <v>195</v>
      </c>
      <c r="E839" s="254" t="s">
        <v>1</v>
      </c>
      <c r="F839" s="255" t="s">
        <v>1225</v>
      </c>
      <c r="G839" s="253"/>
      <c r="H839" s="256">
        <v>0.157</v>
      </c>
      <c r="I839" s="257"/>
      <c r="J839" s="253"/>
      <c r="K839" s="253"/>
      <c r="L839" s="258"/>
      <c r="M839" s="259"/>
      <c r="N839" s="260"/>
      <c r="O839" s="260"/>
      <c r="P839" s="260"/>
      <c r="Q839" s="260"/>
      <c r="R839" s="260"/>
      <c r="S839" s="260"/>
      <c r="T839" s="26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2" t="s">
        <v>195</v>
      </c>
      <c r="AU839" s="262" t="s">
        <v>83</v>
      </c>
      <c r="AV839" s="14" t="s">
        <v>83</v>
      </c>
      <c r="AW839" s="14" t="s">
        <v>30</v>
      </c>
      <c r="AX839" s="14" t="s">
        <v>73</v>
      </c>
      <c r="AY839" s="262" t="s">
        <v>183</v>
      </c>
    </row>
    <row r="840" s="14" customFormat="1">
      <c r="A840" s="14"/>
      <c r="B840" s="252"/>
      <c r="C840" s="253"/>
      <c r="D840" s="243" t="s">
        <v>195</v>
      </c>
      <c r="E840" s="254" t="s">
        <v>1</v>
      </c>
      <c r="F840" s="255" t="s">
        <v>1226</v>
      </c>
      <c r="G840" s="253"/>
      <c r="H840" s="256">
        <v>0.059999999999999998</v>
      </c>
      <c r="I840" s="257"/>
      <c r="J840" s="253"/>
      <c r="K840" s="253"/>
      <c r="L840" s="258"/>
      <c r="M840" s="259"/>
      <c r="N840" s="260"/>
      <c r="O840" s="260"/>
      <c r="P840" s="260"/>
      <c r="Q840" s="260"/>
      <c r="R840" s="260"/>
      <c r="S840" s="260"/>
      <c r="T840" s="26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2" t="s">
        <v>195</v>
      </c>
      <c r="AU840" s="262" t="s">
        <v>83</v>
      </c>
      <c r="AV840" s="14" t="s">
        <v>83</v>
      </c>
      <c r="AW840" s="14" t="s">
        <v>30</v>
      </c>
      <c r="AX840" s="14" t="s">
        <v>73</v>
      </c>
      <c r="AY840" s="262" t="s">
        <v>183</v>
      </c>
    </row>
    <row r="841" s="14" customFormat="1">
      <c r="A841" s="14"/>
      <c r="B841" s="252"/>
      <c r="C841" s="253"/>
      <c r="D841" s="243" t="s">
        <v>195</v>
      </c>
      <c r="E841" s="254" t="s">
        <v>1</v>
      </c>
      <c r="F841" s="255" t="s">
        <v>1227</v>
      </c>
      <c r="G841" s="253"/>
      <c r="H841" s="256">
        <v>0.057000000000000002</v>
      </c>
      <c r="I841" s="257"/>
      <c r="J841" s="253"/>
      <c r="K841" s="253"/>
      <c r="L841" s="258"/>
      <c r="M841" s="259"/>
      <c r="N841" s="260"/>
      <c r="O841" s="260"/>
      <c r="P841" s="260"/>
      <c r="Q841" s="260"/>
      <c r="R841" s="260"/>
      <c r="S841" s="260"/>
      <c r="T841" s="26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2" t="s">
        <v>195</v>
      </c>
      <c r="AU841" s="262" t="s">
        <v>83</v>
      </c>
      <c r="AV841" s="14" t="s">
        <v>83</v>
      </c>
      <c r="AW841" s="14" t="s">
        <v>30</v>
      </c>
      <c r="AX841" s="14" t="s">
        <v>73</v>
      </c>
      <c r="AY841" s="262" t="s">
        <v>183</v>
      </c>
    </row>
    <row r="842" s="14" customFormat="1">
      <c r="A842" s="14"/>
      <c r="B842" s="252"/>
      <c r="C842" s="253"/>
      <c r="D842" s="243" t="s">
        <v>195</v>
      </c>
      <c r="E842" s="254" t="s">
        <v>1</v>
      </c>
      <c r="F842" s="255" t="s">
        <v>1228</v>
      </c>
      <c r="G842" s="253"/>
      <c r="H842" s="256">
        <v>0.050000000000000003</v>
      </c>
      <c r="I842" s="257"/>
      <c r="J842" s="253"/>
      <c r="K842" s="253"/>
      <c r="L842" s="258"/>
      <c r="M842" s="259"/>
      <c r="N842" s="260"/>
      <c r="O842" s="260"/>
      <c r="P842" s="260"/>
      <c r="Q842" s="260"/>
      <c r="R842" s="260"/>
      <c r="S842" s="260"/>
      <c r="T842" s="26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2" t="s">
        <v>195</v>
      </c>
      <c r="AU842" s="262" t="s">
        <v>83</v>
      </c>
      <c r="AV842" s="14" t="s">
        <v>83</v>
      </c>
      <c r="AW842" s="14" t="s">
        <v>30</v>
      </c>
      <c r="AX842" s="14" t="s">
        <v>73</v>
      </c>
      <c r="AY842" s="262" t="s">
        <v>183</v>
      </c>
    </row>
    <row r="843" s="13" customFormat="1">
      <c r="A843" s="13"/>
      <c r="B843" s="241"/>
      <c r="C843" s="242"/>
      <c r="D843" s="243" t="s">
        <v>195</v>
      </c>
      <c r="E843" s="244" t="s">
        <v>1</v>
      </c>
      <c r="F843" s="245" t="s">
        <v>254</v>
      </c>
      <c r="G843" s="242"/>
      <c r="H843" s="244" t="s">
        <v>1</v>
      </c>
      <c r="I843" s="246"/>
      <c r="J843" s="242"/>
      <c r="K843" s="242"/>
      <c r="L843" s="247"/>
      <c r="M843" s="248"/>
      <c r="N843" s="249"/>
      <c r="O843" s="249"/>
      <c r="P843" s="249"/>
      <c r="Q843" s="249"/>
      <c r="R843" s="249"/>
      <c r="S843" s="249"/>
      <c r="T843" s="250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1" t="s">
        <v>195</v>
      </c>
      <c r="AU843" s="251" t="s">
        <v>83</v>
      </c>
      <c r="AV843" s="13" t="s">
        <v>81</v>
      </c>
      <c r="AW843" s="13" t="s">
        <v>30</v>
      </c>
      <c r="AX843" s="13" t="s">
        <v>73</v>
      </c>
      <c r="AY843" s="251" t="s">
        <v>183</v>
      </c>
    </row>
    <row r="844" s="13" customFormat="1">
      <c r="A844" s="13"/>
      <c r="B844" s="241"/>
      <c r="C844" s="242"/>
      <c r="D844" s="243" t="s">
        <v>195</v>
      </c>
      <c r="E844" s="244" t="s">
        <v>1</v>
      </c>
      <c r="F844" s="245" t="s">
        <v>1047</v>
      </c>
      <c r="G844" s="242"/>
      <c r="H844" s="244" t="s">
        <v>1</v>
      </c>
      <c r="I844" s="246"/>
      <c r="J844" s="242"/>
      <c r="K844" s="242"/>
      <c r="L844" s="247"/>
      <c r="M844" s="248"/>
      <c r="N844" s="249"/>
      <c r="O844" s="249"/>
      <c r="P844" s="249"/>
      <c r="Q844" s="249"/>
      <c r="R844" s="249"/>
      <c r="S844" s="249"/>
      <c r="T844" s="25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1" t="s">
        <v>195</v>
      </c>
      <c r="AU844" s="251" t="s">
        <v>83</v>
      </c>
      <c r="AV844" s="13" t="s">
        <v>81</v>
      </c>
      <c r="AW844" s="13" t="s">
        <v>30</v>
      </c>
      <c r="AX844" s="13" t="s">
        <v>73</v>
      </c>
      <c r="AY844" s="251" t="s">
        <v>183</v>
      </c>
    </row>
    <row r="845" s="14" customFormat="1">
      <c r="A845" s="14"/>
      <c r="B845" s="252"/>
      <c r="C845" s="253"/>
      <c r="D845" s="243" t="s">
        <v>195</v>
      </c>
      <c r="E845" s="254" t="s">
        <v>1</v>
      </c>
      <c r="F845" s="255" t="s">
        <v>1229</v>
      </c>
      <c r="G845" s="253"/>
      <c r="H845" s="256">
        <v>0.040000000000000001</v>
      </c>
      <c r="I845" s="257"/>
      <c r="J845" s="253"/>
      <c r="K845" s="253"/>
      <c r="L845" s="258"/>
      <c r="M845" s="259"/>
      <c r="N845" s="260"/>
      <c r="O845" s="260"/>
      <c r="P845" s="260"/>
      <c r="Q845" s="260"/>
      <c r="R845" s="260"/>
      <c r="S845" s="260"/>
      <c r="T845" s="26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2" t="s">
        <v>195</v>
      </c>
      <c r="AU845" s="262" t="s">
        <v>83</v>
      </c>
      <c r="AV845" s="14" t="s">
        <v>83</v>
      </c>
      <c r="AW845" s="14" t="s">
        <v>30</v>
      </c>
      <c r="AX845" s="14" t="s">
        <v>73</v>
      </c>
      <c r="AY845" s="262" t="s">
        <v>183</v>
      </c>
    </row>
    <row r="846" s="15" customFormat="1">
      <c r="A846" s="15"/>
      <c r="B846" s="263"/>
      <c r="C846" s="264"/>
      <c r="D846" s="243" t="s">
        <v>195</v>
      </c>
      <c r="E846" s="265" t="s">
        <v>1</v>
      </c>
      <c r="F846" s="266" t="s">
        <v>219</v>
      </c>
      <c r="G846" s="264"/>
      <c r="H846" s="267">
        <v>0.36399999999999999</v>
      </c>
      <c r="I846" s="268"/>
      <c r="J846" s="264"/>
      <c r="K846" s="264"/>
      <c r="L846" s="269"/>
      <c r="M846" s="270"/>
      <c r="N846" s="271"/>
      <c r="O846" s="271"/>
      <c r="P846" s="271"/>
      <c r="Q846" s="271"/>
      <c r="R846" s="271"/>
      <c r="S846" s="271"/>
      <c r="T846" s="272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3" t="s">
        <v>195</v>
      </c>
      <c r="AU846" s="273" t="s">
        <v>83</v>
      </c>
      <c r="AV846" s="15" t="s">
        <v>188</v>
      </c>
      <c r="AW846" s="15" t="s">
        <v>30</v>
      </c>
      <c r="AX846" s="15" t="s">
        <v>81</v>
      </c>
      <c r="AY846" s="273" t="s">
        <v>183</v>
      </c>
    </row>
    <row r="847" s="2" customFormat="1" ht="24.15" customHeight="1">
      <c r="A847" s="38"/>
      <c r="B847" s="39"/>
      <c r="C847" s="227" t="s">
        <v>1230</v>
      </c>
      <c r="D847" s="227" t="s">
        <v>185</v>
      </c>
      <c r="E847" s="228" t="s">
        <v>1231</v>
      </c>
      <c r="F847" s="229" t="s">
        <v>1232</v>
      </c>
      <c r="G847" s="230" t="s">
        <v>293</v>
      </c>
      <c r="H847" s="231">
        <v>1.5629999999999999</v>
      </c>
      <c r="I847" s="232"/>
      <c r="J847" s="233">
        <f>ROUND(I847*H847,2)</f>
        <v>0</v>
      </c>
      <c r="K847" s="234"/>
      <c r="L847" s="44"/>
      <c r="M847" s="235" t="s">
        <v>1</v>
      </c>
      <c r="N847" s="236" t="s">
        <v>38</v>
      </c>
      <c r="O847" s="91"/>
      <c r="P847" s="237">
        <f>O847*H847</f>
        <v>0</v>
      </c>
      <c r="Q847" s="237">
        <v>1.0900000000000001</v>
      </c>
      <c r="R847" s="237">
        <f>Q847*H847</f>
        <v>1.70367</v>
      </c>
      <c r="S847" s="237">
        <v>0</v>
      </c>
      <c r="T847" s="238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39" t="s">
        <v>188</v>
      </c>
      <c r="AT847" s="239" t="s">
        <v>185</v>
      </c>
      <c r="AU847" s="239" t="s">
        <v>83</v>
      </c>
      <c r="AY847" s="17" t="s">
        <v>183</v>
      </c>
      <c r="BE847" s="240">
        <f>IF(N847="základní",J847,0)</f>
        <v>0</v>
      </c>
      <c r="BF847" s="240">
        <f>IF(N847="snížená",J847,0)</f>
        <v>0</v>
      </c>
      <c r="BG847" s="240">
        <f>IF(N847="zákl. přenesená",J847,0)</f>
        <v>0</v>
      </c>
      <c r="BH847" s="240">
        <f>IF(N847="sníž. přenesená",J847,0)</f>
        <v>0</v>
      </c>
      <c r="BI847" s="240">
        <f>IF(N847="nulová",J847,0)</f>
        <v>0</v>
      </c>
      <c r="BJ847" s="17" t="s">
        <v>81</v>
      </c>
      <c r="BK847" s="240">
        <f>ROUND(I847*H847,2)</f>
        <v>0</v>
      </c>
      <c r="BL847" s="17" t="s">
        <v>188</v>
      </c>
      <c r="BM847" s="239" t="s">
        <v>1233</v>
      </c>
    </row>
    <row r="848" s="13" customFormat="1">
      <c r="A848" s="13"/>
      <c r="B848" s="241"/>
      <c r="C848" s="242"/>
      <c r="D848" s="243" t="s">
        <v>195</v>
      </c>
      <c r="E848" s="244" t="s">
        <v>1</v>
      </c>
      <c r="F848" s="245" t="s">
        <v>196</v>
      </c>
      <c r="G848" s="242"/>
      <c r="H848" s="244" t="s">
        <v>1</v>
      </c>
      <c r="I848" s="246"/>
      <c r="J848" s="242"/>
      <c r="K848" s="242"/>
      <c r="L848" s="247"/>
      <c r="M848" s="248"/>
      <c r="N848" s="249"/>
      <c r="O848" s="249"/>
      <c r="P848" s="249"/>
      <c r="Q848" s="249"/>
      <c r="R848" s="249"/>
      <c r="S848" s="249"/>
      <c r="T848" s="25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1" t="s">
        <v>195</v>
      </c>
      <c r="AU848" s="251" t="s">
        <v>83</v>
      </c>
      <c r="AV848" s="13" t="s">
        <v>81</v>
      </c>
      <c r="AW848" s="13" t="s">
        <v>30</v>
      </c>
      <c r="AX848" s="13" t="s">
        <v>73</v>
      </c>
      <c r="AY848" s="251" t="s">
        <v>183</v>
      </c>
    </row>
    <row r="849" s="13" customFormat="1">
      <c r="A849" s="13"/>
      <c r="B849" s="241"/>
      <c r="C849" s="242"/>
      <c r="D849" s="243" t="s">
        <v>195</v>
      </c>
      <c r="E849" s="244" t="s">
        <v>1</v>
      </c>
      <c r="F849" s="245" t="s">
        <v>1234</v>
      </c>
      <c r="G849" s="242"/>
      <c r="H849" s="244" t="s">
        <v>1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1" t="s">
        <v>195</v>
      </c>
      <c r="AU849" s="251" t="s">
        <v>83</v>
      </c>
      <c r="AV849" s="13" t="s">
        <v>81</v>
      </c>
      <c r="AW849" s="13" t="s">
        <v>30</v>
      </c>
      <c r="AX849" s="13" t="s">
        <v>73</v>
      </c>
      <c r="AY849" s="251" t="s">
        <v>183</v>
      </c>
    </row>
    <row r="850" s="14" customFormat="1">
      <c r="A850" s="14"/>
      <c r="B850" s="252"/>
      <c r="C850" s="253"/>
      <c r="D850" s="243" t="s">
        <v>195</v>
      </c>
      <c r="E850" s="254" t="s">
        <v>1</v>
      </c>
      <c r="F850" s="255" t="s">
        <v>1235</v>
      </c>
      <c r="G850" s="253"/>
      <c r="H850" s="256">
        <v>0.26900000000000002</v>
      </c>
      <c r="I850" s="257"/>
      <c r="J850" s="253"/>
      <c r="K850" s="253"/>
      <c r="L850" s="258"/>
      <c r="M850" s="259"/>
      <c r="N850" s="260"/>
      <c r="O850" s="260"/>
      <c r="P850" s="260"/>
      <c r="Q850" s="260"/>
      <c r="R850" s="260"/>
      <c r="S850" s="260"/>
      <c r="T850" s="26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2" t="s">
        <v>195</v>
      </c>
      <c r="AU850" s="262" t="s">
        <v>83</v>
      </c>
      <c r="AV850" s="14" t="s">
        <v>83</v>
      </c>
      <c r="AW850" s="14" t="s">
        <v>30</v>
      </c>
      <c r="AX850" s="14" t="s">
        <v>73</v>
      </c>
      <c r="AY850" s="262" t="s">
        <v>183</v>
      </c>
    </row>
    <row r="851" s="13" customFormat="1">
      <c r="A851" s="13"/>
      <c r="B851" s="241"/>
      <c r="C851" s="242"/>
      <c r="D851" s="243" t="s">
        <v>195</v>
      </c>
      <c r="E851" s="244" t="s">
        <v>1</v>
      </c>
      <c r="F851" s="245" t="s">
        <v>1038</v>
      </c>
      <c r="G851" s="242"/>
      <c r="H851" s="244" t="s">
        <v>1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1" t="s">
        <v>195</v>
      </c>
      <c r="AU851" s="251" t="s">
        <v>83</v>
      </c>
      <c r="AV851" s="13" t="s">
        <v>81</v>
      </c>
      <c r="AW851" s="13" t="s">
        <v>30</v>
      </c>
      <c r="AX851" s="13" t="s">
        <v>73</v>
      </c>
      <c r="AY851" s="251" t="s">
        <v>183</v>
      </c>
    </row>
    <row r="852" s="14" customFormat="1">
      <c r="A852" s="14"/>
      <c r="B852" s="252"/>
      <c r="C852" s="253"/>
      <c r="D852" s="243" t="s">
        <v>195</v>
      </c>
      <c r="E852" s="254" t="s">
        <v>1</v>
      </c>
      <c r="F852" s="255" t="s">
        <v>1236</v>
      </c>
      <c r="G852" s="253"/>
      <c r="H852" s="256">
        <v>0.14000000000000001</v>
      </c>
      <c r="I852" s="257"/>
      <c r="J852" s="253"/>
      <c r="K852" s="253"/>
      <c r="L852" s="258"/>
      <c r="M852" s="259"/>
      <c r="N852" s="260"/>
      <c r="O852" s="260"/>
      <c r="P852" s="260"/>
      <c r="Q852" s="260"/>
      <c r="R852" s="260"/>
      <c r="S852" s="260"/>
      <c r="T852" s="261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2" t="s">
        <v>195</v>
      </c>
      <c r="AU852" s="262" t="s">
        <v>83</v>
      </c>
      <c r="AV852" s="14" t="s">
        <v>83</v>
      </c>
      <c r="AW852" s="14" t="s">
        <v>30</v>
      </c>
      <c r="AX852" s="14" t="s">
        <v>73</v>
      </c>
      <c r="AY852" s="262" t="s">
        <v>183</v>
      </c>
    </row>
    <row r="853" s="13" customFormat="1">
      <c r="A853" s="13"/>
      <c r="B853" s="241"/>
      <c r="C853" s="242"/>
      <c r="D853" s="243" t="s">
        <v>195</v>
      </c>
      <c r="E853" s="244" t="s">
        <v>1</v>
      </c>
      <c r="F853" s="245" t="s">
        <v>208</v>
      </c>
      <c r="G853" s="242"/>
      <c r="H853" s="244" t="s">
        <v>1</v>
      </c>
      <c r="I853" s="246"/>
      <c r="J853" s="242"/>
      <c r="K853" s="242"/>
      <c r="L853" s="247"/>
      <c r="M853" s="248"/>
      <c r="N853" s="249"/>
      <c r="O853" s="249"/>
      <c r="P853" s="249"/>
      <c r="Q853" s="249"/>
      <c r="R853" s="249"/>
      <c r="S853" s="249"/>
      <c r="T853" s="25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1" t="s">
        <v>195</v>
      </c>
      <c r="AU853" s="251" t="s">
        <v>83</v>
      </c>
      <c r="AV853" s="13" t="s">
        <v>81</v>
      </c>
      <c r="AW853" s="13" t="s">
        <v>30</v>
      </c>
      <c r="AX853" s="13" t="s">
        <v>73</v>
      </c>
      <c r="AY853" s="251" t="s">
        <v>183</v>
      </c>
    </row>
    <row r="854" s="13" customFormat="1">
      <c r="A854" s="13"/>
      <c r="B854" s="241"/>
      <c r="C854" s="242"/>
      <c r="D854" s="243" t="s">
        <v>195</v>
      </c>
      <c r="E854" s="244" t="s">
        <v>1</v>
      </c>
      <c r="F854" s="245" t="s">
        <v>1039</v>
      </c>
      <c r="G854" s="242"/>
      <c r="H854" s="244" t="s">
        <v>1</v>
      </c>
      <c r="I854" s="246"/>
      <c r="J854" s="242"/>
      <c r="K854" s="242"/>
      <c r="L854" s="247"/>
      <c r="M854" s="248"/>
      <c r="N854" s="249"/>
      <c r="O854" s="249"/>
      <c r="P854" s="249"/>
      <c r="Q854" s="249"/>
      <c r="R854" s="249"/>
      <c r="S854" s="249"/>
      <c r="T854" s="25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1" t="s">
        <v>195</v>
      </c>
      <c r="AU854" s="251" t="s">
        <v>83</v>
      </c>
      <c r="AV854" s="13" t="s">
        <v>81</v>
      </c>
      <c r="AW854" s="13" t="s">
        <v>30</v>
      </c>
      <c r="AX854" s="13" t="s">
        <v>73</v>
      </c>
      <c r="AY854" s="251" t="s">
        <v>183</v>
      </c>
    </row>
    <row r="855" s="14" customFormat="1">
      <c r="A855" s="14"/>
      <c r="B855" s="252"/>
      <c r="C855" s="253"/>
      <c r="D855" s="243" t="s">
        <v>195</v>
      </c>
      <c r="E855" s="254" t="s">
        <v>1</v>
      </c>
      <c r="F855" s="255" t="s">
        <v>1237</v>
      </c>
      <c r="G855" s="253"/>
      <c r="H855" s="256">
        <v>0.11799999999999999</v>
      </c>
      <c r="I855" s="257"/>
      <c r="J855" s="253"/>
      <c r="K855" s="253"/>
      <c r="L855" s="258"/>
      <c r="M855" s="259"/>
      <c r="N855" s="260"/>
      <c r="O855" s="260"/>
      <c r="P855" s="260"/>
      <c r="Q855" s="260"/>
      <c r="R855" s="260"/>
      <c r="S855" s="260"/>
      <c r="T855" s="26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2" t="s">
        <v>195</v>
      </c>
      <c r="AU855" s="262" t="s">
        <v>83</v>
      </c>
      <c r="AV855" s="14" t="s">
        <v>83</v>
      </c>
      <c r="AW855" s="14" t="s">
        <v>30</v>
      </c>
      <c r="AX855" s="14" t="s">
        <v>73</v>
      </c>
      <c r="AY855" s="262" t="s">
        <v>183</v>
      </c>
    </row>
    <row r="856" s="13" customFormat="1">
      <c r="A856" s="13"/>
      <c r="B856" s="241"/>
      <c r="C856" s="242"/>
      <c r="D856" s="243" t="s">
        <v>195</v>
      </c>
      <c r="E856" s="244" t="s">
        <v>1</v>
      </c>
      <c r="F856" s="245" t="s">
        <v>1042</v>
      </c>
      <c r="G856" s="242"/>
      <c r="H856" s="244" t="s">
        <v>1</v>
      </c>
      <c r="I856" s="246"/>
      <c r="J856" s="242"/>
      <c r="K856" s="242"/>
      <c r="L856" s="247"/>
      <c r="M856" s="248"/>
      <c r="N856" s="249"/>
      <c r="O856" s="249"/>
      <c r="P856" s="249"/>
      <c r="Q856" s="249"/>
      <c r="R856" s="249"/>
      <c r="S856" s="249"/>
      <c r="T856" s="25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1" t="s">
        <v>195</v>
      </c>
      <c r="AU856" s="251" t="s">
        <v>83</v>
      </c>
      <c r="AV856" s="13" t="s">
        <v>81</v>
      </c>
      <c r="AW856" s="13" t="s">
        <v>30</v>
      </c>
      <c r="AX856" s="13" t="s">
        <v>73</v>
      </c>
      <c r="AY856" s="251" t="s">
        <v>183</v>
      </c>
    </row>
    <row r="857" s="14" customFormat="1">
      <c r="A857" s="14"/>
      <c r="B857" s="252"/>
      <c r="C857" s="253"/>
      <c r="D857" s="243" t="s">
        <v>195</v>
      </c>
      <c r="E857" s="254" t="s">
        <v>1</v>
      </c>
      <c r="F857" s="255" t="s">
        <v>1238</v>
      </c>
      <c r="G857" s="253"/>
      <c r="H857" s="256">
        <v>0.091999999999999998</v>
      </c>
      <c r="I857" s="257"/>
      <c r="J857" s="253"/>
      <c r="K857" s="253"/>
      <c r="L857" s="258"/>
      <c r="M857" s="259"/>
      <c r="N857" s="260"/>
      <c r="O857" s="260"/>
      <c r="P857" s="260"/>
      <c r="Q857" s="260"/>
      <c r="R857" s="260"/>
      <c r="S857" s="260"/>
      <c r="T857" s="261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2" t="s">
        <v>195</v>
      </c>
      <c r="AU857" s="262" t="s">
        <v>83</v>
      </c>
      <c r="AV857" s="14" t="s">
        <v>83</v>
      </c>
      <c r="AW857" s="14" t="s">
        <v>30</v>
      </c>
      <c r="AX857" s="14" t="s">
        <v>73</v>
      </c>
      <c r="AY857" s="262" t="s">
        <v>183</v>
      </c>
    </row>
    <row r="858" s="13" customFormat="1">
      <c r="A858" s="13"/>
      <c r="B858" s="241"/>
      <c r="C858" s="242"/>
      <c r="D858" s="243" t="s">
        <v>195</v>
      </c>
      <c r="E858" s="244" t="s">
        <v>1</v>
      </c>
      <c r="F858" s="245" t="s">
        <v>1043</v>
      </c>
      <c r="G858" s="242"/>
      <c r="H858" s="244" t="s">
        <v>1</v>
      </c>
      <c r="I858" s="246"/>
      <c r="J858" s="242"/>
      <c r="K858" s="242"/>
      <c r="L858" s="247"/>
      <c r="M858" s="248"/>
      <c r="N858" s="249"/>
      <c r="O858" s="249"/>
      <c r="P858" s="249"/>
      <c r="Q858" s="249"/>
      <c r="R858" s="249"/>
      <c r="S858" s="249"/>
      <c r="T858" s="25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1" t="s">
        <v>195</v>
      </c>
      <c r="AU858" s="251" t="s">
        <v>83</v>
      </c>
      <c r="AV858" s="13" t="s">
        <v>81</v>
      </c>
      <c r="AW858" s="13" t="s">
        <v>30</v>
      </c>
      <c r="AX858" s="13" t="s">
        <v>73</v>
      </c>
      <c r="AY858" s="251" t="s">
        <v>183</v>
      </c>
    </row>
    <row r="859" s="14" customFormat="1">
      <c r="A859" s="14"/>
      <c r="B859" s="252"/>
      <c r="C859" s="253"/>
      <c r="D859" s="243" t="s">
        <v>195</v>
      </c>
      <c r="E859" s="254" t="s">
        <v>1</v>
      </c>
      <c r="F859" s="255" t="s">
        <v>1239</v>
      </c>
      <c r="G859" s="253"/>
      <c r="H859" s="256">
        <v>0.125</v>
      </c>
      <c r="I859" s="257"/>
      <c r="J859" s="253"/>
      <c r="K859" s="253"/>
      <c r="L859" s="258"/>
      <c r="M859" s="259"/>
      <c r="N859" s="260"/>
      <c r="O859" s="260"/>
      <c r="P859" s="260"/>
      <c r="Q859" s="260"/>
      <c r="R859" s="260"/>
      <c r="S859" s="260"/>
      <c r="T859" s="26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2" t="s">
        <v>195</v>
      </c>
      <c r="AU859" s="262" t="s">
        <v>83</v>
      </c>
      <c r="AV859" s="14" t="s">
        <v>83</v>
      </c>
      <c r="AW859" s="14" t="s">
        <v>30</v>
      </c>
      <c r="AX859" s="14" t="s">
        <v>73</v>
      </c>
      <c r="AY859" s="262" t="s">
        <v>183</v>
      </c>
    </row>
    <row r="860" s="13" customFormat="1">
      <c r="A860" s="13"/>
      <c r="B860" s="241"/>
      <c r="C860" s="242"/>
      <c r="D860" s="243" t="s">
        <v>195</v>
      </c>
      <c r="E860" s="244" t="s">
        <v>1</v>
      </c>
      <c r="F860" s="245" t="s">
        <v>1044</v>
      </c>
      <c r="G860" s="242"/>
      <c r="H860" s="244" t="s">
        <v>1</v>
      </c>
      <c r="I860" s="246"/>
      <c r="J860" s="242"/>
      <c r="K860" s="242"/>
      <c r="L860" s="247"/>
      <c r="M860" s="248"/>
      <c r="N860" s="249"/>
      <c r="O860" s="249"/>
      <c r="P860" s="249"/>
      <c r="Q860" s="249"/>
      <c r="R860" s="249"/>
      <c r="S860" s="249"/>
      <c r="T860" s="25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1" t="s">
        <v>195</v>
      </c>
      <c r="AU860" s="251" t="s">
        <v>83</v>
      </c>
      <c r="AV860" s="13" t="s">
        <v>81</v>
      </c>
      <c r="AW860" s="13" t="s">
        <v>30</v>
      </c>
      <c r="AX860" s="13" t="s">
        <v>73</v>
      </c>
      <c r="AY860" s="251" t="s">
        <v>183</v>
      </c>
    </row>
    <row r="861" s="14" customFormat="1">
      <c r="A861" s="14"/>
      <c r="B861" s="252"/>
      <c r="C861" s="253"/>
      <c r="D861" s="243" t="s">
        <v>195</v>
      </c>
      <c r="E861" s="254" t="s">
        <v>1</v>
      </c>
      <c r="F861" s="255" t="s">
        <v>1240</v>
      </c>
      <c r="G861" s="253"/>
      <c r="H861" s="256">
        <v>0.13600000000000001</v>
      </c>
      <c r="I861" s="257"/>
      <c r="J861" s="253"/>
      <c r="K861" s="253"/>
      <c r="L861" s="258"/>
      <c r="M861" s="259"/>
      <c r="N861" s="260"/>
      <c r="O861" s="260"/>
      <c r="P861" s="260"/>
      <c r="Q861" s="260"/>
      <c r="R861" s="260"/>
      <c r="S861" s="260"/>
      <c r="T861" s="26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2" t="s">
        <v>195</v>
      </c>
      <c r="AU861" s="262" t="s">
        <v>83</v>
      </c>
      <c r="AV861" s="14" t="s">
        <v>83</v>
      </c>
      <c r="AW861" s="14" t="s">
        <v>30</v>
      </c>
      <c r="AX861" s="14" t="s">
        <v>73</v>
      </c>
      <c r="AY861" s="262" t="s">
        <v>183</v>
      </c>
    </row>
    <row r="862" s="13" customFormat="1">
      <c r="A862" s="13"/>
      <c r="B862" s="241"/>
      <c r="C862" s="242"/>
      <c r="D862" s="243" t="s">
        <v>195</v>
      </c>
      <c r="E862" s="244" t="s">
        <v>1</v>
      </c>
      <c r="F862" s="245" t="s">
        <v>254</v>
      </c>
      <c r="G862" s="242"/>
      <c r="H862" s="244" t="s">
        <v>1</v>
      </c>
      <c r="I862" s="246"/>
      <c r="J862" s="242"/>
      <c r="K862" s="242"/>
      <c r="L862" s="247"/>
      <c r="M862" s="248"/>
      <c r="N862" s="249"/>
      <c r="O862" s="249"/>
      <c r="P862" s="249"/>
      <c r="Q862" s="249"/>
      <c r="R862" s="249"/>
      <c r="S862" s="249"/>
      <c r="T862" s="25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1" t="s">
        <v>195</v>
      </c>
      <c r="AU862" s="251" t="s">
        <v>83</v>
      </c>
      <c r="AV862" s="13" t="s">
        <v>81</v>
      </c>
      <c r="AW862" s="13" t="s">
        <v>30</v>
      </c>
      <c r="AX862" s="13" t="s">
        <v>73</v>
      </c>
      <c r="AY862" s="251" t="s">
        <v>183</v>
      </c>
    </row>
    <row r="863" s="13" customFormat="1">
      <c r="A863" s="13"/>
      <c r="B863" s="241"/>
      <c r="C863" s="242"/>
      <c r="D863" s="243" t="s">
        <v>195</v>
      </c>
      <c r="E863" s="244" t="s">
        <v>1</v>
      </c>
      <c r="F863" s="245" t="s">
        <v>1045</v>
      </c>
      <c r="G863" s="242"/>
      <c r="H863" s="244" t="s">
        <v>1</v>
      </c>
      <c r="I863" s="246"/>
      <c r="J863" s="242"/>
      <c r="K863" s="242"/>
      <c r="L863" s="247"/>
      <c r="M863" s="248"/>
      <c r="N863" s="249"/>
      <c r="O863" s="249"/>
      <c r="P863" s="249"/>
      <c r="Q863" s="249"/>
      <c r="R863" s="249"/>
      <c r="S863" s="249"/>
      <c r="T863" s="25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1" t="s">
        <v>195</v>
      </c>
      <c r="AU863" s="251" t="s">
        <v>83</v>
      </c>
      <c r="AV863" s="13" t="s">
        <v>81</v>
      </c>
      <c r="AW863" s="13" t="s">
        <v>30</v>
      </c>
      <c r="AX863" s="13" t="s">
        <v>73</v>
      </c>
      <c r="AY863" s="251" t="s">
        <v>183</v>
      </c>
    </row>
    <row r="864" s="14" customFormat="1">
      <c r="A864" s="14"/>
      <c r="B864" s="252"/>
      <c r="C864" s="253"/>
      <c r="D864" s="243" t="s">
        <v>195</v>
      </c>
      <c r="E864" s="254" t="s">
        <v>1</v>
      </c>
      <c r="F864" s="255" t="s">
        <v>1241</v>
      </c>
      <c r="G864" s="253"/>
      <c r="H864" s="256">
        <v>0.107</v>
      </c>
      <c r="I864" s="257"/>
      <c r="J864" s="253"/>
      <c r="K864" s="253"/>
      <c r="L864" s="258"/>
      <c r="M864" s="259"/>
      <c r="N864" s="260"/>
      <c r="O864" s="260"/>
      <c r="P864" s="260"/>
      <c r="Q864" s="260"/>
      <c r="R864" s="260"/>
      <c r="S864" s="260"/>
      <c r="T864" s="26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2" t="s">
        <v>195</v>
      </c>
      <c r="AU864" s="262" t="s">
        <v>83</v>
      </c>
      <c r="AV864" s="14" t="s">
        <v>83</v>
      </c>
      <c r="AW864" s="14" t="s">
        <v>30</v>
      </c>
      <c r="AX864" s="14" t="s">
        <v>73</v>
      </c>
      <c r="AY864" s="262" t="s">
        <v>183</v>
      </c>
    </row>
    <row r="865" s="13" customFormat="1">
      <c r="A865" s="13"/>
      <c r="B865" s="241"/>
      <c r="C865" s="242"/>
      <c r="D865" s="243" t="s">
        <v>195</v>
      </c>
      <c r="E865" s="244" t="s">
        <v>1</v>
      </c>
      <c r="F865" s="245" t="s">
        <v>1046</v>
      </c>
      <c r="G865" s="242"/>
      <c r="H865" s="244" t="s">
        <v>1</v>
      </c>
      <c r="I865" s="246"/>
      <c r="J865" s="242"/>
      <c r="K865" s="242"/>
      <c r="L865" s="247"/>
      <c r="M865" s="248"/>
      <c r="N865" s="249"/>
      <c r="O865" s="249"/>
      <c r="P865" s="249"/>
      <c r="Q865" s="249"/>
      <c r="R865" s="249"/>
      <c r="S865" s="249"/>
      <c r="T865" s="25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1" t="s">
        <v>195</v>
      </c>
      <c r="AU865" s="251" t="s">
        <v>83</v>
      </c>
      <c r="AV865" s="13" t="s">
        <v>81</v>
      </c>
      <c r="AW865" s="13" t="s">
        <v>30</v>
      </c>
      <c r="AX865" s="13" t="s">
        <v>73</v>
      </c>
      <c r="AY865" s="251" t="s">
        <v>183</v>
      </c>
    </row>
    <row r="866" s="14" customFormat="1">
      <c r="A866" s="14"/>
      <c r="B866" s="252"/>
      <c r="C866" s="253"/>
      <c r="D866" s="243" t="s">
        <v>195</v>
      </c>
      <c r="E866" s="254" t="s">
        <v>1</v>
      </c>
      <c r="F866" s="255" t="s">
        <v>1242</v>
      </c>
      <c r="G866" s="253"/>
      <c r="H866" s="256">
        <v>0.10000000000000001</v>
      </c>
      <c r="I866" s="257"/>
      <c r="J866" s="253"/>
      <c r="K866" s="253"/>
      <c r="L866" s="258"/>
      <c r="M866" s="259"/>
      <c r="N866" s="260"/>
      <c r="O866" s="260"/>
      <c r="P866" s="260"/>
      <c r="Q866" s="260"/>
      <c r="R866" s="260"/>
      <c r="S866" s="260"/>
      <c r="T866" s="261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2" t="s">
        <v>195</v>
      </c>
      <c r="AU866" s="262" t="s">
        <v>83</v>
      </c>
      <c r="AV866" s="14" t="s">
        <v>83</v>
      </c>
      <c r="AW866" s="14" t="s">
        <v>30</v>
      </c>
      <c r="AX866" s="14" t="s">
        <v>73</v>
      </c>
      <c r="AY866" s="262" t="s">
        <v>183</v>
      </c>
    </row>
    <row r="867" s="13" customFormat="1">
      <c r="A867" s="13"/>
      <c r="B867" s="241"/>
      <c r="C867" s="242"/>
      <c r="D867" s="243" t="s">
        <v>195</v>
      </c>
      <c r="E867" s="244" t="s">
        <v>1</v>
      </c>
      <c r="F867" s="245" t="s">
        <v>1048</v>
      </c>
      <c r="G867" s="242"/>
      <c r="H867" s="244" t="s">
        <v>1</v>
      </c>
      <c r="I867" s="246"/>
      <c r="J867" s="242"/>
      <c r="K867" s="242"/>
      <c r="L867" s="247"/>
      <c r="M867" s="248"/>
      <c r="N867" s="249"/>
      <c r="O867" s="249"/>
      <c r="P867" s="249"/>
      <c r="Q867" s="249"/>
      <c r="R867" s="249"/>
      <c r="S867" s="249"/>
      <c r="T867" s="25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1" t="s">
        <v>195</v>
      </c>
      <c r="AU867" s="251" t="s">
        <v>83</v>
      </c>
      <c r="AV867" s="13" t="s">
        <v>81</v>
      </c>
      <c r="AW867" s="13" t="s">
        <v>30</v>
      </c>
      <c r="AX867" s="13" t="s">
        <v>73</v>
      </c>
      <c r="AY867" s="251" t="s">
        <v>183</v>
      </c>
    </row>
    <row r="868" s="14" customFormat="1">
      <c r="A868" s="14"/>
      <c r="B868" s="252"/>
      <c r="C868" s="253"/>
      <c r="D868" s="243" t="s">
        <v>195</v>
      </c>
      <c r="E868" s="254" t="s">
        <v>1</v>
      </c>
      <c r="F868" s="255" t="s">
        <v>1243</v>
      </c>
      <c r="G868" s="253"/>
      <c r="H868" s="256">
        <v>0.19300000000000001</v>
      </c>
      <c r="I868" s="257"/>
      <c r="J868" s="253"/>
      <c r="K868" s="253"/>
      <c r="L868" s="258"/>
      <c r="M868" s="259"/>
      <c r="N868" s="260"/>
      <c r="O868" s="260"/>
      <c r="P868" s="260"/>
      <c r="Q868" s="260"/>
      <c r="R868" s="260"/>
      <c r="S868" s="260"/>
      <c r="T868" s="26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2" t="s">
        <v>195</v>
      </c>
      <c r="AU868" s="262" t="s">
        <v>83</v>
      </c>
      <c r="AV868" s="14" t="s">
        <v>83</v>
      </c>
      <c r="AW868" s="14" t="s">
        <v>30</v>
      </c>
      <c r="AX868" s="14" t="s">
        <v>73</v>
      </c>
      <c r="AY868" s="262" t="s">
        <v>183</v>
      </c>
    </row>
    <row r="869" s="13" customFormat="1">
      <c r="A869" s="13"/>
      <c r="B869" s="241"/>
      <c r="C869" s="242"/>
      <c r="D869" s="243" t="s">
        <v>195</v>
      </c>
      <c r="E869" s="244" t="s">
        <v>1</v>
      </c>
      <c r="F869" s="245" t="s">
        <v>1049</v>
      </c>
      <c r="G869" s="242"/>
      <c r="H869" s="244" t="s">
        <v>1</v>
      </c>
      <c r="I869" s="246"/>
      <c r="J869" s="242"/>
      <c r="K869" s="242"/>
      <c r="L869" s="247"/>
      <c r="M869" s="248"/>
      <c r="N869" s="249"/>
      <c r="O869" s="249"/>
      <c r="P869" s="249"/>
      <c r="Q869" s="249"/>
      <c r="R869" s="249"/>
      <c r="S869" s="249"/>
      <c r="T869" s="25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1" t="s">
        <v>195</v>
      </c>
      <c r="AU869" s="251" t="s">
        <v>83</v>
      </c>
      <c r="AV869" s="13" t="s">
        <v>81</v>
      </c>
      <c r="AW869" s="13" t="s">
        <v>30</v>
      </c>
      <c r="AX869" s="13" t="s">
        <v>73</v>
      </c>
      <c r="AY869" s="251" t="s">
        <v>183</v>
      </c>
    </row>
    <row r="870" s="14" customFormat="1">
      <c r="A870" s="14"/>
      <c r="B870" s="252"/>
      <c r="C870" s="253"/>
      <c r="D870" s="243" t="s">
        <v>195</v>
      </c>
      <c r="E870" s="254" t="s">
        <v>1</v>
      </c>
      <c r="F870" s="255" t="s">
        <v>1244</v>
      </c>
      <c r="G870" s="253"/>
      <c r="H870" s="256">
        <v>0.28299999999999997</v>
      </c>
      <c r="I870" s="257"/>
      <c r="J870" s="253"/>
      <c r="K870" s="253"/>
      <c r="L870" s="258"/>
      <c r="M870" s="259"/>
      <c r="N870" s="260"/>
      <c r="O870" s="260"/>
      <c r="P870" s="260"/>
      <c r="Q870" s="260"/>
      <c r="R870" s="260"/>
      <c r="S870" s="260"/>
      <c r="T870" s="261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2" t="s">
        <v>195</v>
      </c>
      <c r="AU870" s="262" t="s">
        <v>83</v>
      </c>
      <c r="AV870" s="14" t="s">
        <v>83</v>
      </c>
      <c r="AW870" s="14" t="s">
        <v>30</v>
      </c>
      <c r="AX870" s="14" t="s">
        <v>73</v>
      </c>
      <c r="AY870" s="262" t="s">
        <v>183</v>
      </c>
    </row>
    <row r="871" s="15" customFormat="1">
      <c r="A871" s="15"/>
      <c r="B871" s="263"/>
      <c r="C871" s="264"/>
      <c r="D871" s="243" t="s">
        <v>195</v>
      </c>
      <c r="E871" s="265" t="s">
        <v>1</v>
      </c>
      <c r="F871" s="266" t="s">
        <v>219</v>
      </c>
      <c r="G871" s="264"/>
      <c r="H871" s="267">
        <v>1.5629999999999999</v>
      </c>
      <c r="I871" s="268"/>
      <c r="J871" s="264"/>
      <c r="K871" s="264"/>
      <c r="L871" s="269"/>
      <c r="M871" s="270"/>
      <c r="N871" s="271"/>
      <c r="O871" s="271"/>
      <c r="P871" s="271"/>
      <c r="Q871" s="271"/>
      <c r="R871" s="271"/>
      <c r="S871" s="271"/>
      <c r="T871" s="272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73" t="s">
        <v>195</v>
      </c>
      <c r="AU871" s="273" t="s">
        <v>83</v>
      </c>
      <c r="AV871" s="15" t="s">
        <v>188</v>
      </c>
      <c r="AW871" s="15" t="s">
        <v>30</v>
      </c>
      <c r="AX871" s="15" t="s">
        <v>81</v>
      </c>
      <c r="AY871" s="273" t="s">
        <v>183</v>
      </c>
    </row>
    <row r="872" s="2" customFormat="1" ht="24.15" customHeight="1">
      <c r="A872" s="38"/>
      <c r="B872" s="39"/>
      <c r="C872" s="227" t="s">
        <v>1245</v>
      </c>
      <c r="D872" s="227" t="s">
        <v>185</v>
      </c>
      <c r="E872" s="228" t="s">
        <v>1246</v>
      </c>
      <c r="F872" s="229" t="s">
        <v>1247</v>
      </c>
      <c r="G872" s="230" t="s">
        <v>293</v>
      </c>
      <c r="H872" s="231">
        <v>5.2240000000000002</v>
      </c>
      <c r="I872" s="232"/>
      <c r="J872" s="233">
        <f>ROUND(I872*H872,2)</f>
        <v>0</v>
      </c>
      <c r="K872" s="234"/>
      <c r="L872" s="44"/>
      <c r="M872" s="235" t="s">
        <v>1</v>
      </c>
      <c r="N872" s="236" t="s">
        <v>38</v>
      </c>
      <c r="O872" s="91"/>
      <c r="P872" s="237">
        <f>O872*H872</f>
        <v>0</v>
      </c>
      <c r="Q872" s="237">
        <v>1.0900000000000001</v>
      </c>
      <c r="R872" s="237">
        <f>Q872*H872</f>
        <v>5.694160000000001</v>
      </c>
      <c r="S872" s="237">
        <v>0</v>
      </c>
      <c r="T872" s="238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39" t="s">
        <v>188</v>
      </c>
      <c r="AT872" s="239" t="s">
        <v>185</v>
      </c>
      <c r="AU872" s="239" t="s">
        <v>83</v>
      </c>
      <c r="AY872" s="17" t="s">
        <v>183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7" t="s">
        <v>81</v>
      </c>
      <c r="BK872" s="240">
        <f>ROUND(I872*H872,2)</f>
        <v>0</v>
      </c>
      <c r="BL872" s="17" t="s">
        <v>188</v>
      </c>
      <c r="BM872" s="239" t="s">
        <v>1248</v>
      </c>
    </row>
    <row r="873" s="13" customFormat="1">
      <c r="A873" s="13"/>
      <c r="B873" s="241"/>
      <c r="C873" s="242"/>
      <c r="D873" s="243" t="s">
        <v>195</v>
      </c>
      <c r="E873" s="244" t="s">
        <v>1</v>
      </c>
      <c r="F873" s="245" t="s">
        <v>208</v>
      </c>
      <c r="G873" s="242"/>
      <c r="H873" s="244" t="s">
        <v>1</v>
      </c>
      <c r="I873" s="246"/>
      <c r="J873" s="242"/>
      <c r="K873" s="242"/>
      <c r="L873" s="247"/>
      <c r="M873" s="248"/>
      <c r="N873" s="249"/>
      <c r="O873" s="249"/>
      <c r="P873" s="249"/>
      <c r="Q873" s="249"/>
      <c r="R873" s="249"/>
      <c r="S873" s="249"/>
      <c r="T873" s="25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1" t="s">
        <v>195</v>
      </c>
      <c r="AU873" s="251" t="s">
        <v>83</v>
      </c>
      <c r="AV873" s="13" t="s">
        <v>81</v>
      </c>
      <c r="AW873" s="13" t="s">
        <v>30</v>
      </c>
      <c r="AX873" s="13" t="s">
        <v>73</v>
      </c>
      <c r="AY873" s="251" t="s">
        <v>183</v>
      </c>
    </row>
    <row r="874" s="13" customFormat="1">
      <c r="A874" s="13"/>
      <c r="B874" s="241"/>
      <c r="C874" s="242"/>
      <c r="D874" s="243" t="s">
        <v>195</v>
      </c>
      <c r="E874" s="244" t="s">
        <v>1</v>
      </c>
      <c r="F874" s="245" t="s">
        <v>1249</v>
      </c>
      <c r="G874" s="242"/>
      <c r="H874" s="244" t="s">
        <v>1</v>
      </c>
      <c r="I874" s="246"/>
      <c r="J874" s="242"/>
      <c r="K874" s="242"/>
      <c r="L874" s="247"/>
      <c r="M874" s="248"/>
      <c r="N874" s="249"/>
      <c r="O874" s="249"/>
      <c r="P874" s="249"/>
      <c r="Q874" s="249"/>
      <c r="R874" s="249"/>
      <c r="S874" s="249"/>
      <c r="T874" s="25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1" t="s">
        <v>195</v>
      </c>
      <c r="AU874" s="251" t="s">
        <v>83</v>
      </c>
      <c r="AV874" s="13" t="s">
        <v>81</v>
      </c>
      <c r="AW874" s="13" t="s">
        <v>30</v>
      </c>
      <c r="AX874" s="13" t="s">
        <v>73</v>
      </c>
      <c r="AY874" s="251" t="s">
        <v>183</v>
      </c>
    </row>
    <row r="875" s="14" customFormat="1">
      <c r="A875" s="14"/>
      <c r="B875" s="252"/>
      <c r="C875" s="253"/>
      <c r="D875" s="243" t="s">
        <v>195</v>
      </c>
      <c r="E875" s="254" t="s">
        <v>1</v>
      </c>
      <c r="F875" s="255" t="s">
        <v>1250</v>
      </c>
      <c r="G875" s="253"/>
      <c r="H875" s="256">
        <v>4.9249999999999998</v>
      </c>
      <c r="I875" s="257"/>
      <c r="J875" s="253"/>
      <c r="K875" s="253"/>
      <c r="L875" s="258"/>
      <c r="M875" s="259"/>
      <c r="N875" s="260"/>
      <c r="O875" s="260"/>
      <c r="P875" s="260"/>
      <c r="Q875" s="260"/>
      <c r="R875" s="260"/>
      <c r="S875" s="260"/>
      <c r="T875" s="261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2" t="s">
        <v>195</v>
      </c>
      <c r="AU875" s="262" t="s">
        <v>83</v>
      </c>
      <c r="AV875" s="14" t="s">
        <v>83</v>
      </c>
      <c r="AW875" s="14" t="s">
        <v>30</v>
      </c>
      <c r="AX875" s="14" t="s">
        <v>73</v>
      </c>
      <c r="AY875" s="262" t="s">
        <v>183</v>
      </c>
    </row>
    <row r="876" s="13" customFormat="1">
      <c r="A876" s="13"/>
      <c r="B876" s="241"/>
      <c r="C876" s="242"/>
      <c r="D876" s="243" t="s">
        <v>195</v>
      </c>
      <c r="E876" s="244" t="s">
        <v>1</v>
      </c>
      <c r="F876" s="245" t="s">
        <v>1251</v>
      </c>
      <c r="G876" s="242"/>
      <c r="H876" s="244" t="s">
        <v>1</v>
      </c>
      <c r="I876" s="246"/>
      <c r="J876" s="242"/>
      <c r="K876" s="242"/>
      <c r="L876" s="247"/>
      <c r="M876" s="248"/>
      <c r="N876" s="249"/>
      <c r="O876" s="249"/>
      <c r="P876" s="249"/>
      <c r="Q876" s="249"/>
      <c r="R876" s="249"/>
      <c r="S876" s="249"/>
      <c r="T876" s="25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1" t="s">
        <v>195</v>
      </c>
      <c r="AU876" s="251" t="s">
        <v>83</v>
      </c>
      <c r="AV876" s="13" t="s">
        <v>81</v>
      </c>
      <c r="AW876" s="13" t="s">
        <v>30</v>
      </c>
      <c r="AX876" s="13" t="s">
        <v>73</v>
      </c>
      <c r="AY876" s="251" t="s">
        <v>183</v>
      </c>
    </row>
    <row r="877" s="14" customFormat="1">
      <c r="A877" s="14"/>
      <c r="B877" s="252"/>
      <c r="C877" s="253"/>
      <c r="D877" s="243" t="s">
        <v>195</v>
      </c>
      <c r="E877" s="254" t="s">
        <v>1</v>
      </c>
      <c r="F877" s="255" t="s">
        <v>1252</v>
      </c>
      <c r="G877" s="253"/>
      <c r="H877" s="256">
        <v>0.19400000000000001</v>
      </c>
      <c r="I877" s="257"/>
      <c r="J877" s="253"/>
      <c r="K877" s="253"/>
      <c r="L877" s="258"/>
      <c r="M877" s="259"/>
      <c r="N877" s="260"/>
      <c r="O877" s="260"/>
      <c r="P877" s="260"/>
      <c r="Q877" s="260"/>
      <c r="R877" s="260"/>
      <c r="S877" s="260"/>
      <c r="T877" s="26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2" t="s">
        <v>195</v>
      </c>
      <c r="AU877" s="262" t="s">
        <v>83</v>
      </c>
      <c r="AV877" s="14" t="s">
        <v>83</v>
      </c>
      <c r="AW877" s="14" t="s">
        <v>30</v>
      </c>
      <c r="AX877" s="14" t="s">
        <v>73</v>
      </c>
      <c r="AY877" s="262" t="s">
        <v>183</v>
      </c>
    </row>
    <row r="878" s="13" customFormat="1">
      <c r="A878" s="13"/>
      <c r="B878" s="241"/>
      <c r="C878" s="242"/>
      <c r="D878" s="243" t="s">
        <v>195</v>
      </c>
      <c r="E878" s="244" t="s">
        <v>1</v>
      </c>
      <c r="F878" s="245" t="s">
        <v>1253</v>
      </c>
      <c r="G878" s="242"/>
      <c r="H878" s="244" t="s">
        <v>1</v>
      </c>
      <c r="I878" s="246"/>
      <c r="J878" s="242"/>
      <c r="K878" s="242"/>
      <c r="L878" s="247"/>
      <c r="M878" s="248"/>
      <c r="N878" s="249"/>
      <c r="O878" s="249"/>
      <c r="P878" s="249"/>
      <c r="Q878" s="249"/>
      <c r="R878" s="249"/>
      <c r="S878" s="249"/>
      <c r="T878" s="25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1" t="s">
        <v>195</v>
      </c>
      <c r="AU878" s="251" t="s">
        <v>83</v>
      </c>
      <c r="AV878" s="13" t="s">
        <v>81</v>
      </c>
      <c r="AW878" s="13" t="s">
        <v>30</v>
      </c>
      <c r="AX878" s="13" t="s">
        <v>73</v>
      </c>
      <c r="AY878" s="251" t="s">
        <v>183</v>
      </c>
    </row>
    <row r="879" s="14" customFormat="1">
      <c r="A879" s="14"/>
      <c r="B879" s="252"/>
      <c r="C879" s="253"/>
      <c r="D879" s="243" t="s">
        <v>195</v>
      </c>
      <c r="E879" s="254" t="s">
        <v>1</v>
      </c>
      <c r="F879" s="255" t="s">
        <v>1254</v>
      </c>
      <c r="G879" s="253"/>
      <c r="H879" s="256">
        <v>0.105</v>
      </c>
      <c r="I879" s="257"/>
      <c r="J879" s="253"/>
      <c r="K879" s="253"/>
      <c r="L879" s="258"/>
      <c r="M879" s="259"/>
      <c r="N879" s="260"/>
      <c r="O879" s="260"/>
      <c r="P879" s="260"/>
      <c r="Q879" s="260"/>
      <c r="R879" s="260"/>
      <c r="S879" s="260"/>
      <c r="T879" s="261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2" t="s">
        <v>195</v>
      </c>
      <c r="AU879" s="262" t="s">
        <v>83</v>
      </c>
      <c r="AV879" s="14" t="s">
        <v>83</v>
      </c>
      <c r="AW879" s="14" t="s">
        <v>30</v>
      </c>
      <c r="AX879" s="14" t="s">
        <v>73</v>
      </c>
      <c r="AY879" s="262" t="s">
        <v>183</v>
      </c>
    </row>
    <row r="880" s="15" customFormat="1">
      <c r="A880" s="15"/>
      <c r="B880" s="263"/>
      <c r="C880" s="264"/>
      <c r="D880" s="243" t="s">
        <v>195</v>
      </c>
      <c r="E880" s="265" t="s">
        <v>1</v>
      </c>
      <c r="F880" s="266" t="s">
        <v>219</v>
      </c>
      <c r="G880" s="264"/>
      <c r="H880" s="267">
        <v>5.2240000000000002</v>
      </c>
      <c r="I880" s="268"/>
      <c r="J880" s="264"/>
      <c r="K880" s="264"/>
      <c r="L880" s="269"/>
      <c r="M880" s="270"/>
      <c r="N880" s="271"/>
      <c r="O880" s="271"/>
      <c r="P880" s="271"/>
      <c r="Q880" s="271"/>
      <c r="R880" s="271"/>
      <c r="S880" s="271"/>
      <c r="T880" s="272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3" t="s">
        <v>195</v>
      </c>
      <c r="AU880" s="273" t="s">
        <v>83</v>
      </c>
      <c r="AV880" s="15" t="s">
        <v>188</v>
      </c>
      <c r="AW880" s="15" t="s">
        <v>30</v>
      </c>
      <c r="AX880" s="15" t="s">
        <v>81</v>
      </c>
      <c r="AY880" s="273" t="s">
        <v>183</v>
      </c>
    </row>
    <row r="881" s="2" customFormat="1" ht="24.15" customHeight="1">
      <c r="A881" s="38"/>
      <c r="B881" s="39"/>
      <c r="C881" s="227" t="s">
        <v>1255</v>
      </c>
      <c r="D881" s="227" t="s">
        <v>185</v>
      </c>
      <c r="E881" s="228" t="s">
        <v>1256</v>
      </c>
      <c r="F881" s="229" t="s">
        <v>1257</v>
      </c>
      <c r="G881" s="230" t="s">
        <v>319</v>
      </c>
      <c r="H881" s="231">
        <v>8.9949999999999992</v>
      </c>
      <c r="I881" s="232"/>
      <c r="J881" s="233">
        <f>ROUND(I881*H881,2)</f>
        <v>0</v>
      </c>
      <c r="K881" s="234"/>
      <c r="L881" s="44"/>
      <c r="M881" s="235" t="s">
        <v>1</v>
      </c>
      <c r="N881" s="236" t="s">
        <v>38</v>
      </c>
      <c r="O881" s="91"/>
      <c r="P881" s="237">
        <f>O881*H881</f>
        <v>0</v>
      </c>
      <c r="Q881" s="237">
        <v>0.00079000000000000001</v>
      </c>
      <c r="R881" s="237">
        <f>Q881*H881</f>
        <v>0.0071060499999999992</v>
      </c>
      <c r="S881" s="237">
        <v>1.0000000000000001E-05</v>
      </c>
      <c r="T881" s="238">
        <f>S881*H881</f>
        <v>8.9950000000000004E-05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39" t="s">
        <v>188</v>
      </c>
      <c r="AT881" s="239" t="s">
        <v>185</v>
      </c>
      <c r="AU881" s="239" t="s">
        <v>83</v>
      </c>
      <c r="AY881" s="17" t="s">
        <v>183</v>
      </c>
      <c r="BE881" s="240">
        <f>IF(N881="základní",J881,0)</f>
        <v>0</v>
      </c>
      <c r="BF881" s="240">
        <f>IF(N881="snížená",J881,0)</f>
        <v>0</v>
      </c>
      <c r="BG881" s="240">
        <f>IF(N881="zákl. přenesená",J881,0)</f>
        <v>0</v>
      </c>
      <c r="BH881" s="240">
        <f>IF(N881="sníž. přenesená",J881,0)</f>
        <v>0</v>
      </c>
      <c r="BI881" s="240">
        <f>IF(N881="nulová",J881,0)</f>
        <v>0</v>
      </c>
      <c r="BJ881" s="17" t="s">
        <v>81</v>
      </c>
      <c r="BK881" s="240">
        <f>ROUND(I881*H881,2)</f>
        <v>0</v>
      </c>
      <c r="BL881" s="17" t="s">
        <v>188</v>
      </c>
      <c r="BM881" s="239" t="s">
        <v>1258</v>
      </c>
    </row>
    <row r="882" s="13" customFormat="1">
      <c r="A882" s="13"/>
      <c r="B882" s="241"/>
      <c r="C882" s="242"/>
      <c r="D882" s="243" t="s">
        <v>195</v>
      </c>
      <c r="E882" s="244" t="s">
        <v>1</v>
      </c>
      <c r="F882" s="245" t="s">
        <v>1025</v>
      </c>
      <c r="G882" s="242"/>
      <c r="H882" s="244" t="s">
        <v>1</v>
      </c>
      <c r="I882" s="246"/>
      <c r="J882" s="242"/>
      <c r="K882" s="242"/>
      <c r="L882" s="247"/>
      <c r="M882" s="248"/>
      <c r="N882" s="249"/>
      <c r="O882" s="249"/>
      <c r="P882" s="249"/>
      <c r="Q882" s="249"/>
      <c r="R882" s="249"/>
      <c r="S882" s="249"/>
      <c r="T882" s="25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1" t="s">
        <v>195</v>
      </c>
      <c r="AU882" s="251" t="s">
        <v>83</v>
      </c>
      <c r="AV882" s="13" t="s">
        <v>81</v>
      </c>
      <c r="AW882" s="13" t="s">
        <v>30</v>
      </c>
      <c r="AX882" s="13" t="s">
        <v>73</v>
      </c>
      <c r="AY882" s="251" t="s">
        <v>183</v>
      </c>
    </row>
    <row r="883" s="14" customFormat="1">
      <c r="A883" s="14"/>
      <c r="B883" s="252"/>
      <c r="C883" s="253"/>
      <c r="D883" s="243" t="s">
        <v>195</v>
      </c>
      <c r="E883" s="254" t="s">
        <v>1</v>
      </c>
      <c r="F883" s="255" t="s">
        <v>1259</v>
      </c>
      <c r="G883" s="253"/>
      <c r="H883" s="256">
        <v>4.5700000000000003</v>
      </c>
      <c r="I883" s="257"/>
      <c r="J883" s="253"/>
      <c r="K883" s="253"/>
      <c r="L883" s="258"/>
      <c r="M883" s="259"/>
      <c r="N883" s="260"/>
      <c r="O883" s="260"/>
      <c r="P883" s="260"/>
      <c r="Q883" s="260"/>
      <c r="R883" s="260"/>
      <c r="S883" s="260"/>
      <c r="T883" s="26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2" t="s">
        <v>195</v>
      </c>
      <c r="AU883" s="262" t="s">
        <v>83</v>
      </c>
      <c r="AV883" s="14" t="s">
        <v>83</v>
      </c>
      <c r="AW883" s="14" t="s">
        <v>30</v>
      </c>
      <c r="AX883" s="14" t="s">
        <v>73</v>
      </c>
      <c r="AY883" s="262" t="s">
        <v>183</v>
      </c>
    </row>
    <row r="884" s="13" customFormat="1">
      <c r="A884" s="13"/>
      <c r="B884" s="241"/>
      <c r="C884" s="242"/>
      <c r="D884" s="243" t="s">
        <v>195</v>
      </c>
      <c r="E884" s="244" t="s">
        <v>1</v>
      </c>
      <c r="F884" s="245" t="s">
        <v>1260</v>
      </c>
      <c r="G884" s="242"/>
      <c r="H884" s="244" t="s">
        <v>1</v>
      </c>
      <c r="I884" s="246"/>
      <c r="J884" s="242"/>
      <c r="K884" s="242"/>
      <c r="L884" s="247"/>
      <c r="M884" s="248"/>
      <c r="N884" s="249"/>
      <c r="O884" s="249"/>
      <c r="P884" s="249"/>
      <c r="Q884" s="249"/>
      <c r="R884" s="249"/>
      <c r="S884" s="249"/>
      <c r="T884" s="250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1" t="s">
        <v>195</v>
      </c>
      <c r="AU884" s="251" t="s">
        <v>83</v>
      </c>
      <c r="AV884" s="13" t="s">
        <v>81</v>
      </c>
      <c r="AW884" s="13" t="s">
        <v>30</v>
      </c>
      <c r="AX884" s="13" t="s">
        <v>73</v>
      </c>
      <c r="AY884" s="251" t="s">
        <v>183</v>
      </c>
    </row>
    <row r="885" s="14" customFormat="1">
      <c r="A885" s="14"/>
      <c r="B885" s="252"/>
      <c r="C885" s="253"/>
      <c r="D885" s="243" t="s">
        <v>195</v>
      </c>
      <c r="E885" s="254" t="s">
        <v>1</v>
      </c>
      <c r="F885" s="255" t="s">
        <v>1261</v>
      </c>
      <c r="G885" s="253"/>
      <c r="H885" s="256">
        <v>4.4249999999999998</v>
      </c>
      <c r="I885" s="257"/>
      <c r="J885" s="253"/>
      <c r="K885" s="253"/>
      <c r="L885" s="258"/>
      <c r="M885" s="259"/>
      <c r="N885" s="260"/>
      <c r="O885" s="260"/>
      <c r="P885" s="260"/>
      <c r="Q885" s="260"/>
      <c r="R885" s="260"/>
      <c r="S885" s="260"/>
      <c r="T885" s="261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2" t="s">
        <v>195</v>
      </c>
      <c r="AU885" s="262" t="s">
        <v>83</v>
      </c>
      <c r="AV885" s="14" t="s">
        <v>83</v>
      </c>
      <c r="AW885" s="14" t="s">
        <v>30</v>
      </c>
      <c r="AX885" s="14" t="s">
        <v>73</v>
      </c>
      <c r="AY885" s="262" t="s">
        <v>183</v>
      </c>
    </row>
    <row r="886" s="15" customFormat="1">
      <c r="A886" s="15"/>
      <c r="B886" s="263"/>
      <c r="C886" s="264"/>
      <c r="D886" s="243" t="s">
        <v>195</v>
      </c>
      <c r="E886" s="265" t="s">
        <v>1</v>
      </c>
      <c r="F886" s="266" t="s">
        <v>219</v>
      </c>
      <c r="G886" s="264"/>
      <c r="H886" s="267">
        <v>8.9949999999999992</v>
      </c>
      <c r="I886" s="268"/>
      <c r="J886" s="264"/>
      <c r="K886" s="264"/>
      <c r="L886" s="269"/>
      <c r="M886" s="270"/>
      <c r="N886" s="271"/>
      <c r="O886" s="271"/>
      <c r="P886" s="271"/>
      <c r="Q886" s="271"/>
      <c r="R886" s="271"/>
      <c r="S886" s="271"/>
      <c r="T886" s="272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73" t="s">
        <v>195</v>
      </c>
      <c r="AU886" s="273" t="s">
        <v>83</v>
      </c>
      <c r="AV886" s="15" t="s">
        <v>188</v>
      </c>
      <c r="AW886" s="15" t="s">
        <v>30</v>
      </c>
      <c r="AX886" s="15" t="s">
        <v>81</v>
      </c>
      <c r="AY886" s="273" t="s">
        <v>183</v>
      </c>
    </row>
    <row r="887" s="2" customFormat="1" ht="24.15" customHeight="1">
      <c r="A887" s="38"/>
      <c r="B887" s="39"/>
      <c r="C887" s="227" t="s">
        <v>1262</v>
      </c>
      <c r="D887" s="227" t="s">
        <v>185</v>
      </c>
      <c r="E887" s="228" t="s">
        <v>1263</v>
      </c>
      <c r="F887" s="229" t="s">
        <v>1264</v>
      </c>
      <c r="G887" s="230" t="s">
        <v>319</v>
      </c>
      <c r="H887" s="231">
        <v>33.68</v>
      </c>
      <c r="I887" s="232"/>
      <c r="J887" s="233">
        <f>ROUND(I887*H887,2)</f>
        <v>0</v>
      </c>
      <c r="K887" s="234"/>
      <c r="L887" s="44"/>
      <c r="M887" s="235" t="s">
        <v>1</v>
      </c>
      <c r="N887" s="236" t="s">
        <v>38</v>
      </c>
      <c r="O887" s="91"/>
      <c r="P887" s="237">
        <f>O887*H887</f>
        <v>0</v>
      </c>
      <c r="Q887" s="237">
        <v>0.0017799999999999999</v>
      </c>
      <c r="R887" s="237">
        <f>Q887*H887</f>
        <v>0.059950399999999994</v>
      </c>
      <c r="S887" s="237">
        <v>1.0000000000000001E-05</v>
      </c>
      <c r="T887" s="238">
        <f>S887*H887</f>
        <v>0.0003368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39" t="s">
        <v>188</v>
      </c>
      <c r="AT887" s="239" t="s">
        <v>185</v>
      </c>
      <c r="AU887" s="239" t="s">
        <v>83</v>
      </c>
      <c r="AY887" s="17" t="s">
        <v>183</v>
      </c>
      <c r="BE887" s="240">
        <f>IF(N887="základní",J887,0)</f>
        <v>0</v>
      </c>
      <c r="BF887" s="240">
        <f>IF(N887="snížená",J887,0)</f>
        <v>0</v>
      </c>
      <c r="BG887" s="240">
        <f>IF(N887="zákl. přenesená",J887,0)</f>
        <v>0</v>
      </c>
      <c r="BH887" s="240">
        <f>IF(N887="sníž. přenesená",J887,0)</f>
        <v>0</v>
      </c>
      <c r="BI887" s="240">
        <f>IF(N887="nulová",J887,0)</f>
        <v>0</v>
      </c>
      <c r="BJ887" s="17" t="s">
        <v>81</v>
      </c>
      <c r="BK887" s="240">
        <f>ROUND(I887*H887,2)</f>
        <v>0</v>
      </c>
      <c r="BL887" s="17" t="s">
        <v>188</v>
      </c>
      <c r="BM887" s="239" t="s">
        <v>1265</v>
      </c>
    </row>
    <row r="888" s="13" customFormat="1">
      <c r="A888" s="13"/>
      <c r="B888" s="241"/>
      <c r="C888" s="242"/>
      <c r="D888" s="243" t="s">
        <v>195</v>
      </c>
      <c r="E888" s="244" t="s">
        <v>1</v>
      </c>
      <c r="F888" s="245" t="s">
        <v>1266</v>
      </c>
      <c r="G888" s="242"/>
      <c r="H888" s="244" t="s">
        <v>1</v>
      </c>
      <c r="I888" s="246"/>
      <c r="J888" s="242"/>
      <c r="K888" s="242"/>
      <c r="L888" s="247"/>
      <c r="M888" s="248"/>
      <c r="N888" s="249"/>
      <c r="O888" s="249"/>
      <c r="P888" s="249"/>
      <c r="Q888" s="249"/>
      <c r="R888" s="249"/>
      <c r="S888" s="249"/>
      <c r="T888" s="25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1" t="s">
        <v>195</v>
      </c>
      <c r="AU888" s="251" t="s">
        <v>83</v>
      </c>
      <c r="AV888" s="13" t="s">
        <v>81</v>
      </c>
      <c r="AW888" s="13" t="s">
        <v>30</v>
      </c>
      <c r="AX888" s="13" t="s">
        <v>73</v>
      </c>
      <c r="AY888" s="251" t="s">
        <v>183</v>
      </c>
    </row>
    <row r="889" s="14" customFormat="1">
      <c r="A889" s="14"/>
      <c r="B889" s="252"/>
      <c r="C889" s="253"/>
      <c r="D889" s="243" t="s">
        <v>195</v>
      </c>
      <c r="E889" s="254" t="s">
        <v>1</v>
      </c>
      <c r="F889" s="255" t="s">
        <v>1267</v>
      </c>
      <c r="G889" s="253"/>
      <c r="H889" s="256">
        <v>18.440000000000001</v>
      </c>
      <c r="I889" s="257"/>
      <c r="J889" s="253"/>
      <c r="K889" s="253"/>
      <c r="L889" s="258"/>
      <c r="M889" s="259"/>
      <c r="N889" s="260"/>
      <c r="O889" s="260"/>
      <c r="P889" s="260"/>
      <c r="Q889" s="260"/>
      <c r="R889" s="260"/>
      <c r="S889" s="260"/>
      <c r="T889" s="26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2" t="s">
        <v>195</v>
      </c>
      <c r="AU889" s="262" t="s">
        <v>83</v>
      </c>
      <c r="AV889" s="14" t="s">
        <v>83</v>
      </c>
      <c r="AW889" s="14" t="s">
        <v>30</v>
      </c>
      <c r="AX889" s="14" t="s">
        <v>73</v>
      </c>
      <c r="AY889" s="262" t="s">
        <v>183</v>
      </c>
    </row>
    <row r="890" s="13" customFormat="1">
      <c r="A890" s="13"/>
      <c r="B890" s="241"/>
      <c r="C890" s="242"/>
      <c r="D890" s="243" t="s">
        <v>195</v>
      </c>
      <c r="E890" s="244" t="s">
        <v>1</v>
      </c>
      <c r="F890" s="245" t="s">
        <v>1268</v>
      </c>
      <c r="G890" s="242"/>
      <c r="H890" s="244" t="s">
        <v>1</v>
      </c>
      <c r="I890" s="246"/>
      <c r="J890" s="242"/>
      <c r="K890" s="242"/>
      <c r="L890" s="247"/>
      <c r="M890" s="248"/>
      <c r="N890" s="249"/>
      <c r="O890" s="249"/>
      <c r="P890" s="249"/>
      <c r="Q890" s="249"/>
      <c r="R890" s="249"/>
      <c r="S890" s="249"/>
      <c r="T890" s="250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1" t="s">
        <v>195</v>
      </c>
      <c r="AU890" s="251" t="s">
        <v>83</v>
      </c>
      <c r="AV890" s="13" t="s">
        <v>81</v>
      </c>
      <c r="AW890" s="13" t="s">
        <v>30</v>
      </c>
      <c r="AX890" s="13" t="s">
        <v>73</v>
      </c>
      <c r="AY890" s="251" t="s">
        <v>183</v>
      </c>
    </row>
    <row r="891" s="14" customFormat="1">
      <c r="A891" s="14"/>
      <c r="B891" s="252"/>
      <c r="C891" s="253"/>
      <c r="D891" s="243" t="s">
        <v>195</v>
      </c>
      <c r="E891" s="254" t="s">
        <v>1</v>
      </c>
      <c r="F891" s="255" t="s">
        <v>1269</v>
      </c>
      <c r="G891" s="253"/>
      <c r="H891" s="256">
        <v>15.24</v>
      </c>
      <c r="I891" s="257"/>
      <c r="J891" s="253"/>
      <c r="K891" s="253"/>
      <c r="L891" s="258"/>
      <c r="M891" s="259"/>
      <c r="N891" s="260"/>
      <c r="O891" s="260"/>
      <c r="P891" s="260"/>
      <c r="Q891" s="260"/>
      <c r="R891" s="260"/>
      <c r="S891" s="260"/>
      <c r="T891" s="261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2" t="s">
        <v>195</v>
      </c>
      <c r="AU891" s="262" t="s">
        <v>83</v>
      </c>
      <c r="AV891" s="14" t="s">
        <v>83</v>
      </c>
      <c r="AW891" s="14" t="s">
        <v>30</v>
      </c>
      <c r="AX891" s="14" t="s">
        <v>73</v>
      </c>
      <c r="AY891" s="262" t="s">
        <v>183</v>
      </c>
    </row>
    <row r="892" s="15" customFormat="1">
      <c r="A892" s="15"/>
      <c r="B892" s="263"/>
      <c r="C892" s="264"/>
      <c r="D892" s="243" t="s">
        <v>195</v>
      </c>
      <c r="E892" s="265" t="s">
        <v>1</v>
      </c>
      <c r="F892" s="266" t="s">
        <v>219</v>
      </c>
      <c r="G892" s="264"/>
      <c r="H892" s="267">
        <v>33.68</v>
      </c>
      <c r="I892" s="268"/>
      <c r="J892" s="264"/>
      <c r="K892" s="264"/>
      <c r="L892" s="269"/>
      <c r="M892" s="270"/>
      <c r="N892" s="271"/>
      <c r="O892" s="271"/>
      <c r="P892" s="271"/>
      <c r="Q892" s="271"/>
      <c r="R892" s="271"/>
      <c r="S892" s="271"/>
      <c r="T892" s="272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3" t="s">
        <v>195</v>
      </c>
      <c r="AU892" s="273" t="s">
        <v>83</v>
      </c>
      <c r="AV892" s="15" t="s">
        <v>188</v>
      </c>
      <c r="AW892" s="15" t="s">
        <v>30</v>
      </c>
      <c r="AX892" s="15" t="s">
        <v>81</v>
      </c>
      <c r="AY892" s="273" t="s">
        <v>183</v>
      </c>
    </row>
    <row r="893" s="2" customFormat="1" ht="24.15" customHeight="1">
      <c r="A893" s="38"/>
      <c r="B893" s="39"/>
      <c r="C893" s="227" t="s">
        <v>1270</v>
      </c>
      <c r="D893" s="227" t="s">
        <v>185</v>
      </c>
      <c r="E893" s="228" t="s">
        <v>1271</v>
      </c>
      <c r="F893" s="229" t="s">
        <v>1272</v>
      </c>
      <c r="G893" s="230" t="s">
        <v>319</v>
      </c>
      <c r="H893" s="231">
        <v>4.2750000000000004</v>
      </c>
      <c r="I893" s="232"/>
      <c r="J893" s="233">
        <f>ROUND(I893*H893,2)</f>
        <v>0</v>
      </c>
      <c r="K893" s="234"/>
      <c r="L893" s="44"/>
      <c r="M893" s="235" t="s">
        <v>1</v>
      </c>
      <c r="N893" s="236" t="s">
        <v>38</v>
      </c>
      <c r="O893" s="91"/>
      <c r="P893" s="237">
        <f>O893*H893</f>
        <v>0</v>
      </c>
      <c r="Q893" s="237">
        <v>0.00298</v>
      </c>
      <c r="R893" s="237">
        <f>Q893*H893</f>
        <v>0.012739500000000001</v>
      </c>
      <c r="S893" s="237">
        <v>1.0000000000000001E-05</v>
      </c>
      <c r="T893" s="238">
        <f>S893*H893</f>
        <v>4.2750000000000009E-05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239" t="s">
        <v>188</v>
      </c>
      <c r="AT893" s="239" t="s">
        <v>185</v>
      </c>
      <c r="AU893" s="239" t="s">
        <v>83</v>
      </c>
      <c r="AY893" s="17" t="s">
        <v>183</v>
      </c>
      <c r="BE893" s="240">
        <f>IF(N893="základní",J893,0)</f>
        <v>0</v>
      </c>
      <c r="BF893" s="240">
        <f>IF(N893="snížená",J893,0)</f>
        <v>0</v>
      </c>
      <c r="BG893" s="240">
        <f>IF(N893="zákl. přenesená",J893,0)</f>
        <v>0</v>
      </c>
      <c r="BH893" s="240">
        <f>IF(N893="sníž. přenesená",J893,0)</f>
        <v>0</v>
      </c>
      <c r="BI893" s="240">
        <f>IF(N893="nulová",J893,0)</f>
        <v>0</v>
      </c>
      <c r="BJ893" s="17" t="s">
        <v>81</v>
      </c>
      <c r="BK893" s="240">
        <f>ROUND(I893*H893,2)</f>
        <v>0</v>
      </c>
      <c r="BL893" s="17" t="s">
        <v>188</v>
      </c>
      <c r="BM893" s="239" t="s">
        <v>1273</v>
      </c>
    </row>
    <row r="894" s="13" customFormat="1">
      <c r="A894" s="13"/>
      <c r="B894" s="241"/>
      <c r="C894" s="242"/>
      <c r="D894" s="243" t="s">
        <v>195</v>
      </c>
      <c r="E894" s="244" t="s">
        <v>1</v>
      </c>
      <c r="F894" s="245" t="s">
        <v>1274</v>
      </c>
      <c r="G894" s="242"/>
      <c r="H894" s="244" t="s">
        <v>1</v>
      </c>
      <c r="I894" s="246"/>
      <c r="J894" s="242"/>
      <c r="K894" s="242"/>
      <c r="L894" s="247"/>
      <c r="M894" s="248"/>
      <c r="N894" s="249"/>
      <c r="O894" s="249"/>
      <c r="P894" s="249"/>
      <c r="Q894" s="249"/>
      <c r="R894" s="249"/>
      <c r="S894" s="249"/>
      <c r="T894" s="25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1" t="s">
        <v>195</v>
      </c>
      <c r="AU894" s="251" t="s">
        <v>83</v>
      </c>
      <c r="AV894" s="13" t="s">
        <v>81</v>
      </c>
      <c r="AW894" s="13" t="s">
        <v>30</v>
      </c>
      <c r="AX894" s="13" t="s">
        <v>73</v>
      </c>
      <c r="AY894" s="251" t="s">
        <v>183</v>
      </c>
    </row>
    <row r="895" s="14" customFormat="1">
      <c r="A895" s="14"/>
      <c r="B895" s="252"/>
      <c r="C895" s="253"/>
      <c r="D895" s="243" t="s">
        <v>195</v>
      </c>
      <c r="E895" s="254" t="s">
        <v>1</v>
      </c>
      <c r="F895" s="255" t="s">
        <v>1275</v>
      </c>
      <c r="G895" s="253"/>
      <c r="H895" s="256">
        <v>4.2750000000000004</v>
      </c>
      <c r="I895" s="257"/>
      <c r="J895" s="253"/>
      <c r="K895" s="253"/>
      <c r="L895" s="258"/>
      <c r="M895" s="259"/>
      <c r="N895" s="260"/>
      <c r="O895" s="260"/>
      <c r="P895" s="260"/>
      <c r="Q895" s="260"/>
      <c r="R895" s="260"/>
      <c r="S895" s="260"/>
      <c r="T895" s="261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2" t="s">
        <v>195</v>
      </c>
      <c r="AU895" s="262" t="s">
        <v>83</v>
      </c>
      <c r="AV895" s="14" t="s">
        <v>83</v>
      </c>
      <c r="AW895" s="14" t="s">
        <v>30</v>
      </c>
      <c r="AX895" s="14" t="s">
        <v>73</v>
      </c>
      <c r="AY895" s="262" t="s">
        <v>183</v>
      </c>
    </row>
    <row r="896" s="15" customFormat="1">
      <c r="A896" s="15"/>
      <c r="B896" s="263"/>
      <c r="C896" s="264"/>
      <c r="D896" s="243" t="s">
        <v>195</v>
      </c>
      <c r="E896" s="265" t="s">
        <v>1</v>
      </c>
      <c r="F896" s="266" t="s">
        <v>219</v>
      </c>
      <c r="G896" s="264"/>
      <c r="H896" s="267">
        <v>4.2750000000000004</v>
      </c>
      <c r="I896" s="268"/>
      <c r="J896" s="264"/>
      <c r="K896" s="264"/>
      <c r="L896" s="269"/>
      <c r="M896" s="270"/>
      <c r="N896" s="271"/>
      <c r="O896" s="271"/>
      <c r="P896" s="271"/>
      <c r="Q896" s="271"/>
      <c r="R896" s="271"/>
      <c r="S896" s="271"/>
      <c r="T896" s="272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73" t="s">
        <v>195</v>
      </c>
      <c r="AU896" s="273" t="s">
        <v>83</v>
      </c>
      <c r="AV896" s="15" t="s">
        <v>188</v>
      </c>
      <c r="AW896" s="15" t="s">
        <v>30</v>
      </c>
      <c r="AX896" s="15" t="s">
        <v>81</v>
      </c>
      <c r="AY896" s="273" t="s">
        <v>183</v>
      </c>
    </row>
    <row r="897" s="2" customFormat="1" ht="16.5" customHeight="1">
      <c r="A897" s="38"/>
      <c r="B897" s="39"/>
      <c r="C897" s="227" t="s">
        <v>1276</v>
      </c>
      <c r="D897" s="227" t="s">
        <v>185</v>
      </c>
      <c r="E897" s="228" t="s">
        <v>1277</v>
      </c>
      <c r="F897" s="229" t="s">
        <v>1278</v>
      </c>
      <c r="G897" s="230" t="s">
        <v>187</v>
      </c>
      <c r="H897" s="231">
        <v>4.9139999999999997</v>
      </c>
      <c r="I897" s="232"/>
      <c r="J897" s="233">
        <f>ROUND(I897*H897,2)</f>
        <v>0</v>
      </c>
      <c r="K897" s="234"/>
      <c r="L897" s="44"/>
      <c r="M897" s="235" t="s">
        <v>1</v>
      </c>
      <c r="N897" s="236" t="s">
        <v>38</v>
      </c>
      <c r="O897" s="91"/>
      <c r="P897" s="237">
        <f>O897*H897</f>
        <v>0</v>
      </c>
      <c r="Q897" s="237">
        <v>2.5018699999999998</v>
      </c>
      <c r="R897" s="237">
        <f>Q897*H897</f>
        <v>12.294189179999998</v>
      </c>
      <c r="S897" s="237">
        <v>0</v>
      </c>
      <c r="T897" s="238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239" t="s">
        <v>188</v>
      </c>
      <c r="AT897" s="239" t="s">
        <v>185</v>
      </c>
      <c r="AU897" s="239" t="s">
        <v>83</v>
      </c>
      <c r="AY897" s="17" t="s">
        <v>183</v>
      </c>
      <c r="BE897" s="240">
        <f>IF(N897="základní",J897,0)</f>
        <v>0</v>
      </c>
      <c r="BF897" s="240">
        <f>IF(N897="snížená",J897,0)</f>
        <v>0</v>
      </c>
      <c r="BG897" s="240">
        <f>IF(N897="zákl. přenesená",J897,0)</f>
        <v>0</v>
      </c>
      <c r="BH897" s="240">
        <f>IF(N897="sníž. přenesená",J897,0)</f>
        <v>0</v>
      </c>
      <c r="BI897" s="240">
        <f>IF(N897="nulová",J897,0)</f>
        <v>0</v>
      </c>
      <c r="BJ897" s="17" t="s">
        <v>81</v>
      </c>
      <c r="BK897" s="240">
        <f>ROUND(I897*H897,2)</f>
        <v>0</v>
      </c>
      <c r="BL897" s="17" t="s">
        <v>188</v>
      </c>
      <c r="BM897" s="239" t="s">
        <v>1279</v>
      </c>
    </row>
    <row r="898" s="13" customFormat="1">
      <c r="A898" s="13"/>
      <c r="B898" s="241"/>
      <c r="C898" s="242"/>
      <c r="D898" s="243" t="s">
        <v>195</v>
      </c>
      <c r="E898" s="244" t="s">
        <v>1</v>
      </c>
      <c r="F898" s="245" t="s">
        <v>1280</v>
      </c>
      <c r="G898" s="242"/>
      <c r="H898" s="244" t="s">
        <v>1</v>
      </c>
      <c r="I898" s="246"/>
      <c r="J898" s="242"/>
      <c r="K898" s="242"/>
      <c r="L898" s="247"/>
      <c r="M898" s="248"/>
      <c r="N898" s="249"/>
      <c r="O898" s="249"/>
      <c r="P898" s="249"/>
      <c r="Q898" s="249"/>
      <c r="R898" s="249"/>
      <c r="S898" s="249"/>
      <c r="T898" s="25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1" t="s">
        <v>195</v>
      </c>
      <c r="AU898" s="251" t="s">
        <v>83</v>
      </c>
      <c r="AV898" s="13" t="s">
        <v>81</v>
      </c>
      <c r="AW898" s="13" t="s">
        <v>30</v>
      </c>
      <c r="AX898" s="13" t="s">
        <v>73</v>
      </c>
      <c r="AY898" s="251" t="s">
        <v>183</v>
      </c>
    </row>
    <row r="899" s="14" customFormat="1">
      <c r="A899" s="14"/>
      <c r="B899" s="252"/>
      <c r="C899" s="253"/>
      <c r="D899" s="243" t="s">
        <v>195</v>
      </c>
      <c r="E899" s="254" t="s">
        <v>1</v>
      </c>
      <c r="F899" s="255" t="s">
        <v>1281</v>
      </c>
      <c r="G899" s="253"/>
      <c r="H899" s="256">
        <v>4.9139999999999997</v>
      </c>
      <c r="I899" s="257"/>
      <c r="J899" s="253"/>
      <c r="K899" s="253"/>
      <c r="L899" s="258"/>
      <c r="M899" s="259"/>
      <c r="N899" s="260"/>
      <c r="O899" s="260"/>
      <c r="P899" s="260"/>
      <c r="Q899" s="260"/>
      <c r="R899" s="260"/>
      <c r="S899" s="260"/>
      <c r="T899" s="26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2" t="s">
        <v>195</v>
      </c>
      <c r="AU899" s="262" t="s">
        <v>83</v>
      </c>
      <c r="AV899" s="14" t="s">
        <v>83</v>
      </c>
      <c r="AW899" s="14" t="s">
        <v>30</v>
      </c>
      <c r="AX899" s="14" t="s">
        <v>73</v>
      </c>
      <c r="AY899" s="262" t="s">
        <v>183</v>
      </c>
    </row>
    <row r="900" s="15" customFormat="1">
      <c r="A900" s="15"/>
      <c r="B900" s="263"/>
      <c r="C900" s="264"/>
      <c r="D900" s="243" t="s">
        <v>195</v>
      </c>
      <c r="E900" s="265" t="s">
        <v>1</v>
      </c>
      <c r="F900" s="266" t="s">
        <v>219</v>
      </c>
      <c r="G900" s="264"/>
      <c r="H900" s="267">
        <v>4.9139999999999997</v>
      </c>
      <c r="I900" s="268"/>
      <c r="J900" s="264"/>
      <c r="K900" s="264"/>
      <c r="L900" s="269"/>
      <c r="M900" s="270"/>
      <c r="N900" s="271"/>
      <c r="O900" s="271"/>
      <c r="P900" s="271"/>
      <c r="Q900" s="271"/>
      <c r="R900" s="271"/>
      <c r="S900" s="271"/>
      <c r="T900" s="272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3" t="s">
        <v>195</v>
      </c>
      <c r="AU900" s="273" t="s">
        <v>83</v>
      </c>
      <c r="AV900" s="15" t="s">
        <v>188</v>
      </c>
      <c r="AW900" s="15" t="s">
        <v>30</v>
      </c>
      <c r="AX900" s="15" t="s">
        <v>81</v>
      </c>
      <c r="AY900" s="273" t="s">
        <v>183</v>
      </c>
    </row>
    <row r="901" s="2" customFormat="1" ht="24.15" customHeight="1">
      <c r="A901" s="38"/>
      <c r="B901" s="39"/>
      <c r="C901" s="227" t="s">
        <v>1282</v>
      </c>
      <c r="D901" s="227" t="s">
        <v>185</v>
      </c>
      <c r="E901" s="228" t="s">
        <v>1283</v>
      </c>
      <c r="F901" s="229" t="s">
        <v>1284</v>
      </c>
      <c r="G901" s="230" t="s">
        <v>202</v>
      </c>
      <c r="H901" s="231">
        <v>10.518000000000001</v>
      </c>
      <c r="I901" s="232"/>
      <c r="J901" s="233">
        <f>ROUND(I901*H901,2)</f>
        <v>0</v>
      </c>
      <c r="K901" s="234"/>
      <c r="L901" s="44"/>
      <c r="M901" s="235" t="s">
        <v>1</v>
      </c>
      <c r="N901" s="236" t="s">
        <v>38</v>
      </c>
      <c r="O901" s="91"/>
      <c r="P901" s="237">
        <f>O901*H901</f>
        <v>0</v>
      </c>
      <c r="Q901" s="237">
        <v>0.0021299999999999999</v>
      </c>
      <c r="R901" s="237">
        <f>Q901*H901</f>
        <v>0.022403340000000001</v>
      </c>
      <c r="S901" s="237">
        <v>0</v>
      </c>
      <c r="T901" s="238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39" t="s">
        <v>188</v>
      </c>
      <c r="AT901" s="239" t="s">
        <v>185</v>
      </c>
      <c r="AU901" s="239" t="s">
        <v>83</v>
      </c>
      <c r="AY901" s="17" t="s">
        <v>183</v>
      </c>
      <c r="BE901" s="240">
        <f>IF(N901="základní",J901,0)</f>
        <v>0</v>
      </c>
      <c r="BF901" s="240">
        <f>IF(N901="snížená",J901,0)</f>
        <v>0</v>
      </c>
      <c r="BG901" s="240">
        <f>IF(N901="zákl. přenesená",J901,0)</f>
        <v>0</v>
      </c>
      <c r="BH901" s="240">
        <f>IF(N901="sníž. přenesená",J901,0)</f>
        <v>0</v>
      </c>
      <c r="BI901" s="240">
        <f>IF(N901="nulová",J901,0)</f>
        <v>0</v>
      </c>
      <c r="BJ901" s="17" t="s">
        <v>81</v>
      </c>
      <c r="BK901" s="240">
        <f>ROUND(I901*H901,2)</f>
        <v>0</v>
      </c>
      <c r="BL901" s="17" t="s">
        <v>188</v>
      </c>
      <c r="BM901" s="239" t="s">
        <v>1285</v>
      </c>
    </row>
    <row r="902" s="13" customFormat="1">
      <c r="A902" s="13"/>
      <c r="B902" s="241"/>
      <c r="C902" s="242"/>
      <c r="D902" s="243" t="s">
        <v>195</v>
      </c>
      <c r="E902" s="244" t="s">
        <v>1</v>
      </c>
      <c r="F902" s="245" t="s">
        <v>1280</v>
      </c>
      <c r="G902" s="242"/>
      <c r="H902" s="244" t="s">
        <v>1</v>
      </c>
      <c r="I902" s="246"/>
      <c r="J902" s="242"/>
      <c r="K902" s="242"/>
      <c r="L902" s="247"/>
      <c r="M902" s="248"/>
      <c r="N902" s="249"/>
      <c r="O902" s="249"/>
      <c r="P902" s="249"/>
      <c r="Q902" s="249"/>
      <c r="R902" s="249"/>
      <c r="S902" s="249"/>
      <c r="T902" s="250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1" t="s">
        <v>195</v>
      </c>
      <c r="AU902" s="251" t="s">
        <v>83</v>
      </c>
      <c r="AV902" s="13" t="s">
        <v>81</v>
      </c>
      <c r="AW902" s="13" t="s">
        <v>30</v>
      </c>
      <c r="AX902" s="13" t="s">
        <v>73</v>
      </c>
      <c r="AY902" s="251" t="s">
        <v>183</v>
      </c>
    </row>
    <row r="903" s="14" customFormat="1">
      <c r="A903" s="14"/>
      <c r="B903" s="252"/>
      <c r="C903" s="253"/>
      <c r="D903" s="243" t="s">
        <v>195</v>
      </c>
      <c r="E903" s="254" t="s">
        <v>1</v>
      </c>
      <c r="F903" s="255" t="s">
        <v>1286</v>
      </c>
      <c r="G903" s="253"/>
      <c r="H903" s="256">
        <v>10.518000000000001</v>
      </c>
      <c r="I903" s="257"/>
      <c r="J903" s="253"/>
      <c r="K903" s="253"/>
      <c r="L903" s="258"/>
      <c r="M903" s="259"/>
      <c r="N903" s="260"/>
      <c r="O903" s="260"/>
      <c r="P903" s="260"/>
      <c r="Q903" s="260"/>
      <c r="R903" s="260"/>
      <c r="S903" s="260"/>
      <c r="T903" s="261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2" t="s">
        <v>195</v>
      </c>
      <c r="AU903" s="262" t="s">
        <v>83</v>
      </c>
      <c r="AV903" s="14" t="s">
        <v>83</v>
      </c>
      <c r="AW903" s="14" t="s">
        <v>30</v>
      </c>
      <c r="AX903" s="14" t="s">
        <v>73</v>
      </c>
      <c r="AY903" s="262" t="s">
        <v>183</v>
      </c>
    </row>
    <row r="904" s="15" customFormat="1">
      <c r="A904" s="15"/>
      <c r="B904" s="263"/>
      <c r="C904" s="264"/>
      <c r="D904" s="243" t="s">
        <v>195</v>
      </c>
      <c r="E904" s="265" t="s">
        <v>1</v>
      </c>
      <c r="F904" s="266" t="s">
        <v>219</v>
      </c>
      <c r="G904" s="264"/>
      <c r="H904" s="267">
        <v>10.518000000000001</v>
      </c>
      <c r="I904" s="268"/>
      <c r="J904" s="264"/>
      <c r="K904" s="264"/>
      <c r="L904" s="269"/>
      <c r="M904" s="270"/>
      <c r="N904" s="271"/>
      <c r="O904" s="271"/>
      <c r="P904" s="271"/>
      <c r="Q904" s="271"/>
      <c r="R904" s="271"/>
      <c r="S904" s="271"/>
      <c r="T904" s="272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73" t="s">
        <v>195</v>
      </c>
      <c r="AU904" s="273" t="s">
        <v>83</v>
      </c>
      <c r="AV904" s="15" t="s">
        <v>188</v>
      </c>
      <c r="AW904" s="15" t="s">
        <v>30</v>
      </c>
      <c r="AX904" s="15" t="s">
        <v>81</v>
      </c>
      <c r="AY904" s="273" t="s">
        <v>183</v>
      </c>
    </row>
    <row r="905" s="2" customFormat="1" ht="24.15" customHeight="1">
      <c r="A905" s="38"/>
      <c r="B905" s="39"/>
      <c r="C905" s="227" t="s">
        <v>1287</v>
      </c>
      <c r="D905" s="227" t="s">
        <v>185</v>
      </c>
      <c r="E905" s="228" t="s">
        <v>1288</v>
      </c>
      <c r="F905" s="229" t="s">
        <v>1289</v>
      </c>
      <c r="G905" s="230" t="s">
        <v>202</v>
      </c>
      <c r="H905" s="231">
        <v>10.518000000000001</v>
      </c>
      <c r="I905" s="232"/>
      <c r="J905" s="233">
        <f>ROUND(I905*H905,2)</f>
        <v>0</v>
      </c>
      <c r="K905" s="234"/>
      <c r="L905" s="44"/>
      <c r="M905" s="235" t="s">
        <v>1</v>
      </c>
      <c r="N905" s="236" t="s">
        <v>38</v>
      </c>
      <c r="O905" s="91"/>
      <c r="P905" s="237">
        <f>O905*H905</f>
        <v>0</v>
      </c>
      <c r="Q905" s="237">
        <v>0</v>
      </c>
      <c r="R905" s="237">
        <f>Q905*H905</f>
        <v>0</v>
      </c>
      <c r="S905" s="237">
        <v>0</v>
      </c>
      <c r="T905" s="238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239" t="s">
        <v>188</v>
      </c>
      <c r="AT905" s="239" t="s">
        <v>185</v>
      </c>
      <c r="AU905" s="239" t="s">
        <v>83</v>
      </c>
      <c r="AY905" s="17" t="s">
        <v>183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7" t="s">
        <v>81</v>
      </c>
      <c r="BK905" s="240">
        <f>ROUND(I905*H905,2)</f>
        <v>0</v>
      </c>
      <c r="BL905" s="17" t="s">
        <v>188</v>
      </c>
      <c r="BM905" s="239" t="s">
        <v>1290</v>
      </c>
    </row>
    <row r="906" s="13" customFormat="1">
      <c r="A906" s="13"/>
      <c r="B906" s="241"/>
      <c r="C906" s="242"/>
      <c r="D906" s="243" t="s">
        <v>195</v>
      </c>
      <c r="E906" s="244" t="s">
        <v>1</v>
      </c>
      <c r="F906" s="245" t="s">
        <v>1280</v>
      </c>
      <c r="G906" s="242"/>
      <c r="H906" s="244" t="s">
        <v>1</v>
      </c>
      <c r="I906" s="246"/>
      <c r="J906" s="242"/>
      <c r="K906" s="242"/>
      <c r="L906" s="247"/>
      <c r="M906" s="248"/>
      <c r="N906" s="249"/>
      <c r="O906" s="249"/>
      <c r="P906" s="249"/>
      <c r="Q906" s="249"/>
      <c r="R906" s="249"/>
      <c r="S906" s="249"/>
      <c r="T906" s="25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1" t="s">
        <v>195</v>
      </c>
      <c r="AU906" s="251" t="s">
        <v>83</v>
      </c>
      <c r="AV906" s="13" t="s">
        <v>81</v>
      </c>
      <c r="AW906" s="13" t="s">
        <v>30</v>
      </c>
      <c r="AX906" s="13" t="s">
        <v>73</v>
      </c>
      <c r="AY906" s="251" t="s">
        <v>183</v>
      </c>
    </row>
    <row r="907" s="14" customFormat="1">
      <c r="A907" s="14"/>
      <c r="B907" s="252"/>
      <c r="C907" s="253"/>
      <c r="D907" s="243" t="s">
        <v>195</v>
      </c>
      <c r="E907" s="254" t="s">
        <v>1</v>
      </c>
      <c r="F907" s="255" t="s">
        <v>1286</v>
      </c>
      <c r="G907" s="253"/>
      <c r="H907" s="256">
        <v>10.518000000000001</v>
      </c>
      <c r="I907" s="257"/>
      <c r="J907" s="253"/>
      <c r="K907" s="253"/>
      <c r="L907" s="258"/>
      <c r="M907" s="259"/>
      <c r="N907" s="260"/>
      <c r="O907" s="260"/>
      <c r="P907" s="260"/>
      <c r="Q907" s="260"/>
      <c r="R907" s="260"/>
      <c r="S907" s="260"/>
      <c r="T907" s="261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2" t="s">
        <v>195</v>
      </c>
      <c r="AU907" s="262" t="s">
        <v>83</v>
      </c>
      <c r="AV907" s="14" t="s">
        <v>83</v>
      </c>
      <c r="AW907" s="14" t="s">
        <v>30</v>
      </c>
      <c r="AX907" s="14" t="s">
        <v>73</v>
      </c>
      <c r="AY907" s="262" t="s">
        <v>183</v>
      </c>
    </row>
    <row r="908" s="15" customFormat="1">
      <c r="A908" s="15"/>
      <c r="B908" s="263"/>
      <c r="C908" s="264"/>
      <c r="D908" s="243" t="s">
        <v>195</v>
      </c>
      <c r="E908" s="265" t="s">
        <v>1</v>
      </c>
      <c r="F908" s="266" t="s">
        <v>219</v>
      </c>
      <c r="G908" s="264"/>
      <c r="H908" s="267">
        <v>10.518000000000001</v>
      </c>
      <c r="I908" s="268"/>
      <c r="J908" s="264"/>
      <c r="K908" s="264"/>
      <c r="L908" s="269"/>
      <c r="M908" s="270"/>
      <c r="N908" s="271"/>
      <c r="O908" s="271"/>
      <c r="P908" s="271"/>
      <c r="Q908" s="271"/>
      <c r="R908" s="271"/>
      <c r="S908" s="271"/>
      <c r="T908" s="272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3" t="s">
        <v>195</v>
      </c>
      <c r="AU908" s="273" t="s">
        <v>83</v>
      </c>
      <c r="AV908" s="15" t="s">
        <v>188</v>
      </c>
      <c r="AW908" s="15" t="s">
        <v>30</v>
      </c>
      <c r="AX908" s="15" t="s">
        <v>81</v>
      </c>
      <c r="AY908" s="273" t="s">
        <v>183</v>
      </c>
    </row>
    <row r="909" s="2" customFormat="1" ht="21.75" customHeight="1">
      <c r="A909" s="38"/>
      <c r="B909" s="39"/>
      <c r="C909" s="227" t="s">
        <v>1291</v>
      </c>
      <c r="D909" s="227" t="s">
        <v>185</v>
      </c>
      <c r="E909" s="228" t="s">
        <v>1292</v>
      </c>
      <c r="F909" s="229" t="s">
        <v>1293</v>
      </c>
      <c r="G909" s="230" t="s">
        <v>293</v>
      </c>
      <c r="H909" s="231">
        <v>0.84999999999999998</v>
      </c>
      <c r="I909" s="232"/>
      <c r="J909" s="233">
        <f>ROUND(I909*H909,2)</f>
        <v>0</v>
      </c>
      <c r="K909" s="234"/>
      <c r="L909" s="44"/>
      <c r="M909" s="235" t="s">
        <v>1</v>
      </c>
      <c r="N909" s="236" t="s">
        <v>38</v>
      </c>
      <c r="O909" s="91"/>
      <c r="P909" s="237">
        <f>O909*H909</f>
        <v>0</v>
      </c>
      <c r="Q909" s="237">
        <v>1.05237</v>
      </c>
      <c r="R909" s="237">
        <f>Q909*H909</f>
        <v>0.89451449999999999</v>
      </c>
      <c r="S909" s="237">
        <v>0</v>
      </c>
      <c r="T909" s="238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39" t="s">
        <v>188</v>
      </c>
      <c r="AT909" s="239" t="s">
        <v>185</v>
      </c>
      <c r="AU909" s="239" t="s">
        <v>83</v>
      </c>
      <c r="AY909" s="17" t="s">
        <v>183</v>
      </c>
      <c r="BE909" s="240">
        <f>IF(N909="základní",J909,0)</f>
        <v>0</v>
      </c>
      <c r="BF909" s="240">
        <f>IF(N909="snížená",J909,0)</f>
        <v>0</v>
      </c>
      <c r="BG909" s="240">
        <f>IF(N909="zákl. přenesená",J909,0)</f>
        <v>0</v>
      </c>
      <c r="BH909" s="240">
        <f>IF(N909="sníž. přenesená",J909,0)</f>
        <v>0</v>
      </c>
      <c r="BI909" s="240">
        <f>IF(N909="nulová",J909,0)</f>
        <v>0</v>
      </c>
      <c r="BJ909" s="17" t="s">
        <v>81</v>
      </c>
      <c r="BK909" s="240">
        <f>ROUND(I909*H909,2)</f>
        <v>0</v>
      </c>
      <c r="BL909" s="17" t="s">
        <v>188</v>
      </c>
      <c r="BM909" s="239" t="s">
        <v>1294</v>
      </c>
    </row>
    <row r="910" s="14" customFormat="1">
      <c r="A910" s="14"/>
      <c r="B910" s="252"/>
      <c r="C910" s="253"/>
      <c r="D910" s="243" t="s">
        <v>195</v>
      </c>
      <c r="E910" s="254" t="s">
        <v>1</v>
      </c>
      <c r="F910" s="255" t="s">
        <v>1295</v>
      </c>
      <c r="G910" s="253"/>
      <c r="H910" s="256">
        <v>0.84999999999999998</v>
      </c>
      <c r="I910" s="257"/>
      <c r="J910" s="253"/>
      <c r="K910" s="253"/>
      <c r="L910" s="258"/>
      <c r="M910" s="259"/>
      <c r="N910" s="260"/>
      <c r="O910" s="260"/>
      <c r="P910" s="260"/>
      <c r="Q910" s="260"/>
      <c r="R910" s="260"/>
      <c r="S910" s="260"/>
      <c r="T910" s="261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2" t="s">
        <v>195</v>
      </c>
      <c r="AU910" s="262" t="s">
        <v>83</v>
      </c>
      <c r="AV910" s="14" t="s">
        <v>83</v>
      </c>
      <c r="AW910" s="14" t="s">
        <v>30</v>
      </c>
      <c r="AX910" s="14" t="s">
        <v>81</v>
      </c>
      <c r="AY910" s="262" t="s">
        <v>183</v>
      </c>
    </row>
    <row r="911" s="2" customFormat="1" ht="24.15" customHeight="1">
      <c r="A911" s="38"/>
      <c r="B911" s="39"/>
      <c r="C911" s="227" t="s">
        <v>1296</v>
      </c>
      <c r="D911" s="227" t="s">
        <v>185</v>
      </c>
      <c r="E911" s="228" t="s">
        <v>1297</v>
      </c>
      <c r="F911" s="229" t="s">
        <v>1298</v>
      </c>
      <c r="G911" s="230" t="s">
        <v>325</v>
      </c>
      <c r="H911" s="231">
        <v>26</v>
      </c>
      <c r="I911" s="232"/>
      <c r="J911" s="233">
        <f>ROUND(I911*H911,2)</f>
        <v>0</v>
      </c>
      <c r="K911" s="234"/>
      <c r="L911" s="44"/>
      <c r="M911" s="235" t="s">
        <v>1</v>
      </c>
      <c r="N911" s="236" t="s">
        <v>38</v>
      </c>
      <c r="O911" s="91"/>
      <c r="P911" s="237">
        <f>O911*H911</f>
        <v>0</v>
      </c>
      <c r="Q911" s="237">
        <v>0.17488999999999999</v>
      </c>
      <c r="R911" s="237">
        <f>Q911*H911</f>
        <v>4.5471399999999997</v>
      </c>
      <c r="S911" s="237">
        <v>0</v>
      </c>
      <c r="T911" s="238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239" t="s">
        <v>188</v>
      </c>
      <c r="AT911" s="239" t="s">
        <v>185</v>
      </c>
      <c r="AU911" s="239" t="s">
        <v>83</v>
      </c>
      <c r="AY911" s="17" t="s">
        <v>183</v>
      </c>
      <c r="BE911" s="240">
        <f>IF(N911="základní",J911,0)</f>
        <v>0</v>
      </c>
      <c r="BF911" s="240">
        <f>IF(N911="snížená",J911,0)</f>
        <v>0</v>
      </c>
      <c r="BG911" s="240">
        <f>IF(N911="zákl. přenesená",J911,0)</f>
        <v>0</v>
      </c>
      <c r="BH911" s="240">
        <f>IF(N911="sníž. přenesená",J911,0)</f>
        <v>0</v>
      </c>
      <c r="BI911" s="240">
        <f>IF(N911="nulová",J911,0)</f>
        <v>0</v>
      </c>
      <c r="BJ911" s="17" t="s">
        <v>81</v>
      </c>
      <c r="BK911" s="240">
        <f>ROUND(I911*H911,2)</f>
        <v>0</v>
      </c>
      <c r="BL911" s="17" t="s">
        <v>188</v>
      </c>
      <c r="BM911" s="239" t="s">
        <v>1299</v>
      </c>
    </row>
    <row r="912" s="14" customFormat="1">
      <c r="A912" s="14"/>
      <c r="B912" s="252"/>
      <c r="C912" s="253"/>
      <c r="D912" s="243" t="s">
        <v>195</v>
      </c>
      <c r="E912" s="254" t="s">
        <v>1</v>
      </c>
      <c r="F912" s="255" t="s">
        <v>1300</v>
      </c>
      <c r="G912" s="253"/>
      <c r="H912" s="256">
        <v>26</v>
      </c>
      <c r="I912" s="257"/>
      <c r="J912" s="253"/>
      <c r="K912" s="253"/>
      <c r="L912" s="258"/>
      <c r="M912" s="259"/>
      <c r="N912" s="260"/>
      <c r="O912" s="260"/>
      <c r="P912" s="260"/>
      <c r="Q912" s="260"/>
      <c r="R912" s="260"/>
      <c r="S912" s="260"/>
      <c r="T912" s="261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2" t="s">
        <v>195</v>
      </c>
      <c r="AU912" s="262" t="s">
        <v>83</v>
      </c>
      <c r="AV912" s="14" t="s">
        <v>83</v>
      </c>
      <c r="AW912" s="14" t="s">
        <v>30</v>
      </c>
      <c r="AX912" s="14" t="s">
        <v>81</v>
      </c>
      <c r="AY912" s="262" t="s">
        <v>183</v>
      </c>
    </row>
    <row r="913" s="2" customFormat="1" ht="33" customHeight="1">
      <c r="A913" s="38"/>
      <c r="B913" s="39"/>
      <c r="C913" s="277" t="s">
        <v>1301</v>
      </c>
      <c r="D913" s="277" t="s">
        <v>649</v>
      </c>
      <c r="E913" s="278" t="s">
        <v>1302</v>
      </c>
      <c r="F913" s="279" t="s">
        <v>1303</v>
      </c>
      <c r="G913" s="280" t="s">
        <v>325</v>
      </c>
      <c r="H913" s="281">
        <v>14</v>
      </c>
      <c r="I913" s="282"/>
      <c r="J913" s="283">
        <f>ROUND(I913*H913,2)</f>
        <v>0</v>
      </c>
      <c r="K913" s="284"/>
      <c r="L913" s="285"/>
      <c r="M913" s="286" t="s">
        <v>1</v>
      </c>
      <c r="N913" s="287" t="s">
        <v>38</v>
      </c>
      <c r="O913" s="91"/>
      <c r="P913" s="237">
        <f>O913*H913</f>
        <v>0</v>
      </c>
      <c r="Q913" s="237">
        <v>0.0037000000000000002</v>
      </c>
      <c r="R913" s="237">
        <f>Q913*H913</f>
        <v>0.051799999999999999</v>
      </c>
      <c r="S913" s="237">
        <v>0</v>
      </c>
      <c r="T913" s="238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39" t="s">
        <v>283</v>
      </c>
      <c r="AT913" s="239" t="s">
        <v>649</v>
      </c>
      <c r="AU913" s="239" t="s">
        <v>83</v>
      </c>
      <c r="AY913" s="17" t="s">
        <v>183</v>
      </c>
      <c r="BE913" s="240">
        <f>IF(N913="základní",J913,0)</f>
        <v>0</v>
      </c>
      <c r="BF913" s="240">
        <f>IF(N913="snížená",J913,0)</f>
        <v>0</v>
      </c>
      <c r="BG913" s="240">
        <f>IF(N913="zákl. přenesená",J913,0)</f>
        <v>0</v>
      </c>
      <c r="BH913" s="240">
        <f>IF(N913="sníž. přenesená",J913,0)</f>
        <v>0</v>
      </c>
      <c r="BI913" s="240">
        <f>IF(N913="nulová",J913,0)</f>
        <v>0</v>
      </c>
      <c r="BJ913" s="17" t="s">
        <v>81</v>
      </c>
      <c r="BK913" s="240">
        <f>ROUND(I913*H913,2)</f>
        <v>0</v>
      </c>
      <c r="BL913" s="17" t="s">
        <v>188</v>
      </c>
      <c r="BM913" s="239" t="s">
        <v>1304</v>
      </c>
    </row>
    <row r="914" s="14" customFormat="1">
      <c r="A914" s="14"/>
      <c r="B914" s="252"/>
      <c r="C914" s="253"/>
      <c r="D914" s="243" t="s">
        <v>195</v>
      </c>
      <c r="E914" s="254" t="s">
        <v>1</v>
      </c>
      <c r="F914" s="255" t="s">
        <v>146</v>
      </c>
      <c r="G914" s="253"/>
      <c r="H914" s="256">
        <v>14</v>
      </c>
      <c r="I914" s="257"/>
      <c r="J914" s="253"/>
      <c r="K914" s="253"/>
      <c r="L914" s="258"/>
      <c r="M914" s="259"/>
      <c r="N914" s="260"/>
      <c r="O914" s="260"/>
      <c r="P914" s="260"/>
      <c r="Q914" s="260"/>
      <c r="R914" s="260"/>
      <c r="S914" s="260"/>
      <c r="T914" s="261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2" t="s">
        <v>195</v>
      </c>
      <c r="AU914" s="262" t="s">
        <v>83</v>
      </c>
      <c r="AV914" s="14" t="s">
        <v>83</v>
      </c>
      <c r="AW914" s="14" t="s">
        <v>30</v>
      </c>
      <c r="AX914" s="14" t="s">
        <v>81</v>
      </c>
      <c r="AY914" s="262" t="s">
        <v>183</v>
      </c>
    </row>
    <row r="915" s="2" customFormat="1" ht="37.8" customHeight="1">
      <c r="A915" s="38"/>
      <c r="B915" s="39"/>
      <c r="C915" s="277" t="s">
        <v>1305</v>
      </c>
      <c r="D915" s="277" t="s">
        <v>649</v>
      </c>
      <c r="E915" s="278" t="s">
        <v>1306</v>
      </c>
      <c r="F915" s="279" t="s">
        <v>1307</v>
      </c>
      <c r="G915" s="280" t="s">
        <v>325</v>
      </c>
      <c r="H915" s="281">
        <v>4</v>
      </c>
      <c r="I915" s="282"/>
      <c r="J915" s="283">
        <f>ROUND(I915*H915,2)</f>
        <v>0</v>
      </c>
      <c r="K915" s="284"/>
      <c r="L915" s="285"/>
      <c r="M915" s="286" t="s">
        <v>1</v>
      </c>
      <c r="N915" s="287" t="s">
        <v>38</v>
      </c>
      <c r="O915" s="91"/>
      <c r="P915" s="237">
        <f>O915*H915</f>
        <v>0</v>
      </c>
      <c r="Q915" s="237">
        <v>0.002</v>
      </c>
      <c r="R915" s="237">
        <f>Q915*H915</f>
        <v>0.0080000000000000002</v>
      </c>
      <c r="S915" s="237">
        <v>0</v>
      </c>
      <c r="T915" s="238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39" t="s">
        <v>283</v>
      </c>
      <c r="AT915" s="239" t="s">
        <v>649</v>
      </c>
      <c r="AU915" s="239" t="s">
        <v>83</v>
      </c>
      <c r="AY915" s="17" t="s">
        <v>183</v>
      </c>
      <c r="BE915" s="240">
        <f>IF(N915="základní",J915,0)</f>
        <v>0</v>
      </c>
      <c r="BF915" s="240">
        <f>IF(N915="snížená",J915,0)</f>
        <v>0</v>
      </c>
      <c r="BG915" s="240">
        <f>IF(N915="zákl. přenesená",J915,0)</f>
        <v>0</v>
      </c>
      <c r="BH915" s="240">
        <f>IF(N915="sníž. přenesená",J915,0)</f>
        <v>0</v>
      </c>
      <c r="BI915" s="240">
        <f>IF(N915="nulová",J915,0)</f>
        <v>0</v>
      </c>
      <c r="BJ915" s="17" t="s">
        <v>81</v>
      </c>
      <c r="BK915" s="240">
        <f>ROUND(I915*H915,2)</f>
        <v>0</v>
      </c>
      <c r="BL915" s="17" t="s">
        <v>188</v>
      </c>
      <c r="BM915" s="239" t="s">
        <v>1308</v>
      </c>
    </row>
    <row r="916" s="14" customFormat="1">
      <c r="A916" s="14"/>
      <c r="B916" s="252"/>
      <c r="C916" s="253"/>
      <c r="D916" s="243" t="s">
        <v>195</v>
      </c>
      <c r="E916" s="254" t="s">
        <v>1</v>
      </c>
      <c r="F916" s="255" t="s">
        <v>188</v>
      </c>
      <c r="G916" s="253"/>
      <c r="H916" s="256">
        <v>4</v>
      </c>
      <c r="I916" s="257"/>
      <c r="J916" s="253"/>
      <c r="K916" s="253"/>
      <c r="L916" s="258"/>
      <c r="M916" s="259"/>
      <c r="N916" s="260"/>
      <c r="O916" s="260"/>
      <c r="P916" s="260"/>
      <c r="Q916" s="260"/>
      <c r="R916" s="260"/>
      <c r="S916" s="260"/>
      <c r="T916" s="261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2" t="s">
        <v>195</v>
      </c>
      <c r="AU916" s="262" t="s">
        <v>83</v>
      </c>
      <c r="AV916" s="14" t="s">
        <v>83</v>
      </c>
      <c r="AW916" s="14" t="s">
        <v>30</v>
      </c>
      <c r="AX916" s="14" t="s">
        <v>81</v>
      </c>
      <c r="AY916" s="262" t="s">
        <v>183</v>
      </c>
    </row>
    <row r="917" s="2" customFormat="1" ht="21.75" customHeight="1">
      <c r="A917" s="38"/>
      <c r="B917" s="39"/>
      <c r="C917" s="277" t="s">
        <v>1309</v>
      </c>
      <c r="D917" s="277" t="s">
        <v>649</v>
      </c>
      <c r="E917" s="278" t="s">
        <v>1310</v>
      </c>
      <c r="F917" s="279" t="s">
        <v>1311</v>
      </c>
      <c r="G917" s="280" t="s">
        <v>325</v>
      </c>
      <c r="H917" s="281">
        <v>4</v>
      </c>
      <c r="I917" s="282"/>
      <c r="J917" s="283">
        <f>ROUND(I917*H917,2)</f>
        <v>0</v>
      </c>
      <c r="K917" s="284"/>
      <c r="L917" s="285"/>
      <c r="M917" s="286" t="s">
        <v>1</v>
      </c>
      <c r="N917" s="287" t="s">
        <v>38</v>
      </c>
      <c r="O917" s="91"/>
      <c r="P917" s="237">
        <f>O917*H917</f>
        <v>0</v>
      </c>
      <c r="Q917" s="237">
        <v>0.00010000000000000001</v>
      </c>
      <c r="R917" s="237">
        <f>Q917*H917</f>
        <v>0.00040000000000000002</v>
      </c>
      <c r="S917" s="237">
        <v>0</v>
      </c>
      <c r="T917" s="238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39" t="s">
        <v>283</v>
      </c>
      <c r="AT917" s="239" t="s">
        <v>649</v>
      </c>
      <c r="AU917" s="239" t="s">
        <v>83</v>
      </c>
      <c r="AY917" s="17" t="s">
        <v>183</v>
      </c>
      <c r="BE917" s="240">
        <f>IF(N917="základní",J917,0)</f>
        <v>0</v>
      </c>
      <c r="BF917" s="240">
        <f>IF(N917="snížená",J917,0)</f>
        <v>0</v>
      </c>
      <c r="BG917" s="240">
        <f>IF(N917="zákl. přenesená",J917,0)</f>
        <v>0</v>
      </c>
      <c r="BH917" s="240">
        <f>IF(N917="sníž. přenesená",J917,0)</f>
        <v>0</v>
      </c>
      <c r="BI917" s="240">
        <f>IF(N917="nulová",J917,0)</f>
        <v>0</v>
      </c>
      <c r="BJ917" s="17" t="s">
        <v>81</v>
      </c>
      <c r="BK917" s="240">
        <f>ROUND(I917*H917,2)</f>
        <v>0</v>
      </c>
      <c r="BL917" s="17" t="s">
        <v>188</v>
      </c>
      <c r="BM917" s="239" t="s">
        <v>1312</v>
      </c>
    </row>
    <row r="918" s="14" customFormat="1">
      <c r="A918" s="14"/>
      <c r="B918" s="252"/>
      <c r="C918" s="253"/>
      <c r="D918" s="243" t="s">
        <v>195</v>
      </c>
      <c r="E918" s="254" t="s">
        <v>1</v>
      </c>
      <c r="F918" s="255" t="s">
        <v>188</v>
      </c>
      <c r="G918" s="253"/>
      <c r="H918" s="256">
        <v>4</v>
      </c>
      <c r="I918" s="257"/>
      <c r="J918" s="253"/>
      <c r="K918" s="253"/>
      <c r="L918" s="258"/>
      <c r="M918" s="259"/>
      <c r="N918" s="260"/>
      <c r="O918" s="260"/>
      <c r="P918" s="260"/>
      <c r="Q918" s="260"/>
      <c r="R918" s="260"/>
      <c r="S918" s="260"/>
      <c r="T918" s="261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2" t="s">
        <v>195</v>
      </c>
      <c r="AU918" s="262" t="s">
        <v>83</v>
      </c>
      <c r="AV918" s="14" t="s">
        <v>83</v>
      </c>
      <c r="AW918" s="14" t="s">
        <v>30</v>
      </c>
      <c r="AX918" s="14" t="s">
        <v>81</v>
      </c>
      <c r="AY918" s="262" t="s">
        <v>183</v>
      </c>
    </row>
    <row r="919" s="2" customFormat="1" ht="24.15" customHeight="1">
      <c r="A919" s="38"/>
      <c r="B919" s="39"/>
      <c r="C919" s="277" t="s">
        <v>1313</v>
      </c>
      <c r="D919" s="277" t="s">
        <v>649</v>
      </c>
      <c r="E919" s="278" t="s">
        <v>1314</v>
      </c>
      <c r="F919" s="279" t="s">
        <v>1315</v>
      </c>
      <c r="G919" s="280" t="s">
        <v>325</v>
      </c>
      <c r="H919" s="281">
        <v>8</v>
      </c>
      <c r="I919" s="282"/>
      <c r="J919" s="283">
        <f>ROUND(I919*H919,2)</f>
        <v>0</v>
      </c>
      <c r="K919" s="284"/>
      <c r="L919" s="285"/>
      <c r="M919" s="286" t="s">
        <v>1</v>
      </c>
      <c r="N919" s="287" t="s">
        <v>38</v>
      </c>
      <c r="O919" s="91"/>
      <c r="P919" s="237">
        <f>O919*H919</f>
        <v>0</v>
      </c>
      <c r="Q919" s="237">
        <v>0.0030000000000000001</v>
      </c>
      <c r="R919" s="237">
        <f>Q919*H919</f>
        <v>0.024</v>
      </c>
      <c r="S919" s="237">
        <v>0</v>
      </c>
      <c r="T919" s="238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39" t="s">
        <v>283</v>
      </c>
      <c r="AT919" s="239" t="s">
        <v>649</v>
      </c>
      <c r="AU919" s="239" t="s">
        <v>83</v>
      </c>
      <c r="AY919" s="17" t="s">
        <v>183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7" t="s">
        <v>81</v>
      </c>
      <c r="BK919" s="240">
        <f>ROUND(I919*H919,2)</f>
        <v>0</v>
      </c>
      <c r="BL919" s="17" t="s">
        <v>188</v>
      </c>
      <c r="BM919" s="239" t="s">
        <v>1316</v>
      </c>
    </row>
    <row r="920" s="14" customFormat="1">
      <c r="A920" s="14"/>
      <c r="B920" s="252"/>
      <c r="C920" s="253"/>
      <c r="D920" s="243" t="s">
        <v>195</v>
      </c>
      <c r="E920" s="254" t="s">
        <v>1</v>
      </c>
      <c r="F920" s="255" t="s">
        <v>283</v>
      </c>
      <c r="G920" s="253"/>
      <c r="H920" s="256">
        <v>8</v>
      </c>
      <c r="I920" s="257"/>
      <c r="J920" s="253"/>
      <c r="K920" s="253"/>
      <c r="L920" s="258"/>
      <c r="M920" s="259"/>
      <c r="N920" s="260"/>
      <c r="O920" s="260"/>
      <c r="P920" s="260"/>
      <c r="Q920" s="260"/>
      <c r="R920" s="260"/>
      <c r="S920" s="260"/>
      <c r="T920" s="261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2" t="s">
        <v>195</v>
      </c>
      <c r="AU920" s="262" t="s">
        <v>83</v>
      </c>
      <c r="AV920" s="14" t="s">
        <v>83</v>
      </c>
      <c r="AW920" s="14" t="s">
        <v>30</v>
      </c>
      <c r="AX920" s="14" t="s">
        <v>81</v>
      </c>
      <c r="AY920" s="262" t="s">
        <v>183</v>
      </c>
    </row>
    <row r="921" s="2" customFormat="1" ht="24.15" customHeight="1">
      <c r="A921" s="38"/>
      <c r="B921" s="39"/>
      <c r="C921" s="227" t="s">
        <v>1317</v>
      </c>
      <c r="D921" s="227" t="s">
        <v>185</v>
      </c>
      <c r="E921" s="228" t="s">
        <v>1318</v>
      </c>
      <c r="F921" s="229" t="s">
        <v>1319</v>
      </c>
      <c r="G921" s="230" t="s">
        <v>202</v>
      </c>
      <c r="H921" s="231">
        <v>7.9829999999999997</v>
      </c>
      <c r="I921" s="232"/>
      <c r="J921" s="233">
        <f>ROUND(I921*H921,2)</f>
        <v>0</v>
      </c>
      <c r="K921" s="234"/>
      <c r="L921" s="44"/>
      <c r="M921" s="235" t="s">
        <v>1</v>
      </c>
      <c r="N921" s="236" t="s">
        <v>38</v>
      </c>
      <c r="O921" s="91"/>
      <c r="P921" s="237">
        <f>O921*H921</f>
        <v>0</v>
      </c>
      <c r="Q921" s="237">
        <v>0.061719999999999997</v>
      </c>
      <c r="R921" s="237">
        <f>Q921*H921</f>
        <v>0.49271075999999997</v>
      </c>
      <c r="S921" s="237">
        <v>0</v>
      </c>
      <c r="T921" s="238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39" t="s">
        <v>188</v>
      </c>
      <c r="AT921" s="239" t="s">
        <v>185</v>
      </c>
      <c r="AU921" s="239" t="s">
        <v>83</v>
      </c>
      <c r="AY921" s="17" t="s">
        <v>183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7" t="s">
        <v>81</v>
      </c>
      <c r="BK921" s="240">
        <f>ROUND(I921*H921,2)</f>
        <v>0</v>
      </c>
      <c r="BL921" s="17" t="s">
        <v>188</v>
      </c>
      <c r="BM921" s="239" t="s">
        <v>1320</v>
      </c>
    </row>
    <row r="922" s="13" customFormat="1">
      <c r="A922" s="13"/>
      <c r="B922" s="241"/>
      <c r="C922" s="242"/>
      <c r="D922" s="243" t="s">
        <v>195</v>
      </c>
      <c r="E922" s="244" t="s">
        <v>1</v>
      </c>
      <c r="F922" s="245" t="s">
        <v>196</v>
      </c>
      <c r="G922" s="242"/>
      <c r="H922" s="244" t="s">
        <v>1</v>
      </c>
      <c r="I922" s="246"/>
      <c r="J922" s="242"/>
      <c r="K922" s="242"/>
      <c r="L922" s="247"/>
      <c r="M922" s="248"/>
      <c r="N922" s="249"/>
      <c r="O922" s="249"/>
      <c r="P922" s="249"/>
      <c r="Q922" s="249"/>
      <c r="R922" s="249"/>
      <c r="S922" s="249"/>
      <c r="T922" s="250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1" t="s">
        <v>195</v>
      </c>
      <c r="AU922" s="251" t="s">
        <v>83</v>
      </c>
      <c r="AV922" s="13" t="s">
        <v>81</v>
      </c>
      <c r="AW922" s="13" t="s">
        <v>30</v>
      </c>
      <c r="AX922" s="13" t="s">
        <v>73</v>
      </c>
      <c r="AY922" s="251" t="s">
        <v>183</v>
      </c>
    </row>
    <row r="923" s="13" customFormat="1">
      <c r="A923" s="13"/>
      <c r="B923" s="241"/>
      <c r="C923" s="242"/>
      <c r="D923" s="243" t="s">
        <v>195</v>
      </c>
      <c r="E923" s="244" t="s">
        <v>1</v>
      </c>
      <c r="F923" s="245" t="s">
        <v>1321</v>
      </c>
      <c r="G923" s="242"/>
      <c r="H923" s="244" t="s">
        <v>1</v>
      </c>
      <c r="I923" s="246"/>
      <c r="J923" s="242"/>
      <c r="K923" s="242"/>
      <c r="L923" s="247"/>
      <c r="M923" s="248"/>
      <c r="N923" s="249"/>
      <c r="O923" s="249"/>
      <c r="P923" s="249"/>
      <c r="Q923" s="249"/>
      <c r="R923" s="249"/>
      <c r="S923" s="249"/>
      <c r="T923" s="25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1" t="s">
        <v>195</v>
      </c>
      <c r="AU923" s="251" t="s">
        <v>83</v>
      </c>
      <c r="AV923" s="13" t="s">
        <v>81</v>
      </c>
      <c r="AW923" s="13" t="s">
        <v>30</v>
      </c>
      <c r="AX923" s="13" t="s">
        <v>73</v>
      </c>
      <c r="AY923" s="251" t="s">
        <v>183</v>
      </c>
    </row>
    <row r="924" s="14" customFormat="1">
      <c r="A924" s="14"/>
      <c r="B924" s="252"/>
      <c r="C924" s="253"/>
      <c r="D924" s="243" t="s">
        <v>195</v>
      </c>
      <c r="E924" s="254" t="s">
        <v>1</v>
      </c>
      <c r="F924" s="255" t="s">
        <v>1322</v>
      </c>
      <c r="G924" s="253"/>
      <c r="H924" s="256">
        <v>7.9829999999999997</v>
      </c>
      <c r="I924" s="257"/>
      <c r="J924" s="253"/>
      <c r="K924" s="253"/>
      <c r="L924" s="258"/>
      <c r="M924" s="259"/>
      <c r="N924" s="260"/>
      <c r="O924" s="260"/>
      <c r="P924" s="260"/>
      <c r="Q924" s="260"/>
      <c r="R924" s="260"/>
      <c r="S924" s="260"/>
      <c r="T924" s="261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2" t="s">
        <v>195</v>
      </c>
      <c r="AU924" s="262" t="s">
        <v>83</v>
      </c>
      <c r="AV924" s="14" t="s">
        <v>83</v>
      </c>
      <c r="AW924" s="14" t="s">
        <v>30</v>
      </c>
      <c r="AX924" s="14" t="s">
        <v>73</v>
      </c>
      <c r="AY924" s="262" t="s">
        <v>183</v>
      </c>
    </row>
    <row r="925" s="15" customFormat="1">
      <c r="A925" s="15"/>
      <c r="B925" s="263"/>
      <c r="C925" s="264"/>
      <c r="D925" s="243" t="s">
        <v>195</v>
      </c>
      <c r="E925" s="265" t="s">
        <v>1</v>
      </c>
      <c r="F925" s="266" t="s">
        <v>219</v>
      </c>
      <c r="G925" s="264"/>
      <c r="H925" s="267">
        <v>7.9829999999999997</v>
      </c>
      <c r="I925" s="268"/>
      <c r="J925" s="264"/>
      <c r="K925" s="264"/>
      <c r="L925" s="269"/>
      <c r="M925" s="270"/>
      <c r="N925" s="271"/>
      <c r="O925" s="271"/>
      <c r="P925" s="271"/>
      <c r="Q925" s="271"/>
      <c r="R925" s="271"/>
      <c r="S925" s="271"/>
      <c r="T925" s="272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3" t="s">
        <v>195</v>
      </c>
      <c r="AU925" s="273" t="s">
        <v>83</v>
      </c>
      <c r="AV925" s="15" t="s">
        <v>188</v>
      </c>
      <c r="AW925" s="15" t="s">
        <v>30</v>
      </c>
      <c r="AX925" s="15" t="s">
        <v>81</v>
      </c>
      <c r="AY925" s="273" t="s">
        <v>183</v>
      </c>
    </row>
    <row r="926" s="2" customFormat="1" ht="24.15" customHeight="1">
      <c r="A926" s="38"/>
      <c r="B926" s="39"/>
      <c r="C926" s="227" t="s">
        <v>1323</v>
      </c>
      <c r="D926" s="227" t="s">
        <v>185</v>
      </c>
      <c r="E926" s="228" t="s">
        <v>1324</v>
      </c>
      <c r="F926" s="229" t="s">
        <v>1325</v>
      </c>
      <c r="G926" s="230" t="s">
        <v>202</v>
      </c>
      <c r="H926" s="231">
        <v>109.613</v>
      </c>
      <c r="I926" s="232"/>
      <c r="J926" s="233">
        <f>ROUND(I926*H926,2)</f>
        <v>0</v>
      </c>
      <c r="K926" s="234"/>
      <c r="L926" s="44"/>
      <c r="M926" s="235" t="s">
        <v>1</v>
      </c>
      <c r="N926" s="236" t="s">
        <v>38</v>
      </c>
      <c r="O926" s="91"/>
      <c r="P926" s="237">
        <f>O926*H926</f>
        <v>0</v>
      </c>
      <c r="Q926" s="237">
        <v>0.079210000000000003</v>
      </c>
      <c r="R926" s="237">
        <f>Q926*H926</f>
        <v>8.6824457299999995</v>
      </c>
      <c r="S926" s="237">
        <v>0</v>
      </c>
      <c r="T926" s="238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239" t="s">
        <v>188</v>
      </c>
      <c r="AT926" s="239" t="s">
        <v>185</v>
      </c>
      <c r="AU926" s="239" t="s">
        <v>83</v>
      </c>
      <c r="AY926" s="17" t="s">
        <v>183</v>
      </c>
      <c r="BE926" s="240">
        <f>IF(N926="základní",J926,0)</f>
        <v>0</v>
      </c>
      <c r="BF926" s="240">
        <f>IF(N926="snížená",J926,0)</f>
        <v>0</v>
      </c>
      <c r="BG926" s="240">
        <f>IF(N926="zákl. přenesená",J926,0)</f>
        <v>0</v>
      </c>
      <c r="BH926" s="240">
        <f>IF(N926="sníž. přenesená",J926,0)</f>
        <v>0</v>
      </c>
      <c r="BI926" s="240">
        <f>IF(N926="nulová",J926,0)</f>
        <v>0</v>
      </c>
      <c r="BJ926" s="17" t="s">
        <v>81</v>
      </c>
      <c r="BK926" s="240">
        <f>ROUND(I926*H926,2)</f>
        <v>0</v>
      </c>
      <c r="BL926" s="17" t="s">
        <v>188</v>
      </c>
      <c r="BM926" s="239" t="s">
        <v>1326</v>
      </c>
    </row>
    <row r="927" s="13" customFormat="1">
      <c r="A927" s="13"/>
      <c r="B927" s="241"/>
      <c r="C927" s="242"/>
      <c r="D927" s="243" t="s">
        <v>195</v>
      </c>
      <c r="E927" s="244" t="s">
        <v>1</v>
      </c>
      <c r="F927" s="245" t="s">
        <v>196</v>
      </c>
      <c r="G927" s="242"/>
      <c r="H927" s="244" t="s">
        <v>1</v>
      </c>
      <c r="I927" s="246"/>
      <c r="J927" s="242"/>
      <c r="K927" s="242"/>
      <c r="L927" s="247"/>
      <c r="M927" s="248"/>
      <c r="N927" s="249"/>
      <c r="O927" s="249"/>
      <c r="P927" s="249"/>
      <c r="Q927" s="249"/>
      <c r="R927" s="249"/>
      <c r="S927" s="249"/>
      <c r="T927" s="25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1" t="s">
        <v>195</v>
      </c>
      <c r="AU927" s="251" t="s">
        <v>83</v>
      </c>
      <c r="AV927" s="13" t="s">
        <v>81</v>
      </c>
      <c r="AW927" s="13" t="s">
        <v>30</v>
      </c>
      <c r="AX927" s="13" t="s">
        <v>73</v>
      </c>
      <c r="AY927" s="251" t="s">
        <v>183</v>
      </c>
    </row>
    <row r="928" s="13" customFormat="1">
      <c r="A928" s="13"/>
      <c r="B928" s="241"/>
      <c r="C928" s="242"/>
      <c r="D928" s="243" t="s">
        <v>195</v>
      </c>
      <c r="E928" s="244" t="s">
        <v>1</v>
      </c>
      <c r="F928" s="245" t="s">
        <v>1327</v>
      </c>
      <c r="G928" s="242"/>
      <c r="H928" s="244" t="s">
        <v>1</v>
      </c>
      <c r="I928" s="246"/>
      <c r="J928" s="242"/>
      <c r="K928" s="242"/>
      <c r="L928" s="247"/>
      <c r="M928" s="248"/>
      <c r="N928" s="249"/>
      <c r="O928" s="249"/>
      <c r="P928" s="249"/>
      <c r="Q928" s="249"/>
      <c r="R928" s="249"/>
      <c r="S928" s="249"/>
      <c r="T928" s="25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1" t="s">
        <v>195</v>
      </c>
      <c r="AU928" s="251" t="s">
        <v>83</v>
      </c>
      <c r="AV928" s="13" t="s">
        <v>81</v>
      </c>
      <c r="AW928" s="13" t="s">
        <v>30</v>
      </c>
      <c r="AX928" s="13" t="s">
        <v>73</v>
      </c>
      <c r="AY928" s="251" t="s">
        <v>183</v>
      </c>
    </row>
    <row r="929" s="14" customFormat="1">
      <c r="A929" s="14"/>
      <c r="B929" s="252"/>
      <c r="C929" s="253"/>
      <c r="D929" s="243" t="s">
        <v>195</v>
      </c>
      <c r="E929" s="254" t="s">
        <v>1</v>
      </c>
      <c r="F929" s="255" t="s">
        <v>1328</v>
      </c>
      <c r="G929" s="253"/>
      <c r="H929" s="256">
        <v>18.457000000000001</v>
      </c>
      <c r="I929" s="257"/>
      <c r="J929" s="253"/>
      <c r="K929" s="253"/>
      <c r="L929" s="258"/>
      <c r="M929" s="259"/>
      <c r="N929" s="260"/>
      <c r="O929" s="260"/>
      <c r="P929" s="260"/>
      <c r="Q929" s="260"/>
      <c r="R929" s="260"/>
      <c r="S929" s="260"/>
      <c r="T929" s="261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2" t="s">
        <v>195</v>
      </c>
      <c r="AU929" s="262" t="s">
        <v>83</v>
      </c>
      <c r="AV929" s="14" t="s">
        <v>83</v>
      </c>
      <c r="AW929" s="14" t="s">
        <v>30</v>
      </c>
      <c r="AX929" s="14" t="s">
        <v>73</v>
      </c>
      <c r="AY929" s="262" t="s">
        <v>183</v>
      </c>
    </row>
    <row r="930" s="13" customFormat="1">
      <c r="A930" s="13"/>
      <c r="B930" s="241"/>
      <c r="C930" s="242"/>
      <c r="D930" s="243" t="s">
        <v>195</v>
      </c>
      <c r="E930" s="244" t="s">
        <v>1</v>
      </c>
      <c r="F930" s="245" t="s">
        <v>1329</v>
      </c>
      <c r="G930" s="242"/>
      <c r="H930" s="244" t="s">
        <v>1</v>
      </c>
      <c r="I930" s="246"/>
      <c r="J930" s="242"/>
      <c r="K930" s="242"/>
      <c r="L930" s="247"/>
      <c r="M930" s="248"/>
      <c r="N930" s="249"/>
      <c r="O930" s="249"/>
      <c r="P930" s="249"/>
      <c r="Q930" s="249"/>
      <c r="R930" s="249"/>
      <c r="S930" s="249"/>
      <c r="T930" s="250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1" t="s">
        <v>195</v>
      </c>
      <c r="AU930" s="251" t="s">
        <v>83</v>
      </c>
      <c r="AV930" s="13" t="s">
        <v>81</v>
      </c>
      <c r="AW930" s="13" t="s">
        <v>30</v>
      </c>
      <c r="AX930" s="13" t="s">
        <v>73</v>
      </c>
      <c r="AY930" s="251" t="s">
        <v>183</v>
      </c>
    </row>
    <row r="931" s="14" customFormat="1">
      <c r="A931" s="14"/>
      <c r="B931" s="252"/>
      <c r="C931" s="253"/>
      <c r="D931" s="243" t="s">
        <v>195</v>
      </c>
      <c r="E931" s="254" t="s">
        <v>1</v>
      </c>
      <c r="F931" s="255" t="s">
        <v>1330</v>
      </c>
      <c r="G931" s="253"/>
      <c r="H931" s="256">
        <v>20.158000000000001</v>
      </c>
      <c r="I931" s="257"/>
      <c r="J931" s="253"/>
      <c r="K931" s="253"/>
      <c r="L931" s="258"/>
      <c r="M931" s="259"/>
      <c r="N931" s="260"/>
      <c r="O931" s="260"/>
      <c r="P931" s="260"/>
      <c r="Q931" s="260"/>
      <c r="R931" s="260"/>
      <c r="S931" s="260"/>
      <c r="T931" s="261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2" t="s">
        <v>195</v>
      </c>
      <c r="AU931" s="262" t="s">
        <v>83</v>
      </c>
      <c r="AV931" s="14" t="s">
        <v>83</v>
      </c>
      <c r="AW931" s="14" t="s">
        <v>30</v>
      </c>
      <c r="AX931" s="14" t="s">
        <v>73</v>
      </c>
      <c r="AY931" s="262" t="s">
        <v>183</v>
      </c>
    </row>
    <row r="932" s="13" customFormat="1">
      <c r="A932" s="13"/>
      <c r="B932" s="241"/>
      <c r="C932" s="242"/>
      <c r="D932" s="243" t="s">
        <v>195</v>
      </c>
      <c r="E932" s="244" t="s">
        <v>1</v>
      </c>
      <c r="F932" s="245" t="s">
        <v>1331</v>
      </c>
      <c r="G932" s="242"/>
      <c r="H932" s="244" t="s">
        <v>1</v>
      </c>
      <c r="I932" s="246"/>
      <c r="J932" s="242"/>
      <c r="K932" s="242"/>
      <c r="L932" s="247"/>
      <c r="M932" s="248"/>
      <c r="N932" s="249"/>
      <c r="O932" s="249"/>
      <c r="P932" s="249"/>
      <c r="Q932" s="249"/>
      <c r="R932" s="249"/>
      <c r="S932" s="249"/>
      <c r="T932" s="25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1" t="s">
        <v>195</v>
      </c>
      <c r="AU932" s="251" t="s">
        <v>83</v>
      </c>
      <c r="AV932" s="13" t="s">
        <v>81</v>
      </c>
      <c r="AW932" s="13" t="s">
        <v>30</v>
      </c>
      <c r="AX932" s="13" t="s">
        <v>73</v>
      </c>
      <c r="AY932" s="251" t="s">
        <v>183</v>
      </c>
    </row>
    <row r="933" s="14" customFormat="1">
      <c r="A933" s="14"/>
      <c r="B933" s="252"/>
      <c r="C933" s="253"/>
      <c r="D933" s="243" t="s">
        <v>195</v>
      </c>
      <c r="E933" s="254" t="s">
        <v>1</v>
      </c>
      <c r="F933" s="255" t="s">
        <v>1332</v>
      </c>
      <c r="G933" s="253"/>
      <c r="H933" s="256">
        <v>27.288</v>
      </c>
      <c r="I933" s="257"/>
      <c r="J933" s="253"/>
      <c r="K933" s="253"/>
      <c r="L933" s="258"/>
      <c r="M933" s="259"/>
      <c r="N933" s="260"/>
      <c r="O933" s="260"/>
      <c r="P933" s="260"/>
      <c r="Q933" s="260"/>
      <c r="R933" s="260"/>
      <c r="S933" s="260"/>
      <c r="T933" s="26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2" t="s">
        <v>195</v>
      </c>
      <c r="AU933" s="262" t="s">
        <v>83</v>
      </c>
      <c r="AV933" s="14" t="s">
        <v>83</v>
      </c>
      <c r="AW933" s="14" t="s">
        <v>30</v>
      </c>
      <c r="AX933" s="14" t="s">
        <v>73</v>
      </c>
      <c r="AY933" s="262" t="s">
        <v>183</v>
      </c>
    </row>
    <row r="934" s="13" customFormat="1">
      <c r="A934" s="13"/>
      <c r="B934" s="241"/>
      <c r="C934" s="242"/>
      <c r="D934" s="243" t="s">
        <v>195</v>
      </c>
      <c r="E934" s="244" t="s">
        <v>1</v>
      </c>
      <c r="F934" s="245" t="s">
        <v>1333</v>
      </c>
      <c r="G934" s="242"/>
      <c r="H934" s="244" t="s">
        <v>1</v>
      </c>
      <c r="I934" s="246"/>
      <c r="J934" s="242"/>
      <c r="K934" s="242"/>
      <c r="L934" s="247"/>
      <c r="M934" s="248"/>
      <c r="N934" s="249"/>
      <c r="O934" s="249"/>
      <c r="P934" s="249"/>
      <c r="Q934" s="249"/>
      <c r="R934" s="249"/>
      <c r="S934" s="249"/>
      <c r="T934" s="250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1" t="s">
        <v>195</v>
      </c>
      <c r="AU934" s="251" t="s">
        <v>83</v>
      </c>
      <c r="AV934" s="13" t="s">
        <v>81</v>
      </c>
      <c r="AW934" s="13" t="s">
        <v>30</v>
      </c>
      <c r="AX934" s="13" t="s">
        <v>73</v>
      </c>
      <c r="AY934" s="251" t="s">
        <v>183</v>
      </c>
    </row>
    <row r="935" s="14" customFormat="1">
      <c r="A935" s="14"/>
      <c r="B935" s="252"/>
      <c r="C935" s="253"/>
      <c r="D935" s="243" t="s">
        <v>195</v>
      </c>
      <c r="E935" s="254" t="s">
        <v>1</v>
      </c>
      <c r="F935" s="255" t="s">
        <v>1334</v>
      </c>
      <c r="G935" s="253"/>
      <c r="H935" s="256">
        <v>1.1519999999999999</v>
      </c>
      <c r="I935" s="257"/>
      <c r="J935" s="253"/>
      <c r="K935" s="253"/>
      <c r="L935" s="258"/>
      <c r="M935" s="259"/>
      <c r="N935" s="260"/>
      <c r="O935" s="260"/>
      <c r="P935" s="260"/>
      <c r="Q935" s="260"/>
      <c r="R935" s="260"/>
      <c r="S935" s="260"/>
      <c r="T935" s="261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2" t="s">
        <v>195</v>
      </c>
      <c r="AU935" s="262" t="s">
        <v>83</v>
      </c>
      <c r="AV935" s="14" t="s">
        <v>83</v>
      </c>
      <c r="AW935" s="14" t="s">
        <v>30</v>
      </c>
      <c r="AX935" s="14" t="s">
        <v>73</v>
      </c>
      <c r="AY935" s="262" t="s">
        <v>183</v>
      </c>
    </row>
    <row r="936" s="13" customFormat="1">
      <c r="A936" s="13"/>
      <c r="B936" s="241"/>
      <c r="C936" s="242"/>
      <c r="D936" s="243" t="s">
        <v>195</v>
      </c>
      <c r="E936" s="244" t="s">
        <v>1</v>
      </c>
      <c r="F936" s="245" t="s">
        <v>1274</v>
      </c>
      <c r="G936" s="242"/>
      <c r="H936" s="244" t="s">
        <v>1</v>
      </c>
      <c r="I936" s="246"/>
      <c r="J936" s="242"/>
      <c r="K936" s="242"/>
      <c r="L936" s="247"/>
      <c r="M936" s="248"/>
      <c r="N936" s="249"/>
      <c r="O936" s="249"/>
      <c r="P936" s="249"/>
      <c r="Q936" s="249"/>
      <c r="R936" s="249"/>
      <c r="S936" s="249"/>
      <c r="T936" s="25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1" t="s">
        <v>195</v>
      </c>
      <c r="AU936" s="251" t="s">
        <v>83</v>
      </c>
      <c r="AV936" s="13" t="s">
        <v>81</v>
      </c>
      <c r="AW936" s="13" t="s">
        <v>30</v>
      </c>
      <c r="AX936" s="13" t="s">
        <v>73</v>
      </c>
      <c r="AY936" s="251" t="s">
        <v>183</v>
      </c>
    </row>
    <row r="937" s="14" customFormat="1">
      <c r="A937" s="14"/>
      <c r="B937" s="252"/>
      <c r="C937" s="253"/>
      <c r="D937" s="243" t="s">
        <v>195</v>
      </c>
      <c r="E937" s="254" t="s">
        <v>1</v>
      </c>
      <c r="F937" s="255" t="s">
        <v>1335</v>
      </c>
      <c r="G937" s="253"/>
      <c r="H937" s="256">
        <v>1.665</v>
      </c>
      <c r="I937" s="257"/>
      <c r="J937" s="253"/>
      <c r="K937" s="253"/>
      <c r="L937" s="258"/>
      <c r="M937" s="259"/>
      <c r="N937" s="260"/>
      <c r="O937" s="260"/>
      <c r="P937" s="260"/>
      <c r="Q937" s="260"/>
      <c r="R937" s="260"/>
      <c r="S937" s="260"/>
      <c r="T937" s="261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2" t="s">
        <v>195</v>
      </c>
      <c r="AU937" s="262" t="s">
        <v>83</v>
      </c>
      <c r="AV937" s="14" t="s">
        <v>83</v>
      </c>
      <c r="AW937" s="14" t="s">
        <v>30</v>
      </c>
      <c r="AX937" s="14" t="s">
        <v>73</v>
      </c>
      <c r="AY937" s="262" t="s">
        <v>183</v>
      </c>
    </row>
    <row r="938" s="13" customFormat="1">
      <c r="A938" s="13"/>
      <c r="B938" s="241"/>
      <c r="C938" s="242"/>
      <c r="D938" s="243" t="s">
        <v>195</v>
      </c>
      <c r="E938" s="244" t="s">
        <v>1</v>
      </c>
      <c r="F938" s="245" t="s">
        <v>208</v>
      </c>
      <c r="G938" s="242"/>
      <c r="H938" s="244" t="s">
        <v>1</v>
      </c>
      <c r="I938" s="246"/>
      <c r="J938" s="242"/>
      <c r="K938" s="242"/>
      <c r="L938" s="247"/>
      <c r="M938" s="248"/>
      <c r="N938" s="249"/>
      <c r="O938" s="249"/>
      <c r="P938" s="249"/>
      <c r="Q938" s="249"/>
      <c r="R938" s="249"/>
      <c r="S938" s="249"/>
      <c r="T938" s="250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1" t="s">
        <v>195</v>
      </c>
      <c r="AU938" s="251" t="s">
        <v>83</v>
      </c>
      <c r="AV938" s="13" t="s">
        <v>81</v>
      </c>
      <c r="AW938" s="13" t="s">
        <v>30</v>
      </c>
      <c r="AX938" s="13" t="s">
        <v>73</v>
      </c>
      <c r="AY938" s="251" t="s">
        <v>183</v>
      </c>
    </row>
    <row r="939" s="13" customFormat="1">
      <c r="A939" s="13"/>
      <c r="B939" s="241"/>
      <c r="C939" s="242"/>
      <c r="D939" s="243" t="s">
        <v>195</v>
      </c>
      <c r="E939" s="244" t="s">
        <v>1</v>
      </c>
      <c r="F939" s="245" t="s">
        <v>366</v>
      </c>
      <c r="G939" s="242"/>
      <c r="H939" s="244" t="s">
        <v>1</v>
      </c>
      <c r="I939" s="246"/>
      <c r="J939" s="242"/>
      <c r="K939" s="242"/>
      <c r="L939" s="247"/>
      <c r="M939" s="248"/>
      <c r="N939" s="249"/>
      <c r="O939" s="249"/>
      <c r="P939" s="249"/>
      <c r="Q939" s="249"/>
      <c r="R939" s="249"/>
      <c r="S939" s="249"/>
      <c r="T939" s="250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1" t="s">
        <v>195</v>
      </c>
      <c r="AU939" s="251" t="s">
        <v>83</v>
      </c>
      <c r="AV939" s="13" t="s">
        <v>81</v>
      </c>
      <c r="AW939" s="13" t="s">
        <v>30</v>
      </c>
      <c r="AX939" s="13" t="s">
        <v>73</v>
      </c>
      <c r="AY939" s="251" t="s">
        <v>183</v>
      </c>
    </row>
    <row r="940" s="14" customFormat="1">
      <c r="A940" s="14"/>
      <c r="B940" s="252"/>
      <c r="C940" s="253"/>
      <c r="D940" s="243" t="s">
        <v>195</v>
      </c>
      <c r="E940" s="254" t="s">
        <v>1</v>
      </c>
      <c r="F940" s="255" t="s">
        <v>1336</v>
      </c>
      <c r="G940" s="253"/>
      <c r="H940" s="256">
        <v>6.1680000000000001</v>
      </c>
      <c r="I940" s="257"/>
      <c r="J940" s="253"/>
      <c r="K940" s="253"/>
      <c r="L940" s="258"/>
      <c r="M940" s="259"/>
      <c r="N940" s="260"/>
      <c r="O940" s="260"/>
      <c r="P940" s="260"/>
      <c r="Q940" s="260"/>
      <c r="R940" s="260"/>
      <c r="S940" s="260"/>
      <c r="T940" s="261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2" t="s">
        <v>195</v>
      </c>
      <c r="AU940" s="262" t="s">
        <v>83</v>
      </c>
      <c r="AV940" s="14" t="s">
        <v>83</v>
      </c>
      <c r="AW940" s="14" t="s">
        <v>30</v>
      </c>
      <c r="AX940" s="14" t="s">
        <v>73</v>
      </c>
      <c r="AY940" s="262" t="s">
        <v>183</v>
      </c>
    </row>
    <row r="941" s="13" customFormat="1">
      <c r="A941" s="13"/>
      <c r="B941" s="241"/>
      <c r="C941" s="242"/>
      <c r="D941" s="243" t="s">
        <v>195</v>
      </c>
      <c r="E941" s="244" t="s">
        <v>1</v>
      </c>
      <c r="F941" s="245" t="s">
        <v>542</v>
      </c>
      <c r="G941" s="242"/>
      <c r="H941" s="244" t="s">
        <v>1</v>
      </c>
      <c r="I941" s="246"/>
      <c r="J941" s="242"/>
      <c r="K941" s="242"/>
      <c r="L941" s="247"/>
      <c r="M941" s="248"/>
      <c r="N941" s="249"/>
      <c r="O941" s="249"/>
      <c r="P941" s="249"/>
      <c r="Q941" s="249"/>
      <c r="R941" s="249"/>
      <c r="S941" s="249"/>
      <c r="T941" s="25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1" t="s">
        <v>195</v>
      </c>
      <c r="AU941" s="251" t="s">
        <v>83</v>
      </c>
      <c r="AV941" s="13" t="s">
        <v>81</v>
      </c>
      <c r="AW941" s="13" t="s">
        <v>30</v>
      </c>
      <c r="AX941" s="13" t="s">
        <v>73</v>
      </c>
      <c r="AY941" s="251" t="s">
        <v>183</v>
      </c>
    </row>
    <row r="942" s="14" customFormat="1">
      <c r="A942" s="14"/>
      <c r="B942" s="252"/>
      <c r="C942" s="253"/>
      <c r="D942" s="243" t="s">
        <v>195</v>
      </c>
      <c r="E942" s="254" t="s">
        <v>1</v>
      </c>
      <c r="F942" s="255" t="s">
        <v>1337</v>
      </c>
      <c r="G942" s="253"/>
      <c r="H942" s="256">
        <v>11.065</v>
      </c>
      <c r="I942" s="257"/>
      <c r="J942" s="253"/>
      <c r="K942" s="253"/>
      <c r="L942" s="258"/>
      <c r="M942" s="259"/>
      <c r="N942" s="260"/>
      <c r="O942" s="260"/>
      <c r="P942" s="260"/>
      <c r="Q942" s="260"/>
      <c r="R942" s="260"/>
      <c r="S942" s="260"/>
      <c r="T942" s="26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2" t="s">
        <v>195</v>
      </c>
      <c r="AU942" s="262" t="s">
        <v>83</v>
      </c>
      <c r="AV942" s="14" t="s">
        <v>83</v>
      </c>
      <c r="AW942" s="14" t="s">
        <v>30</v>
      </c>
      <c r="AX942" s="14" t="s">
        <v>73</v>
      </c>
      <c r="AY942" s="262" t="s">
        <v>183</v>
      </c>
    </row>
    <row r="943" s="13" customFormat="1">
      <c r="A943" s="13"/>
      <c r="B943" s="241"/>
      <c r="C943" s="242"/>
      <c r="D943" s="243" t="s">
        <v>195</v>
      </c>
      <c r="E943" s="244" t="s">
        <v>1</v>
      </c>
      <c r="F943" s="245" t="s">
        <v>254</v>
      </c>
      <c r="G943" s="242"/>
      <c r="H943" s="244" t="s">
        <v>1</v>
      </c>
      <c r="I943" s="246"/>
      <c r="J943" s="242"/>
      <c r="K943" s="242"/>
      <c r="L943" s="247"/>
      <c r="M943" s="248"/>
      <c r="N943" s="249"/>
      <c r="O943" s="249"/>
      <c r="P943" s="249"/>
      <c r="Q943" s="249"/>
      <c r="R943" s="249"/>
      <c r="S943" s="249"/>
      <c r="T943" s="25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1" t="s">
        <v>195</v>
      </c>
      <c r="AU943" s="251" t="s">
        <v>83</v>
      </c>
      <c r="AV943" s="13" t="s">
        <v>81</v>
      </c>
      <c r="AW943" s="13" t="s">
        <v>30</v>
      </c>
      <c r="AX943" s="13" t="s">
        <v>73</v>
      </c>
      <c r="AY943" s="251" t="s">
        <v>183</v>
      </c>
    </row>
    <row r="944" s="13" customFormat="1">
      <c r="A944" s="13"/>
      <c r="B944" s="241"/>
      <c r="C944" s="242"/>
      <c r="D944" s="243" t="s">
        <v>195</v>
      </c>
      <c r="E944" s="244" t="s">
        <v>1</v>
      </c>
      <c r="F944" s="245" t="s">
        <v>1338</v>
      </c>
      <c r="G944" s="242"/>
      <c r="H944" s="244" t="s">
        <v>1</v>
      </c>
      <c r="I944" s="246"/>
      <c r="J944" s="242"/>
      <c r="K944" s="242"/>
      <c r="L944" s="247"/>
      <c r="M944" s="248"/>
      <c r="N944" s="249"/>
      <c r="O944" s="249"/>
      <c r="P944" s="249"/>
      <c r="Q944" s="249"/>
      <c r="R944" s="249"/>
      <c r="S944" s="249"/>
      <c r="T944" s="250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1" t="s">
        <v>195</v>
      </c>
      <c r="AU944" s="251" t="s">
        <v>83</v>
      </c>
      <c r="AV944" s="13" t="s">
        <v>81</v>
      </c>
      <c r="AW944" s="13" t="s">
        <v>30</v>
      </c>
      <c r="AX944" s="13" t="s">
        <v>73</v>
      </c>
      <c r="AY944" s="251" t="s">
        <v>183</v>
      </c>
    </row>
    <row r="945" s="14" customFormat="1">
      <c r="A945" s="14"/>
      <c r="B945" s="252"/>
      <c r="C945" s="253"/>
      <c r="D945" s="243" t="s">
        <v>195</v>
      </c>
      <c r="E945" s="254" t="s">
        <v>1</v>
      </c>
      <c r="F945" s="255" t="s">
        <v>1339</v>
      </c>
      <c r="G945" s="253"/>
      <c r="H945" s="256">
        <v>7.7140000000000004</v>
      </c>
      <c r="I945" s="257"/>
      <c r="J945" s="253"/>
      <c r="K945" s="253"/>
      <c r="L945" s="258"/>
      <c r="M945" s="259"/>
      <c r="N945" s="260"/>
      <c r="O945" s="260"/>
      <c r="P945" s="260"/>
      <c r="Q945" s="260"/>
      <c r="R945" s="260"/>
      <c r="S945" s="260"/>
      <c r="T945" s="261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2" t="s">
        <v>195</v>
      </c>
      <c r="AU945" s="262" t="s">
        <v>83</v>
      </c>
      <c r="AV945" s="14" t="s">
        <v>83</v>
      </c>
      <c r="AW945" s="14" t="s">
        <v>30</v>
      </c>
      <c r="AX945" s="14" t="s">
        <v>73</v>
      </c>
      <c r="AY945" s="262" t="s">
        <v>183</v>
      </c>
    </row>
    <row r="946" s="13" customFormat="1">
      <c r="A946" s="13"/>
      <c r="B946" s="241"/>
      <c r="C946" s="242"/>
      <c r="D946" s="243" t="s">
        <v>195</v>
      </c>
      <c r="E946" s="244" t="s">
        <v>1</v>
      </c>
      <c r="F946" s="245" t="s">
        <v>1340</v>
      </c>
      <c r="G946" s="242"/>
      <c r="H946" s="244" t="s">
        <v>1</v>
      </c>
      <c r="I946" s="246"/>
      <c r="J946" s="242"/>
      <c r="K946" s="242"/>
      <c r="L946" s="247"/>
      <c r="M946" s="248"/>
      <c r="N946" s="249"/>
      <c r="O946" s="249"/>
      <c r="P946" s="249"/>
      <c r="Q946" s="249"/>
      <c r="R946" s="249"/>
      <c r="S946" s="249"/>
      <c r="T946" s="25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1" t="s">
        <v>195</v>
      </c>
      <c r="AU946" s="251" t="s">
        <v>83</v>
      </c>
      <c r="AV946" s="13" t="s">
        <v>81</v>
      </c>
      <c r="AW946" s="13" t="s">
        <v>30</v>
      </c>
      <c r="AX946" s="13" t="s">
        <v>73</v>
      </c>
      <c r="AY946" s="251" t="s">
        <v>183</v>
      </c>
    </row>
    <row r="947" s="14" customFormat="1">
      <c r="A947" s="14"/>
      <c r="B947" s="252"/>
      <c r="C947" s="253"/>
      <c r="D947" s="243" t="s">
        <v>195</v>
      </c>
      <c r="E947" s="254" t="s">
        <v>1</v>
      </c>
      <c r="F947" s="255" t="s">
        <v>1341</v>
      </c>
      <c r="G947" s="253"/>
      <c r="H947" s="256">
        <v>15.946</v>
      </c>
      <c r="I947" s="257"/>
      <c r="J947" s="253"/>
      <c r="K947" s="253"/>
      <c r="L947" s="258"/>
      <c r="M947" s="259"/>
      <c r="N947" s="260"/>
      <c r="O947" s="260"/>
      <c r="P947" s="260"/>
      <c r="Q947" s="260"/>
      <c r="R947" s="260"/>
      <c r="S947" s="260"/>
      <c r="T947" s="261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2" t="s">
        <v>195</v>
      </c>
      <c r="AU947" s="262" t="s">
        <v>83</v>
      </c>
      <c r="AV947" s="14" t="s">
        <v>83</v>
      </c>
      <c r="AW947" s="14" t="s">
        <v>30</v>
      </c>
      <c r="AX947" s="14" t="s">
        <v>73</v>
      </c>
      <c r="AY947" s="262" t="s">
        <v>183</v>
      </c>
    </row>
    <row r="948" s="15" customFormat="1">
      <c r="A948" s="15"/>
      <c r="B948" s="263"/>
      <c r="C948" s="264"/>
      <c r="D948" s="243" t="s">
        <v>195</v>
      </c>
      <c r="E948" s="265" t="s">
        <v>1</v>
      </c>
      <c r="F948" s="266" t="s">
        <v>219</v>
      </c>
      <c r="G948" s="264"/>
      <c r="H948" s="267">
        <v>109.613</v>
      </c>
      <c r="I948" s="268"/>
      <c r="J948" s="264"/>
      <c r="K948" s="264"/>
      <c r="L948" s="269"/>
      <c r="M948" s="270"/>
      <c r="N948" s="271"/>
      <c r="O948" s="271"/>
      <c r="P948" s="271"/>
      <c r="Q948" s="271"/>
      <c r="R948" s="271"/>
      <c r="S948" s="271"/>
      <c r="T948" s="272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73" t="s">
        <v>195</v>
      </c>
      <c r="AU948" s="273" t="s">
        <v>83</v>
      </c>
      <c r="AV948" s="15" t="s">
        <v>188</v>
      </c>
      <c r="AW948" s="15" t="s">
        <v>30</v>
      </c>
      <c r="AX948" s="15" t="s">
        <v>81</v>
      </c>
      <c r="AY948" s="273" t="s">
        <v>183</v>
      </c>
    </row>
    <row r="949" s="2" customFormat="1" ht="24.15" customHeight="1">
      <c r="A949" s="38"/>
      <c r="B949" s="39"/>
      <c r="C949" s="227" t="s">
        <v>1342</v>
      </c>
      <c r="D949" s="227" t="s">
        <v>185</v>
      </c>
      <c r="E949" s="228" t="s">
        <v>1343</v>
      </c>
      <c r="F949" s="229" t="s">
        <v>1344</v>
      </c>
      <c r="G949" s="230" t="s">
        <v>319</v>
      </c>
      <c r="H949" s="231">
        <v>34.133000000000003</v>
      </c>
      <c r="I949" s="232"/>
      <c r="J949" s="233">
        <f>ROUND(I949*H949,2)</f>
        <v>0</v>
      </c>
      <c r="K949" s="234"/>
      <c r="L949" s="44"/>
      <c r="M949" s="235" t="s">
        <v>1</v>
      </c>
      <c r="N949" s="236" t="s">
        <v>38</v>
      </c>
      <c r="O949" s="91"/>
      <c r="P949" s="237">
        <f>O949*H949</f>
        <v>0</v>
      </c>
      <c r="Q949" s="237">
        <v>0.00012</v>
      </c>
      <c r="R949" s="237">
        <f>Q949*H949</f>
        <v>0.0040959600000000001</v>
      </c>
      <c r="S949" s="237">
        <v>0</v>
      </c>
      <c r="T949" s="238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39" t="s">
        <v>188</v>
      </c>
      <c r="AT949" s="239" t="s">
        <v>185</v>
      </c>
      <c r="AU949" s="239" t="s">
        <v>83</v>
      </c>
      <c r="AY949" s="17" t="s">
        <v>183</v>
      </c>
      <c r="BE949" s="240">
        <f>IF(N949="základní",J949,0)</f>
        <v>0</v>
      </c>
      <c r="BF949" s="240">
        <f>IF(N949="snížená",J949,0)</f>
        <v>0</v>
      </c>
      <c r="BG949" s="240">
        <f>IF(N949="zákl. přenesená",J949,0)</f>
        <v>0</v>
      </c>
      <c r="BH949" s="240">
        <f>IF(N949="sníž. přenesená",J949,0)</f>
        <v>0</v>
      </c>
      <c r="BI949" s="240">
        <f>IF(N949="nulová",J949,0)</f>
        <v>0</v>
      </c>
      <c r="BJ949" s="17" t="s">
        <v>81</v>
      </c>
      <c r="BK949" s="240">
        <f>ROUND(I949*H949,2)</f>
        <v>0</v>
      </c>
      <c r="BL949" s="17" t="s">
        <v>188</v>
      </c>
      <c r="BM949" s="239" t="s">
        <v>1345</v>
      </c>
    </row>
    <row r="950" s="13" customFormat="1">
      <c r="A950" s="13"/>
      <c r="B950" s="241"/>
      <c r="C950" s="242"/>
      <c r="D950" s="243" t="s">
        <v>195</v>
      </c>
      <c r="E950" s="244" t="s">
        <v>1</v>
      </c>
      <c r="F950" s="245" t="s">
        <v>196</v>
      </c>
      <c r="G950" s="242"/>
      <c r="H950" s="244" t="s">
        <v>1</v>
      </c>
      <c r="I950" s="246"/>
      <c r="J950" s="242"/>
      <c r="K950" s="242"/>
      <c r="L950" s="247"/>
      <c r="M950" s="248"/>
      <c r="N950" s="249"/>
      <c r="O950" s="249"/>
      <c r="P950" s="249"/>
      <c r="Q950" s="249"/>
      <c r="R950" s="249"/>
      <c r="S950" s="249"/>
      <c r="T950" s="250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1" t="s">
        <v>195</v>
      </c>
      <c r="AU950" s="251" t="s">
        <v>83</v>
      </c>
      <c r="AV950" s="13" t="s">
        <v>81</v>
      </c>
      <c r="AW950" s="13" t="s">
        <v>30</v>
      </c>
      <c r="AX950" s="13" t="s">
        <v>73</v>
      </c>
      <c r="AY950" s="251" t="s">
        <v>183</v>
      </c>
    </row>
    <row r="951" s="13" customFormat="1">
      <c r="A951" s="13"/>
      <c r="B951" s="241"/>
      <c r="C951" s="242"/>
      <c r="D951" s="243" t="s">
        <v>195</v>
      </c>
      <c r="E951" s="244" t="s">
        <v>1</v>
      </c>
      <c r="F951" s="245" t="s">
        <v>1327</v>
      </c>
      <c r="G951" s="242"/>
      <c r="H951" s="244" t="s">
        <v>1</v>
      </c>
      <c r="I951" s="246"/>
      <c r="J951" s="242"/>
      <c r="K951" s="242"/>
      <c r="L951" s="247"/>
      <c r="M951" s="248"/>
      <c r="N951" s="249"/>
      <c r="O951" s="249"/>
      <c r="P951" s="249"/>
      <c r="Q951" s="249"/>
      <c r="R951" s="249"/>
      <c r="S951" s="249"/>
      <c r="T951" s="25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1" t="s">
        <v>195</v>
      </c>
      <c r="AU951" s="251" t="s">
        <v>83</v>
      </c>
      <c r="AV951" s="13" t="s">
        <v>81</v>
      </c>
      <c r="AW951" s="13" t="s">
        <v>30</v>
      </c>
      <c r="AX951" s="13" t="s">
        <v>73</v>
      </c>
      <c r="AY951" s="251" t="s">
        <v>183</v>
      </c>
    </row>
    <row r="952" s="14" customFormat="1">
      <c r="A952" s="14"/>
      <c r="B952" s="252"/>
      <c r="C952" s="253"/>
      <c r="D952" s="243" t="s">
        <v>195</v>
      </c>
      <c r="E952" s="254" t="s">
        <v>1</v>
      </c>
      <c r="F952" s="255" t="s">
        <v>1346</v>
      </c>
      <c r="G952" s="253"/>
      <c r="H952" s="256">
        <v>7.8049999999999997</v>
      </c>
      <c r="I952" s="257"/>
      <c r="J952" s="253"/>
      <c r="K952" s="253"/>
      <c r="L952" s="258"/>
      <c r="M952" s="259"/>
      <c r="N952" s="260"/>
      <c r="O952" s="260"/>
      <c r="P952" s="260"/>
      <c r="Q952" s="260"/>
      <c r="R952" s="260"/>
      <c r="S952" s="260"/>
      <c r="T952" s="261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2" t="s">
        <v>195</v>
      </c>
      <c r="AU952" s="262" t="s">
        <v>83</v>
      </c>
      <c r="AV952" s="14" t="s">
        <v>83</v>
      </c>
      <c r="AW952" s="14" t="s">
        <v>30</v>
      </c>
      <c r="AX952" s="14" t="s">
        <v>73</v>
      </c>
      <c r="AY952" s="262" t="s">
        <v>183</v>
      </c>
    </row>
    <row r="953" s="13" customFormat="1">
      <c r="A953" s="13"/>
      <c r="B953" s="241"/>
      <c r="C953" s="242"/>
      <c r="D953" s="243" t="s">
        <v>195</v>
      </c>
      <c r="E953" s="244" t="s">
        <v>1</v>
      </c>
      <c r="F953" s="245" t="s">
        <v>1329</v>
      </c>
      <c r="G953" s="242"/>
      <c r="H953" s="244" t="s">
        <v>1</v>
      </c>
      <c r="I953" s="246"/>
      <c r="J953" s="242"/>
      <c r="K953" s="242"/>
      <c r="L953" s="247"/>
      <c r="M953" s="248"/>
      <c r="N953" s="249"/>
      <c r="O953" s="249"/>
      <c r="P953" s="249"/>
      <c r="Q953" s="249"/>
      <c r="R953" s="249"/>
      <c r="S953" s="249"/>
      <c r="T953" s="25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1" t="s">
        <v>195</v>
      </c>
      <c r="AU953" s="251" t="s">
        <v>83</v>
      </c>
      <c r="AV953" s="13" t="s">
        <v>81</v>
      </c>
      <c r="AW953" s="13" t="s">
        <v>30</v>
      </c>
      <c r="AX953" s="13" t="s">
        <v>73</v>
      </c>
      <c r="AY953" s="251" t="s">
        <v>183</v>
      </c>
    </row>
    <row r="954" s="14" customFormat="1">
      <c r="A954" s="14"/>
      <c r="B954" s="252"/>
      <c r="C954" s="253"/>
      <c r="D954" s="243" t="s">
        <v>195</v>
      </c>
      <c r="E954" s="254" t="s">
        <v>1</v>
      </c>
      <c r="F954" s="255" t="s">
        <v>1347</v>
      </c>
      <c r="G954" s="253"/>
      <c r="H954" s="256">
        <v>9.2300000000000004</v>
      </c>
      <c r="I954" s="257"/>
      <c r="J954" s="253"/>
      <c r="K954" s="253"/>
      <c r="L954" s="258"/>
      <c r="M954" s="259"/>
      <c r="N954" s="260"/>
      <c r="O954" s="260"/>
      <c r="P954" s="260"/>
      <c r="Q954" s="260"/>
      <c r="R954" s="260"/>
      <c r="S954" s="260"/>
      <c r="T954" s="26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2" t="s">
        <v>195</v>
      </c>
      <c r="AU954" s="262" t="s">
        <v>83</v>
      </c>
      <c r="AV954" s="14" t="s">
        <v>83</v>
      </c>
      <c r="AW954" s="14" t="s">
        <v>30</v>
      </c>
      <c r="AX954" s="14" t="s">
        <v>73</v>
      </c>
      <c r="AY954" s="262" t="s">
        <v>183</v>
      </c>
    </row>
    <row r="955" s="13" customFormat="1">
      <c r="A955" s="13"/>
      <c r="B955" s="241"/>
      <c r="C955" s="242"/>
      <c r="D955" s="243" t="s">
        <v>195</v>
      </c>
      <c r="E955" s="244" t="s">
        <v>1</v>
      </c>
      <c r="F955" s="245" t="s">
        <v>1331</v>
      </c>
      <c r="G955" s="242"/>
      <c r="H955" s="244" t="s">
        <v>1</v>
      </c>
      <c r="I955" s="246"/>
      <c r="J955" s="242"/>
      <c r="K955" s="242"/>
      <c r="L955" s="247"/>
      <c r="M955" s="248"/>
      <c r="N955" s="249"/>
      <c r="O955" s="249"/>
      <c r="P955" s="249"/>
      <c r="Q955" s="249"/>
      <c r="R955" s="249"/>
      <c r="S955" s="249"/>
      <c r="T955" s="25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1" t="s">
        <v>195</v>
      </c>
      <c r="AU955" s="251" t="s">
        <v>83</v>
      </c>
      <c r="AV955" s="13" t="s">
        <v>81</v>
      </c>
      <c r="AW955" s="13" t="s">
        <v>30</v>
      </c>
      <c r="AX955" s="13" t="s">
        <v>73</v>
      </c>
      <c r="AY955" s="251" t="s">
        <v>183</v>
      </c>
    </row>
    <row r="956" s="14" customFormat="1">
      <c r="A956" s="14"/>
      <c r="B956" s="252"/>
      <c r="C956" s="253"/>
      <c r="D956" s="243" t="s">
        <v>195</v>
      </c>
      <c r="E956" s="254" t="s">
        <v>1</v>
      </c>
      <c r="F956" s="255" t="s">
        <v>1348</v>
      </c>
      <c r="G956" s="253"/>
      <c r="H956" s="256">
        <v>11.15</v>
      </c>
      <c r="I956" s="257"/>
      <c r="J956" s="253"/>
      <c r="K956" s="253"/>
      <c r="L956" s="258"/>
      <c r="M956" s="259"/>
      <c r="N956" s="260"/>
      <c r="O956" s="260"/>
      <c r="P956" s="260"/>
      <c r="Q956" s="260"/>
      <c r="R956" s="260"/>
      <c r="S956" s="260"/>
      <c r="T956" s="261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2" t="s">
        <v>195</v>
      </c>
      <c r="AU956" s="262" t="s">
        <v>83</v>
      </c>
      <c r="AV956" s="14" t="s">
        <v>83</v>
      </c>
      <c r="AW956" s="14" t="s">
        <v>30</v>
      </c>
      <c r="AX956" s="14" t="s">
        <v>73</v>
      </c>
      <c r="AY956" s="262" t="s">
        <v>183</v>
      </c>
    </row>
    <row r="957" s="13" customFormat="1">
      <c r="A957" s="13"/>
      <c r="B957" s="241"/>
      <c r="C957" s="242"/>
      <c r="D957" s="243" t="s">
        <v>195</v>
      </c>
      <c r="E957" s="244" t="s">
        <v>1</v>
      </c>
      <c r="F957" s="245" t="s">
        <v>1349</v>
      </c>
      <c r="G957" s="242"/>
      <c r="H957" s="244" t="s">
        <v>1</v>
      </c>
      <c r="I957" s="246"/>
      <c r="J957" s="242"/>
      <c r="K957" s="242"/>
      <c r="L957" s="247"/>
      <c r="M957" s="248"/>
      <c r="N957" s="249"/>
      <c r="O957" s="249"/>
      <c r="P957" s="249"/>
      <c r="Q957" s="249"/>
      <c r="R957" s="249"/>
      <c r="S957" s="249"/>
      <c r="T957" s="25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1" t="s">
        <v>195</v>
      </c>
      <c r="AU957" s="251" t="s">
        <v>83</v>
      </c>
      <c r="AV957" s="13" t="s">
        <v>81</v>
      </c>
      <c r="AW957" s="13" t="s">
        <v>30</v>
      </c>
      <c r="AX957" s="13" t="s">
        <v>73</v>
      </c>
      <c r="AY957" s="251" t="s">
        <v>183</v>
      </c>
    </row>
    <row r="958" s="14" customFormat="1">
      <c r="A958" s="14"/>
      <c r="B958" s="252"/>
      <c r="C958" s="253"/>
      <c r="D958" s="243" t="s">
        <v>195</v>
      </c>
      <c r="E958" s="254" t="s">
        <v>1</v>
      </c>
      <c r="F958" s="255" t="s">
        <v>1350</v>
      </c>
      <c r="G958" s="253"/>
      <c r="H958" s="256">
        <v>1.21</v>
      </c>
      <c r="I958" s="257"/>
      <c r="J958" s="253"/>
      <c r="K958" s="253"/>
      <c r="L958" s="258"/>
      <c r="M958" s="259"/>
      <c r="N958" s="260"/>
      <c r="O958" s="260"/>
      <c r="P958" s="260"/>
      <c r="Q958" s="260"/>
      <c r="R958" s="260"/>
      <c r="S958" s="260"/>
      <c r="T958" s="26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2" t="s">
        <v>195</v>
      </c>
      <c r="AU958" s="262" t="s">
        <v>83</v>
      </c>
      <c r="AV958" s="14" t="s">
        <v>83</v>
      </c>
      <c r="AW958" s="14" t="s">
        <v>30</v>
      </c>
      <c r="AX958" s="14" t="s">
        <v>73</v>
      </c>
      <c r="AY958" s="262" t="s">
        <v>183</v>
      </c>
    </row>
    <row r="959" s="13" customFormat="1">
      <c r="A959" s="13"/>
      <c r="B959" s="241"/>
      <c r="C959" s="242"/>
      <c r="D959" s="243" t="s">
        <v>195</v>
      </c>
      <c r="E959" s="244" t="s">
        <v>1</v>
      </c>
      <c r="F959" s="245" t="s">
        <v>1274</v>
      </c>
      <c r="G959" s="242"/>
      <c r="H959" s="244" t="s">
        <v>1</v>
      </c>
      <c r="I959" s="246"/>
      <c r="J959" s="242"/>
      <c r="K959" s="242"/>
      <c r="L959" s="247"/>
      <c r="M959" s="248"/>
      <c r="N959" s="249"/>
      <c r="O959" s="249"/>
      <c r="P959" s="249"/>
      <c r="Q959" s="249"/>
      <c r="R959" s="249"/>
      <c r="S959" s="249"/>
      <c r="T959" s="25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1" t="s">
        <v>195</v>
      </c>
      <c r="AU959" s="251" t="s">
        <v>83</v>
      </c>
      <c r="AV959" s="13" t="s">
        <v>81</v>
      </c>
      <c r="AW959" s="13" t="s">
        <v>30</v>
      </c>
      <c r="AX959" s="13" t="s">
        <v>73</v>
      </c>
      <c r="AY959" s="251" t="s">
        <v>183</v>
      </c>
    </row>
    <row r="960" s="14" customFormat="1">
      <c r="A960" s="14"/>
      <c r="B960" s="252"/>
      <c r="C960" s="253"/>
      <c r="D960" s="243" t="s">
        <v>195</v>
      </c>
      <c r="E960" s="254" t="s">
        <v>1</v>
      </c>
      <c r="F960" s="255" t="s">
        <v>1351</v>
      </c>
      <c r="G960" s="253"/>
      <c r="H960" s="256">
        <v>1.2050000000000001</v>
      </c>
      <c r="I960" s="257"/>
      <c r="J960" s="253"/>
      <c r="K960" s="253"/>
      <c r="L960" s="258"/>
      <c r="M960" s="259"/>
      <c r="N960" s="260"/>
      <c r="O960" s="260"/>
      <c r="P960" s="260"/>
      <c r="Q960" s="260"/>
      <c r="R960" s="260"/>
      <c r="S960" s="260"/>
      <c r="T960" s="26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2" t="s">
        <v>195</v>
      </c>
      <c r="AU960" s="262" t="s">
        <v>83</v>
      </c>
      <c r="AV960" s="14" t="s">
        <v>83</v>
      </c>
      <c r="AW960" s="14" t="s">
        <v>30</v>
      </c>
      <c r="AX960" s="14" t="s">
        <v>73</v>
      </c>
      <c r="AY960" s="262" t="s">
        <v>183</v>
      </c>
    </row>
    <row r="961" s="14" customFormat="1">
      <c r="A961" s="14"/>
      <c r="B961" s="252"/>
      <c r="C961" s="253"/>
      <c r="D961" s="243" t="s">
        <v>195</v>
      </c>
      <c r="E961" s="254" t="s">
        <v>1</v>
      </c>
      <c r="F961" s="255" t="s">
        <v>1352</v>
      </c>
      <c r="G961" s="253"/>
      <c r="H961" s="256">
        <v>3.5329999999999999</v>
      </c>
      <c r="I961" s="257"/>
      <c r="J961" s="253"/>
      <c r="K961" s="253"/>
      <c r="L961" s="258"/>
      <c r="M961" s="259"/>
      <c r="N961" s="260"/>
      <c r="O961" s="260"/>
      <c r="P961" s="260"/>
      <c r="Q961" s="260"/>
      <c r="R961" s="260"/>
      <c r="S961" s="260"/>
      <c r="T961" s="261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2" t="s">
        <v>195</v>
      </c>
      <c r="AU961" s="262" t="s">
        <v>83</v>
      </c>
      <c r="AV961" s="14" t="s">
        <v>83</v>
      </c>
      <c r="AW961" s="14" t="s">
        <v>30</v>
      </c>
      <c r="AX961" s="14" t="s">
        <v>73</v>
      </c>
      <c r="AY961" s="262" t="s">
        <v>183</v>
      </c>
    </row>
    <row r="962" s="15" customFormat="1">
      <c r="A962" s="15"/>
      <c r="B962" s="263"/>
      <c r="C962" s="264"/>
      <c r="D962" s="243" t="s">
        <v>195</v>
      </c>
      <c r="E962" s="265" t="s">
        <v>1</v>
      </c>
      <c r="F962" s="266" t="s">
        <v>219</v>
      </c>
      <c r="G962" s="264"/>
      <c r="H962" s="267">
        <v>34.133000000000003</v>
      </c>
      <c r="I962" s="268"/>
      <c r="J962" s="264"/>
      <c r="K962" s="264"/>
      <c r="L962" s="269"/>
      <c r="M962" s="270"/>
      <c r="N962" s="271"/>
      <c r="O962" s="271"/>
      <c r="P962" s="271"/>
      <c r="Q962" s="271"/>
      <c r="R962" s="271"/>
      <c r="S962" s="271"/>
      <c r="T962" s="272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73" t="s">
        <v>195</v>
      </c>
      <c r="AU962" s="273" t="s">
        <v>83</v>
      </c>
      <c r="AV962" s="15" t="s">
        <v>188</v>
      </c>
      <c r="AW962" s="15" t="s">
        <v>30</v>
      </c>
      <c r="AX962" s="15" t="s">
        <v>81</v>
      </c>
      <c r="AY962" s="273" t="s">
        <v>183</v>
      </c>
    </row>
    <row r="963" s="2" customFormat="1" ht="24.15" customHeight="1">
      <c r="A963" s="38"/>
      <c r="B963" s="39"/>
      <c r="C963" s="227" t="s">
        <v>1353</v>
      </c>
      <c r="D963" s="227" t="s">
        <v>185</v>
      </c>
      <c r="E963" s="228" t="s">
        <v>1354</v>
      </c>
      <c r="F963" s="229" t="s">
        <v>1355</v>
      </c>
      <c r="G963" s="230" t="s">
        <v>319</v>
      </c>
      <c r="H963" s="231">
        <v>109.28</v>
      </c>
      <c r="I963" s="232"/>
      <c r="J963" s="233">
        <f>ROUND(I963*H963,2)</f>
        <v>0</v>
      </c>
      <c r="K963" s="234"/>
      <c r="L963" s="44"/>
      <c r="M963" s="235" t="s">
        <v>1</v>
      </c>
      <c r="N963" s="236" t="s">
        <v>38</v>
      </c>
      <c r="O963" s="91"/>
      <c r="P963" s="237">
        <f>O963*H963</f>
        <v>0</v>
      </c>
      <c r="Q963" s="237">
        <v>0.00020000000000000001</v>
      </c>
      <c r="R963" s="237">
        <f>Q963*H963</f>
        <v>0.021856</v>
      </c>
      <c r="S963" s="237">
        <v>0</v>
      </c>
      <c r="T963" s="238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239" t="s">
        <v>188</v>
      </c>
      <c r="AT963" s="239" t="s">
        <v>185</v>
      </c>
      <c r="AU963" s="239" t="s">
        <v>83</v>
      </c>
      <c r="AY963" s="17" t="s">
        <v>183</v>
      </c>
      <c r="BE963" s="240">
        <f>IF(N963="základní",J963,0)</f>
        <v>0</v>
      </c>
      <c r="BF963" s="240">
        <f>IF(N963="snížená",J963,0)</f>
        <v>0</v>
      </c>
      <c r="BG963" s="240">
        <f>IF(N963="zákl. přenesená",J963,0)</f>
        <v>0</v>
      </c>
      <c r="BH963" s="240">
        <f>IF(N963="sníž. přenesená",J963,0)</f>
        <v>0</v>
      </c>
      <c r="BI963" s="240">
        <f>IF(N963="nulová",J963,0)</f>
        <v>0</v>
      </c>
      <c r="BJ963" s="17" t="s">
        <v>81</v>
      </c>
      <c r="BK963" s="240">
        <f>ROUND(I963*H963,2)</f>
        <v>0</v>
      </c>
      <c r="BL963" s="17" t="s">
        <v>188</v>
      </c>
      <c r="BM963" s="239" t="s">
        <v>1356</v>
      </c>
    </row>
    <row r="964" s="13" customFormat="1">
      <c r="A964" s="13"/>
      <c r="B964" s="241"/>
      <c r="C964" s="242"/>
      <c r="D964" s="243" t="s">
        <v>195</v>
      </c>
      <c r="E964" s="244" t="s">
        <v>1</v>
      </c>
      <c r="F964" s="245" t="s">
        <v>196</v>
      </c>
      <c r="G964" s="242"/>
      <c r="H964" s="244" t="s">
        <v>1</v>
      </c>
      <c r="I964" s="246"/>
      <c r="J964" s="242"/>
      <c r="K964" s="242"/>
      <c r="L964" s="247"/>
      <c r="M964" s="248"/>
      <c r="N964" s="249"/>
      <c r="O964" s="249"/>
      <c r="P964" s="249"/>
      <c r="Q964" s="249"/>
      <c r="R964" s="249"/>
      <c r="S964" s="249"/>
      <c r="T964" s="25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1" t="s">
        <v>195</v>
      </c>
      <c r="AU964" s="251" t="s">
        <v>83</v>
      </c>
      <c r="AV964" s="13" t="s">
        <v>81</v>
      </c>
      <c r="AW964" s="13" t="s">
        <v>30</v>
      </c>
      <c r="AX964" s="13" t="s">
        <v>73</v>
      </c>
      <c r="AY964" s="251" t="s">
        <v>183</v>
      </c>
    </row>
    <row r="965" s="13" customFormat="1">
      <c r="A965" s="13"/>
      <c r="B965" s="241"/>
      <c r="C965" s="242"/>
      <c r="D965" s="243" t="s">
        <v>195</v>
      </c>
      <c r="E965" s="244" t="s">
        <v>1</v>
      </c>
      <c r="F965" s="245" t="s">
        <v>1327</v>
      </c>
      <c r="G965" s="242"/>
      <c r="H965" s="244" t="s">
        <v>1</v>
      </c>
      <c r="I965" s="246"/>
      <c r="J965" s="242"/>
      <c r="K965" s="242"/>
      <c r="L965" s="247"/>
      <c r="M965" s="248"/>
      <c r="N965" s="249"/>
      <c r="O965" s="249"/>
      <c r="P965" s="249"/>
      <c r="Q965" s="249"/>
      <c r="R965" s="249"/>
      <c r="S965" s="249"/>
      <c r="T965" s="250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1" t="s">
        <v>195</v>
      </c>
      <c r="AU965" s="251" t="s">
        <v>83</v>
      </c>
      <c r="AV965" s="13" t="s">
        <v>81</v>
      </c>
      <c r="AW965" s="13" t="s">
        <v>30</v>
      </c>
      <c r="AX965" s="13" t="s">
        <v>73</v>
      </c>
      <c r="AY965" s="251" t="s">
        <v>183</v>
      </c>
    </row>
    <row r="966" s="14" customFormat="1">
      <c r="A966" s="14"/>
      <c r="B966" s="252"/>
      <c r="C966" s="253"/>
      <c r="D966" s="243" t="s">
        <v>195</v>
      </c>
      <c r="E966" s="254" t="s">
        <v>1</v>
      </c>
      <c r="F966" s="255" t="s">
        <v>1357</v>
      </c>
      <c r="G966" s="253"/>
      <c r="H966" s="256">
        <v>10.32</v>
      </c>
      <c r="I966" s="257"/>
      <c r="J966" s="253"/>
      <c r="K966" s="253"/>
      <c r="L966" s="258"/>
      <c r="M966" s="259"/>
      <c r="N966" s="260"/>
      <c r="O966" s="260"/>
      <c r="P966" s="260"/>
      <c r="Q966" s="260"/>
      <c r="R966" s="260"/>
      <c r="S966" s="260"/>
      <c r="T966" s="261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2" t="s">
        <v>195</v>
      </c>
      <c r="AU966" s="262" t="s">
        <v>83</v>
      </c>
      <c r="AV966" s="14" t="s">
        <v>83</v>
      </c>
      <c r="AW966" s="14" t="s">
        <v>30</v>
      </c>
      <c r="AX966" s="14" t="s">
        <v>73</v>
      </c>
      <c r="AY966" s="262" t="s">
        <v>183</v>
      </c>
    </row>
    <row r="967" s="13" customFormat="1">
      <c r="A967" s="13"/>
      <c r="B967" s="241"/>
      <c r="C967" s="242"/>
      <c r="D967" s="243" t="s">
        <v>195</v>
      </c>
      <c r="E967" s="244" t="s">
        <v>1</v>
      </c>
      <c r="F967" s="245" t="s">
        <v>1329</v>
      </c>
      <c r="G967" s="242"/>
      <c r="H967" s="244" t="s">
        <v>1</v>
      </c>
      <c r="I967" s="246"/>
      <c r="J967" s="242"/>
      <c r="K967" s="242"/>
      <c r="L967" s="247"/>
      <c r="M967" s="248"/>
      <c r="N967" s="249"/>
      <c r="O967" s="249"/>
      <c r="P967" s="249"/>
      <c r="Q967" s="249"/>
      <c r="R967" s="249"/>
      <c r="S967" s="249"/>
      <c r="T967" s="25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1" t="s">
        <v>195</v>
      </c>
      <c r="AU967" s="251" t="s">
        <v>83</v>
      </c>
      <c r="AV967" s="13" t="s">
        <v>81</v>
      </c>
      <c r="AW967" s="13" t="s">
        <v>30</v>
      </c>
      <c r="AX967" s="13" t="s">
        <v>73</v>
      </c>
      <c r="AY967" s="251" t="s">
        <v>183</v>
      </c>
    </row>
    <row r="968" s="14" customFormat="1">
      <c r="A968" s="14"/>
      <c r="B968" s="252"/>
      <c r="C968" s="253"/>
      <c r="D968" s="243" t="s">
        <v>195</v>
      </c>
      <c r="E968" s="254" t="s">
        <v>1</v>
      </c>
      <c r="F968" s="255" t="s">
        <v>1358</v>
      </c>
      <c r="G968" s="253"/>
      <c r="H968" s="256">
        <v>10.92</v>
      </c>
      <c r="I968" s="257"/>
      <c r="J968" s="253"/>
      <c r="K968" s="253"/>
      <c r="L968" s="258"/>
      <c r="M968" s="259"/>
      <c r="N968" s="260"/>
      <c r="O968" s="260"/>
      <c r="P968" s="260"/>
      <c r="Q968" s="260"/>
      <c r="R968" s="260"/>
      <c r="S968" s="260"/>
      <c r="T968" s="261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2" t="s">
        <v>195</v>
      </c>
      <c r="AU968" s="262" t="s">
        <v>83</v>
      </c>
      <c r="AV968" s="14" t="s">
        <v>83</v>
      </c>
      <c r="AW968" s="14" t="s">
        <v>30</v>
      </c>
      <c r="AX968" s="14" t="s">
        <v>73</v>
      </c>
      <c r="AY968" s="262" t="s">
        <v>183</v>
      </c>
    </row>
    <row r="969" s="13" customFormat="1">
      <c r="A969" s="13"/>
      <c r="B969" s="241"/>
      <c r="C969" s="242"/>
      <c r="D969" s="243" t="s">
        <v>195</v>
      </c>
      <c r="E969" s="244" t="s">
        <v>1</v>
      </c>
      <c r="F969" s="245" t="s">
        <v>1331</v>
      </c>
      <c r="G969" s="242"/>
      <c r="H969" s="244" t="s">
        <v>1</v>
      </c>
      <c r="I969" s="246"/>
      <c r="J969" s="242"/>
      <c r="K969" s="242"/>
      <c r="L969" s="247"/>
      <c r="M969" s="248"/>
      <c r="N969" s="249"/>
      <c r="O969" s="249"/>
      <c r="P969" s="249"/>
      <c r="Q969" s="249"/>
      <c r="R969" s="249"/>
      <c r="S969" s="249"/>
      <c r="T969" s="25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1" t="s">
        <v>195</v>
      </c>
      <c r="AU969" s="251" t="s">
        <v>83</v>
      </c>
      <c r="AV969" s="13" t="s">
        <v>81</v>
      </c>
      <c r="AW969" s="13" t="s">
        <v>30</v>
      </c>
      <c r="AX969" s="13" t="s">
        <v>73</v>
      </c>
      <c r="AY969" s="251" t="s">
        <v>183</v>
      </c>
    </row>
    <row r="970" s="14" customFormat="1">
      <c r="A970" s="14"/>
      <c r="B970" s="252"/>
      <c r="C970" s="253"/>
      <c r="D970" s="243" t="s">
        <v>195</v>
      </c>
      <c r="E970" s="254" t="s">
        <v>1</v>
      </c>
      <c r="F970" s="255" t="s">
        <v>1359</v>
      </c>
      <c r="G970" s="253"/>
      <c r="H970" s="256">
        <v>66.900000000000006</v>
      </c>
      <c r="I970" s="257"/>
      <c r="J970" s="253"/>
      <c r="K970" s="253"/>
      <c r="L970" s="258"/>
      <c r="M970" s="259"/>
      <c r="N970" s="260"/>
      <c r="O970" s="260"/>
      <c r="P970" s="260"/>
      <c r="Q970" s="260"/>
      <c r="R970" s="260"/>
      <c r="S970" s="260"/>
      <c r="T970" s="26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2" t="s">
        <v>195</v>
      </c>
      <c r="AU970" s="262" t="s">
        <v>83</v>
      </c>
      <c r="AV970" s="14" t="s">
        <v>83</v>
      </c>
      <c r="AW970" s="14" t="s">
        <v>30</v>
      </c>
      <c r="AX970" s="14" t="s">
        <v>73</v>
      </c>
      <c r="AY970" s="262" t="s">
        <v>183</v>
      </c>
    </row>
    <row r="971" s="13" customFormat="1">
      <c r="A971" s="13"/>
      <c r="B971" s="241"/>
      <c r="C971" s="242"/>
      <c r="D971" s="243" t="s">
        <v>195</v>
      </c>
      <c r="E971" s="244" t="s">
        <v>1</v>
      </c>
      <c r="F971" s="245" t="s">
        <v>1349</v>
      </c>
      <c r="G971" s="242"/>
      <c r="H971" s="244" t="s">
        <v>1</v>
      </c>
      <c r="I971" s="246"/>
      <c r="J971" s="242"/>
      <c r="K971" s="242"/>
      <c r="L971" s="247"/>
      <c r="M971" s="248"/>
      <c r="N971" s="249"/>
      <c r="O971" s="249"/>
      <c r="P971" s="249"/>
      <c r="Q971" s="249"/>
      <c r="R971" s="249"/>
      <c r="S971" s="249"/>
      <c r="T971" s="250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1" t="s">
        <v>195</v>
      </c>
      <c r="AU971" s="251" t="s">
        <v>83</v>
      </c>
      <c r="AV971" s="13" t="s">
        <v>81</v>
      </c>
      <c r="AW971" s="13" t="s">
        <v>30</v>
      </c>
      <c r="AX971" s="13" t="s">
        <v>73</v>
      </c>
      <c r="AY971" s="251" t="s">
        <v>183</v>
      </c>
    </row>
    <row r="972" s="14" customFormat="1">
      <c r="A972" s="14"/>
      <c r="B972" s="252"/>
      <c r="C972" s="253"/>
      <c r="D972" s="243" t="s">
        <v>195</v>
      </c>
      <c r="E972" s="254" t="s">
        <v>1</v>
      </c>
      <c r="F972" s="255" t="s">
        <v>1360</v>
      </c>
      <c r="G972" s="253"/>
      <c r="H972" s="256">
        <v>5.1600000000000001</v>
      </c>
      <c r="I972" s="257"/>
      <c r="J972" s="253"/>
      <c r="K972" s="253"/>
      <c r="L972" s="258"/>
      <c r="M972" s="259"/>
      <c r="N972" s="260"/>
      <c r="O972" s="260"/>
      <c r="P972" s="260"/>
      <c r="Q972" s="260"/>
      <c r="R972" s="260"/>
      <c r="S972" s="260"/>
      <c r="T972" s="261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2" t="s">
        <v>195</v>
      </c>
      <c r="AU972" s="262" t="s">
        <v>83</v>
      </c>
      <c r="AV972" s="14" t="s">
        <v>83</v>
      </c>
      <c r="AW972" s="14" t="s">
        <v>30</v>
      </c>
      <c r="AX972" s="14" t="s">
        <v>73</v>
      </c>
      <c r="AY972" s="262" t="s">
        <v>183</v>
      </c>
    </row>
    <row r="973" s="13" customFormat="1">
      <c r="A973" s="13"/>
      <c r="B973" s="241"/>
      <c r="C973" s="242"/>
      <c r="D973" s="243" t="s">
        <v>195</v>
      </c>
      <c r="E973" s="244" t="s">
        <v>1</v>
      </c>
      <c r="F973" s="245" t="s">
        <v>1274</v>
      </c>
      <c r="G973" s="242"/>
      <c r="H973" s="244" t="s">
        <v>1</v>
      </c>
      <c r="I973" s="246"/>
      <c r="J973" s="242"/>
      <c r="K973" s="242"/>
      <c r="L973" s="247"/>
      <c r="M973" s="248"/>
      <c r="N973" s="249"/>
      <c r="O973" s="249"/>
      <c r="P973" s="249"/>
      <c r="Q973" s="249"/>
      <c r="R973" s="249"/>
      <c r="S973" s="249"/>
      <c r="T973" s="25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1" t="s">
        <v>195</v>
      </c>
      <c r="AU973" s="251" t="s">
        <v>83</v>
      </c>
      <c r="AV973" s="13" t="s">
        <v>81</v>
      </c>
      <c r="AW973" s="13" t="s">
        <v>30</v>
      </c>
      <c r="AX973" s="13" t="s">
        <v>73</v>
      </c>
      <c r="AY973" s="251" t="s">
        <v>183</v>
      </c>
    </row>
    <row r="974" s="14" customFormat="1">
      <c r="A974" s="14"/>
      <c r="B974" s="252"/>
      <c r="C974" s="253"/>
      <c r="D974" s="243" t="s">
        <v>195</v>
      </c>
      <c r="E974" s="254" t="s">
        <v>1</v>
      </c>
      <c r="F974" s="255" t="s">
        <v>1361</v>
      </c>
      <c r="G974" s="253"/>
      <c r="H974" s="256">
        <v>5.3799999999999999</v>
      </c>
      <c r="I974" s="257"/>
      <c r="J974" s="253"/>
      <c r="K974" s="253"/>
      <c r="L974" s="258"/>
      <c r="M974" s="259"/>
      <c r="N974" s="260"/>
      <c r="O974" s="260"/>
      <c r="P974" s="260"/>
      <c r="Q974" s="260"/>
      <c r="R974" s="260"/>
      <c r="S974" s="260"/>
      <c r="T974" s="261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2" t="s">
        <v>195</v>
      </c>
      <c r="AU974" s="262" t="s">
        <v>83</v>
      </c>
      <c r="AV974" s="14" t="s">
        <v>83</v>
      </c>
      <c r="AW974" s="14" t="s">
        <v>30</v>
      </c>
      <c r="AX974" s="14" t="s">
        <v>73</v>
      </c>
      <c r="AY974" s="262" t="s">
        <v>183</v>
      </c>
    </row>
    <row r="975" s="13" customFormat="1">
      <c r="A975" s="13"/>
      <c r="B975" s="241"/>
      <c r="C975" s="242"/>
      <c r="D975" s="243" t="s">
        <v>195</v>
      </c>
      <c r="E975" s="244" t="s">
        <v>1</v>
      </c>
      <c r="F975" s="245" t="s">
        <v>1321</v>
      </c>
      <c r="G975" s="242"/>
      <c r="H975" s="244" t="s">
        <v>1</v>
      </c>
      <c r="I975" s="246"/>
      <c r="J975" s="242"/>
      <c r="K975" s="242"/>
      <c r="L975" s="247"/>
      <c r="M975" s="248"/>
      <c r="N975" s="249"/>
      <c r="O975" s="249"/>
      <c r="P975" s="249"/>
      <c r="Q975" s="249"/>
      <c r="R975" s="249"/>
      <c r="S975" s="249"/>
      <c r="T975" s="250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1" t="s">
        <v>195</v>
      </c>
      <c r="AU975" s="251" t="s">
        <v>83</v>
      </c>
      <c r="AV975" s="13" t="s">
        <v>81</v>
      </c>
      <c r="AW975" s="13" t="s">
        <v>30</v>
      </c>
      <c r="AX975" s="13" t="s">
        <v>73</v>
      </c>
      <c r="AY975" s="251" t="s">
        <v>183</v>
      </c>
    </row>
    <row r="976" s="14" customFormat="1">
      <c r="A976" s="14"/>
      <c r="B976" s="252"/>
      <c r="C976" s="253"/>
      <c r="D976" s="243" t="s">
        <v>195</v>
      </c>
      <c r="E976" s="254" t="s">
        <v>1</v>
      </c>
      <c r="F976" s="255" t="s">
        <v>1362</v>
      </c>
      <c r="G976" s="253"/>
      <c r="H976" s="256">
        <v>10.6</v>
      </c>
      <c r="I976" s="257"/>
      <c r="J976" s="253"/>
      <c r="K976" s="253"/>
      <c r="L976" s="258"/>
      <c r="M976" s="259"/>
      <c r="N976" s="260"/>
      <c r="O976" s="260"/>
      <c r="P976" s="260"/>
      <c r="Q976" s="260"/>
      <c r="R976" s="260"/>
      <c r="S976" s="260"/>
      <c r="T976" s="261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2" t="s">
        <v>195</v>
      </c>
      <c r="AU976" s="262" t="s">
        <v>83</v>
      </c>
      <c r="AV976" s="14" t="s">
        <v>83</v>
      </c>
      <c r="AW976" s="14" t="s">
        <v>30</v>
      </c>
      <c r="AX976" s="14" t="s">
        <v>73</v>
      </c>
      <c r="AY976" s="262" t="s">
        <v>183</v>
      </c>
    </row>
    <row r="977" s="15" customFormat="1">
      <c r="A977" s="15"/>
      <c r="B977" s="263"/>
      <c r="C977" s="264"/>
      <c r="D977" s="243" t="s">
        <v>195</v>
      </c>
      <c r="E977" s="265" t="s">
        <v>1</v>
      </c>
      <c r="F977" s="266" t="s">
        <v>219</v>
      </c>
      <c r="G977" s="264"/>
      <c r="H977" s="267">
        <v>109.28</v>
      </c>
      <c r="I977" s="268"/>
      <c r="J977" s="264"/>
      <c r="K977" s="264"/>
      <c r="L977" s="269"/>
      <c r="M977" s="270"/>
      <c r="N977" s="271"/>
      <c r="O977" s="271"/>
      <c r="P977" s="271"/>
      <c r="Q977" s="271"/>
      <c r="R977" s="271"/>
      <c r="S977" s="271"/>
      <c r="T977" s="272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73" t="s">
        <v>195</v>
      </c>
      <c r="AU977" s="273" t="s">
        <v>83</v>
      </c>
      <c r="AV977" s="15" t="s">
        <v>188</v>
      </c>
      <c r="AW977" s="15" t="s">
        <v>30</v>
      </c>
      <c r="AX977" s="15" t="s">
        <v>81</v>
      </c>
      <c r="AY977" s="273" t="s">
        <v>183</v>
      </c>
    </row>
    <row r="978" s="2" customFormat="1" ht="24.15" customHeight="1">
      <c r="A978" s="38"/>
      <c r="B978" s="39"/>
      <c r="C978" s="227" t="s">
        <v>1363</v>
      </c>
      <c r="D978" s="227" t="s">
        <v>185</v>
      </c>
      <c r="E978" s="228" t="s">
        <v>1364</v>
      </c>
      <c r="F978" s="229" t="s">
        <v>1365</v>
      </c>
      <c r="G978" s="230" t="s">
        <v>202</v>
      </c>
      <c r="H978" s="231">
        <v>10</v>
      </c>
      <c r="I978" s="232"/>
      <c r="J978" s="233">
        <f>ROUND(I978*H978,2)</f>
        <v>0</v>
      </c>
      <c r="K978" s="234"/>
      <c r="L978" s="44"/>
      <c r="M978" s="235" t="s">
        <v>1</v>
      </c>
      <c r="N978" s="236" t="s">
        <v>38</v>
      </c>
      <c r="O978" s="91"/>
      <c r="P978" s="237">
        <f>O978*H978</f>
        <v>0</v>
      </c>
      <c r="Q978" s="237">
        <v>0.17818000000000001</v>
      </c>
      <c r="R978" s="237">
        <f>Q978*H978</f>
        <v>1.7818000000000001</v>
      </c>
      <c r="S978" s="237">
        <v>0</v>
      </c>
      <c r="T978" s="238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39" t="s">
        <v>188</v>
      </c>
      <c r="AT978" s="239" t="s">
        <v>185</v>
      </c>
      <c r="AU978" s="239" t="s">
        <v>83</v>
      </c>
      <c r="AY978" s="17" t="s">
        <v>183</v>
      </c>
      <c r="BE978" s="240">
        <f>IF(N978="základní",J978,0)</f>
        <v>0</v>
      </c>
      <c r="BF978" s="240">
        <f>IF(N978="snížená",J978,0)</f>
        <v>0</v>
      </c>
      <c r="BG978" s="240">
        <f>IF(N978="zákl. přenesená",J978,0)</f>
        <v>0</v>
      </c>
      <c r="BH978" s="240">
        <f>IF(N978="sníž. přenesená",J978,0)</f>
        <v>0</v>
      </c>
      <c r="BI978" s="240">
        <f>IF(N978="nulová",J978,0)</f>
        <v>0</v>
      </c>
      <c r="BJ978" s="17" t="s">
        <v>81</v>
      </c>
      <c r="BK978" s="240">
        <f>ROUND(I978*H978,2)</f>
        <v>0</v>
      </c>
      <c r="BL978" s="17" t="s">
        <v>188</v>
      </c>
      <c r="BM978" s="239" t="s">
        <v>1366</v>
      </c>
    </row>
    <row r="979" s="14" customFormat="1">
      <c r="A979" s="14"/>
      <c r="B979" s="252"/>
      <c r="C979" s="253"/>
      <c r="D979" s="243" t="s">
        <v>195</v>
      </c>
      <c r="E979" s="254" t="s">
        <v>1</v>
      </c>
      <c r="F979" s="255" t="s">
        <v>137</v>
      </c>
      <c r="G979" s="253"/>
      <c r="H979" s="256">
        <v>10</v>
      </c>
      <c r="I979" s="257"/>
      <c r="J979" s="253"/>
      <c r="K979" s="253"/>
      <c r="L979" s="258"/>
      <c r="M979" s="259"/>
      <c r="N979" s="260"/>
      <c r="O979" s="260"/>
      <c r="P979" s="260"/>
      <c r="Q979" s="260"/>
      <c r="R979" s="260"/>
      <c r="S979" s="260"/>
      <c r="T979" s="261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2" t="s">
        <v>195</v>
      </c>
      <c r="AU979" s="262" t="s">
        <v>83</v>
      </c>
      <c r="AV979" s="14" t="s">
        <v>83</v>
      </c>
      <c r="AW979" s="14" t="s">
        <v>30</v>
      </c>
      <c r="AX979" s="14" t="s">
        <v>81</v>
      </c>
      <c r="AY979" s="262" t="s">
        <v>183</v>
      </c>
    </row>
    <row r="980" s="2" customFormat="1" ht="16.5" customHeight="1">
      <c r="A980" s="38"/>
      <c r="B980" s="39"/>
      <c r="C980" s="227" t="s">
        <v>1367</v>
      </c>
      <c r="D980" s="227" t="s">
        <v>185</v>
      </c>
      <c r="E980" s="228" t="s">
        <v>1368</v>
      </c>
      <c r="F980" s="229" t="s">
        <v>1369</v>
      </c>
      <c r="G980" s="230" t="s">
        <v>202</v>
      </c>
      <c r="H980" s="231">
        <v>42.055</v>
      </c>
      <c r="I980" s="232"/>
      <c r="J980" s="233">
        <f>ROUND(I980*H980,2)</f>
        <v>0</v>
      </c>
      <c r="K980" s="234"/>
      <c r="L980" s="44"/>
      <c r="M980" s="235" t="s">
        <v>1</v>
      </c>
      <c r="N980" s="236" t="s">
        <v>38</v>
      </c>
      <c r="O980" s="91"/>
      <c r="P980" s="237">
        <f>O980*H980</f>
        <v>0</v>
      </c>
      <c r="Q980" s="237">
        <v>0.073480000000000004</v>
      </c>
      <c r="R980" s="237">
        <f>Q980*H980</f>
        <v>3.0902014000000002</v>
      </c>
      <c r="S980" s="237">
        <v>0</v>
      </c>
      <c r="T980" s="238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39" t="s">
        <v>188</v>
      </c>
      <c r="AT980" s="239" t="s">
        <v>185</v>
      </c>
      <c r="AU980" s="239" t="s">
        <v>83</v>
      </c>
      <c r="AY980" s="17" t="s">
        <v>183</v>
      </c>
      <c r="BE980" s="240">
        <f>IF(N980="základní",J980,0)</f>
        <v>0</v>
      </c>
      <c r="BF980" s="240">
        <f>IF(N980="snížená",J980,0)</f>
        <v>0</v>
      </c>
      <c r="BG980" s="240">
        <f>IF(N980="zákl. přenesená",J980,0)</f>
        <v>0</v>
      </c>
      <c r="BH980" s="240">
        <f>IF(N980="sníž. přenesená",J980,0)</f>
        <v>0</v>
      </c>
      <c r="BI980" s="240">
        <f>IF(N980="nulová",J980,0)</f>
        <v>0</v>
      </c>
      <c r="BJ980" s="17" t="s">
        <v>81</v>
      </c>
      <c r="BK980" s="240">
        <f>ROUND(I980*H980,2)</f>
        <v>0</v>
      </c>
      <c r="BL980" s="17" t="s">
        <v>188</v>
      </c>
      <c r="BM980" s="239" t="s">
        <v>1370</v>
      </c>
    </row>
    <row r="981" s="13" customFormat="1">
      <c r="A981" s="13"/>
      <c r="B981" s="241"/>
      <c r="C981" s="242"/>
      <c r="D981" s="243" t="s">
        <v>195</v>
      </c>
      <c r="E981" s="244" t="s">
        <v>1</v>
      </c>
      <c r="F981" s="245" t="s">
        <v>1371</v>
      </c>
      <c r="G981" s="242"/>
      <c r="H981" s="244" t="s">
        <v>1</v>
      </c>
      <c r="I981" s="246"/>
      <c r="J981" s="242"/>
      <c r="K981" s="242"/>
      <c r="L981" s="247"/>
      <c r="M981" s="248"/>
      <c r="N981" s="249"/>
      <c r="O981" s="249"/>
      <c r="P981" s="249"/>
      <c r="Q981" s="249"/>
      <c r="R981" s="249"/>
      <c r="S981" s="249"/>
      <c r="T981" s="25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1" t="s">
        <v>195</v>
      </c>
      <c r="AU981" s="251" t="s">
        <v>83</v>
      </c>
      <c r="AV981" s="13" t="s">
        <v>81</v>
      </c>
      <c r="AW981" s="13" t="s">
        <v>30</v>
      </c>
      <c r="AX981" s="13" t="s">
        <v>73</v>
      </c>
      <c r="AY981" s="251" t="s">
        <v>183</v>
      </c>
    </row>
    <row r="982" s="13" customFormat="1">
      <c r="A982" s="13"/>
      <c r="B982" s="241"/>
      <c r="C982" s="242"/>
      <c r="D982" s="243" t="s">
        <v>195</v>
      </c>
      <c r="E982" s="244" t="s">
        <v>1</v>
      </c>
      <c r="F982" s="245" t="s">
        <v>542</v>
      </c>
      <c r="G982" s="242"/>
      <c r="H982" s="244" t="s">
        <v>1</v>
      </c>
      <c r="I982" s="246"/>
      <c r="J982" s="242"/>
      <c r="K982" s="242"/>
      <c r="L982" s="247"/>
      <c r="M982" s="248"/>
      <c r="N982" s="249"/>
      <c r="O982" s="249"/>
      <c r="P982" s="249"/>
      <c r="Q982" s="249"/>
      <c r="R982" s="249"/>
      <c r="S982" s="249"/>
      <c r="T982" s="250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1" t="s">
        <v>195</v>
      </c>
      <c r="AU982" s="251" t="s">
        <v>83</v>
      </c>
      <c r="AV982" s="13" t="s">
        <v>81</v>
      </c>
      <c r="AW982" s="13" t="s">
        <v>30</v>
      </c>
      <c r="AX982" s="13" t="s">
        <v>73</v>
      </c>
      <c r="AY982" s="251" t="s">
        <v>183</v>
      </c>
    </row>
    <row r="983" s="14" customFormat="1">
      <c r="A983" s="14"/>
      <c r="B983" s="252"/>
      <c r="C983" s="253"/>
      <c r="D983" s="243" t="s">
        <v>195</v>
      </c>
      <c r="E983" s="254" t="s">
        <v>1</v>
      </c>
      <c r="F983" s="255" t="s">
        <v>1372</v>
      </c>
      <c r="G983" s="253"/>
      <c r="H983" s="256">
        <v>42.055</v>
      </c>
      <c r="I983" s="257"/>
      <c r="J983" s="253"/>
      <c r="K983" s="253"/>
      <c r="L983" s="258"/>
      <c r="M983" s="259"/>
      <c r="N983" s="260"/>
      <c r="O983" s="260"/>
      <c r="P983" s="260"/>
      <c r="Q983" s="260"/>
      <c r="R983" s="260"/>
      <c r="S983" s="260"/>
      <c r="T983" s="261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2" t="s">
        <v>195</v>
      </c>
      <c r="AU983" s="262" t="s">
        <v>83</v>
      </c>
      <c r="AV983" s="14" t="s">
        <v>83</v>
      </c>
      <c r="AW983" s="14" t="s">
        <v>30</v>
      </c>
      <c r="AX983" s="14" t="s">
        <v>73</v>
      </c>
      <c r="AY983" s="262" t="s">
        <v>183</v>
      </c>
    </row>
    <row r="984" s="15" customFormat="1">
      <c r="A984" s="15"/>
      <c r="B984" s="263"/>
      <c r="C984" s="264"/>
      <c r="D984" s="243" t="s">
        <v>195</v>
      </c>
      <c r="E984" s="265" t="s">
        <v>1</v>
      </c>
      <c r="F984" s="266" t="s">
        <v>219</v>
      </c>
      <c r="G984" s="264"/>
      <c r="H984" s="267">
        <v>42.055</v>
      </c>
      <c r="I984" s="268"/>
      <c r="J984" s="264"/>
      <c r="K984" s="264"/>
      <c r="L984" s="269"/>
      <c r="M984" s="270"/>
      <c r="N984" s="271"/>
      <c r="O984" s="271"/>
      <c r="P984" s="271"/>
      <c r="Q984" s="271"/>
      <c r="R984" s="271"/>
      <c r="S984" s="271"/>
      <c r="T984" s="272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73" t="s">
        <v>195</v>
      </c>
      <c r="AU984" s="273" t="s">
        <v>83</v>
      </c>
      <c r="AV984" s="15" t="s">
        <v>188</v>
      </c>
      <c r="AW984" s="15" t="s">
        <v>30</v>
      </c>
      <c r="AX984" s="15" t="s">
        <v>81</v>
      </c>
      <c r="AY984" s="273" t="s">
        <v>183</v>
      </c>
    </row>
    <row r="985" s="2" customFormat="1" ht="24.15" customHeight="1">
      <c r="A985" s="38"/>
      <c r="B985" s="39"/>
      <c r="C985" s="227" t="s">
        <v>1373</v>
      </c>
      <c r="D985" s="227" t="s">
        <v>185</v>
      </c>
      <c r="E985" s="228" t="s">
        <v>1374</v>
      </c>
      <c r="F985" s="229" t="s">
        <v>1375</v>
      </c>
      <c r="G985" s="230" t="s">
        <v>325</v>
      </c>
      <c r="H985" s="231">
        <v>1</v>
      </c>
      <c r="I985" s="232"/>
      <c r="J985" s="233">
        <f>ROUND(I985*H985,2)</f>
        <v>0</v>
      </c>
      <c r="K985" s="234"/>
      <c r="L985" s="44"/>
      <c r="M985" s="235" t="s">
        <v>1</v>
      </c>
      <c r="N985" s="236" t="s">
        <v>38</v>
      </c>
      <c r="O985" s="91"/>
      <c r="P985" s="237">
        <f>O985*H985</f>
        <v>0</v>
      </c>
      <c r="Q985" s="237">
        <v>0</v>
      </c>
      <c r="R985" s="237">
        <f>Q985*H985</f>
        <v>0</v>
      </c>
      <c r="S985" s="237">
        <v>0</v>
      </c>
      <c r="T985" s="238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39" t="s">
        <v>188</v>
      </c>
      <c r="AT985" s="239" t="s">
        <v>185</v>
      </c>
      <c r="AU985" s="239" t="s">
        <v>83</v>
      </c>
      <c r="AY985" s="17" t="s">
        <v>183</v>
      </c>
      <c r="BE985" s="240">
        <f>IF(N985="základní",J985,0)</f>
        <v>0</v>
      </c>
      <c r="BF985" s="240">
        <f>IF(N985="snížená",J985,0)</f>
        <v>0</v>
      </c>
      <c r="BG985" s="240">
        <f>IF(N985="zákl. přenesená",J985,0)</f>
        <v>0</v>
      </c>
      <c r="BH985" s="240">
        <f>IF(N985="sníž. přenesená",J985,0)</f>
        <v>0</v>
      </c>
      <c r="BI985" s="240">
        <f>IF(N985="nulová",J985,0)</f>
        <v>0</v>
      </c>
      <c r="BJ985" s="17" t="s">
        <v>81</v>
      </c>
      <c r="BK985" s="240">
        <f>ROUND(I985*H985,2)</f>
        <v>0</v>
      </c>
      <c r="BL985" s="17" t="s">
        <v>188</v>
      </c>
      <c r="BM985" s="239" t="s">
        <v>1376</v>
      </c>
    </row>
    <row r="986" s="13" customFormat="1">
      <c r="A986" s="13"/>
      <c r="B986" s="241"/>
      <c r="C986" s="242"/>
      <c r="D986" s="243" t="s">
        <v>195</v>
      </c>
      <c r="E986" s="244" t="s">
        <v>1</v>
      </c>
      <c r="F986" s="245" t="s">
        <v>1377</v>
      </c>
      <c r="G986" s="242"/>
      <c r="H986" s="244" t="s">
        <v>1</v>
      </c>
      <c r="I986" s="246"/>
      <c r="J986" s="242"/>
      <c r="K986" s="242"/>
      <c r="L986" s="247"/>
      <c r="M986" s="248"/>
      <c r="N986" s="249"/>
      <c r="O986" s="249"/>
      <c r="P986" s="249"/>
      <c r="Q986" s="249"/>
      <c r="R986" s="249"/>
      <c r="S986" s="249"/>
      <c r="T986" s="25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1" t="s">
        <v>195</v>
      </c>
      <c r="AU986" s="251" t="s">
        <v>83</v>
      </c>
      <c r="AV986" s="13" t="s">
        <v>81</v>
      </c>
      <c r="AW986" s="13" t="s">
        <v>30</v>
      </c>
      <c r="AX986" s="13" t="s">
        <v>73</v>
      </c>
      <c r="AY986" s="251" t="s">
        <v>183</v>
      </c>
    </row>
    <row r="987" s="14" customFormat="1">
      <c r="A987" s="14"/>
      <c r="B987" s="252"/>
      <c r="C987" s="253"/>
      <c r="D987" s="243" t="s">
        <v>195</v>
      </c>
      <c r="E987" s="254" t="s">
        <v>1</v>
      </c>
      <c r="F987" s="255" t="s">
        <v>81</v>
      </c>
      <c r="G987" s="253"/>
      <c r="H987" s="256">
        <v>1</v>
      </c>
      <c r="I987" s="257"/>
      <c r="J987" s="253"/>
      <c r="K987" s="253"/>
      <c r="L987" s="258"/>
      <c r="M987" s="259"/>
      <c r="N987" s="260"/>
      <c r="O987" s="260"/>
      <c r="P987" s="260"/>
      <c r="Q987" s="260"/>
      <c r="R987" s="260"/>
      <c r="S987" s="260"/>
      <c r="T987" s="261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2" t="s">
        <v>195</v>
      </c>
      <c r="AU987" s="262" t="s">
        <v>83</v>
      </c>
      <c r="AV987" s="14" t="s">
        <v>83</v>
      </c>
      <c r="AW987" s="14" t="s">
        <v>30</v>
      </c>
      <c r="AX987" s="14" t="s">
        <v>81</v>
      </c>
      <c r="AY987" s="262" t="s">
        <v>183</v>
      </c>
    </row>
    <row r="988" s="2" customFormat="1" ht="24.15" customHeight="1">
      <c r="A988" s="38"/>
      <c r="B988" s="39"/>
      <c r="C988" s="277" t="s">
        <v>1378</v>
      </c>
      <c r="D988" s="277" t="s">
        <v>649</v>
      </c>
      <c r="E988" s="278" t="s">
        <v>1379</v>
      </c>
      <c r="F988" s="279" t="s">
        <v>1380</v>
      </c>
      <c r="G988" s="280" t="s">
        <v>325</v>
      </c>
      <c r="H988" s="281">
        <v>1</v>
      </c>
      <c r="I988" s="282"/>
      <c r="J988" s="283">
        <f>ROUND(I988*H988,2)</f>
        <v>0</v>
      </c>
      <c r="K988" s="284"/>
      <c r="L988" s="285"/>
      <c r="M988" s="286" t="s">
        <v>1</v>
      </c>
      <c r="N988" s="287" t="s">
        <v>38</v>
      </c>
      <c r="O988" s="91"/>
      <c r="P988" s="237">
        <f>O988*H988</f>
        <v>0</v>
      </c>
      <c r="Q988" s="237">
        <v>0.036179999999999997</v>
      </c>
      <c r="R988" s="237">
        <f>Q988*H988</f>
        <v>0.036179999999999997</v>
      </c>
      <c r="S988" s="237">
        <v>0</v>
      </c>
      <c r="T988" s="238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239" t="s">
        <v>283</v>
      </c>
      <c r="AT988" s="239" t="s">
        <v>649</v>
      </c>
      <c r="AU988" s="239" t="s">
        <v>83</v>
      </c>
      <c r="AY988" s="17" t="s">
        <v>183</v>
      </c>
      <c r="BE988" s="240">
        <f>IF(N988="základní",J988,0)</f>
        <v>0</v>
      </c>
      <c r="BF988" s="240">
        <f>IF(N988="snížená",J988,0)</f>
        <v>0</v>
      </c>
      <c r="BG988" s="240">
        <f>IF(N988="zákl. přenesená",J988,0)</f>
        <v>0</v>
      </c>
      <c r="BH988" s="240">
        <f>IF(N988="sníž. přenesená",J988,0)</f>
        <v>0</v>
      </c>
      <c r="BI988" s="240">
        <f>IF(N988="nulová",J988,0)</f>
        <v>0</v>
      </c>
      <c r="BJ988" s="17" t="s">
        <v>81</v>
      </c>
      <c r="BK988" s="240">
        <f>ROUND(I988*H988,2)</f>
        <v>0</v>
      </c>
      <c r="BL988" s="17" t="s">
        <v>188</v>
      </c>
      <c r="BM988" s="239" t="s">
        <v>1381</v>
      </c>
    </row>
    <row r="989" s="14" customFormat="1">
      <c r="A989" s="14"/>
      <c r="B989" s="252"/>
      <c r="C989" s="253"/>
      <c r="D989" s="243" t="s">
        <v>195</v>
      </c>
      <c r="E989" s="254" t="s">
        <v>1</v>
      </c>
      <c r="F989" s="255" t="s">
        <v>81</v>
      </c>
      <c r="G989" s="253"/>
      <c r="H989" s="256">
        <v>1</v>
      </c>
      <c r="I989" s="257"/>
      <c r="J989" s="253"/>
      <c r="K989" s="253"/>
      <c r="L989" s="258"/>
      <c r="M989" s="259"/>
      <c r="N989" s="260"/>
      <c r="O989" s="260"/>
      <c r="P989" s="260"/>
      <c r="Q989" s="260"/>
      <c r="R989" s="260"/>
      <c r="S989" s="260"/>
      <c r="T989" s="261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2" t="s">
        <v>195</v>
      </c>
      <c r="AU989" s="262" t="s">
        <v>83</v>
      </c>
      <c r="AV989" s="14" t="s">
        <v>83</v>
      </c>
      <c r="AW989" s="14" t="s">
        <v>30</v>
      </c>
      <c r="AX989" s="14" t="s">
        <v>81</v>
      </c>
      <c r="AY989" s="262" t="s">
        <v>183</v>
      </c>
    </row>
    <row r="990" s="2" customFormat="1" ht="24.15" customHeight="1">
      <c r="A990" s="38"/>
      <c r="B990" s="39"/>
      <c r="C990" s="227" t="s">
        <v>1382</v>
      </c>
      <c r="D990" s="227" t="s">
        <v>185</v>
      </c>
      <c r="E990" s="228" t="s">
        <v>1383</v>
      </c>
      <c r="F990" s="229" t="s">
        <v>1384</v>
      </c>
      <c r="G990" s="230" t="s">
        <v>325</v>
      </c>
      <c r="H990" s="231">
        <v>11</v>
      </c>
      <c r="I990" s="232"/>
      <c r="J990" s="233">
        <f>ROUND(I990*H990,2)</f>
        <v>0</v>
      </c>
      <c r="K990" s="234"/>
      <c r="L990" s="44"/>
      <c r="M990" s="235" t="s">
        <v>1</v>
      </c>
      <c r="N990" s="236" t="s">
        <v>38</v>
      </c>
      <c r="O990" s="91"/>
      <c r="P990" s="237">
        <f>O990*H990</f>
        <v>0</v>
      </c>
      <c r="Q990" s="237">
        <v>0.00040000000000000002</v>
      </c>
      <c r="R990" s="237">
        <f>Q990*H990</f>
        <v>0.0044000000000000003</v>
      </c>
      <c r="S990" s="237">
        <v>0</v>
      </c>
      <c r="T990" s="238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239" t="s">
        <v>188</v>
      </c>
      <c r="AT990" s="239" t="s">
        <v>185</v>
      </c>
      <c r="AU990" s="239" t="s">
        <v>83</v>
      </c>
      <c r="AY990" s="17" t="s">
        <v>183</v>
      </c>
      <c r="BE990" s="240">
        <f>IF(N990="základní",J990,0)</f>
        <v>0</v>
      </c>
      <c r="BF990" s="240">
        <f>IF(N990="snížená",J990,0)</f>
        <v>0</v>
      </c>
      <c r="BG990" s="240">
        <f>IF(N990="zákl. přenesená",J990,0)</f>
        <v>0</v>
      </c>
      <c r="BH990" s="240">
        <f>IF(N990="sníž. přenesená",J990,0)</f>
        <v>0</v>
      </c>
      <c r="BI990" s="240">
        <f>IF(N990="nulová",J990,0)</f>
        <v>0</v>
      </c>
      <c r="BJ990" s="17" t="s">
        <v>81</v>
      </c>
      <c r="BK990" s="240">
        <f>ROUND(I990*H990,2)</f>
        <v>0</v>
      </c>
      <c r="BL990" s="17" t="s">
        <v>188</v>
      </c>
      <c r="BM990" s="239" t="s">
        <v>1385</v>
      </c>
    </row>
    <row r="991" s="14" customFormat="1">
      <c r="A991" s="14"/>
      <c r="B991" s="252"/>
      <c r="C991" s="253"/>
      <c r="D991" s="243" t="s">
        <v>195</v>
      </c>
      <c r="E991" s="254" t="s">
        <v>1</v>
      </c>
      <c r="F991" s="255" t="s">
        <v>140</v>
      </c>
      <c r="G991" s="253"/>
      <c r="H991" s="256">
        <v>11</v>
      </c>
      <c r="I991" s="257"/>
      <c r="J991" s="253"/>
      <c r="K991" s="253"/>
      <c r="L991" s="258"/>
      <c r="M991" s="259"/>
      <c r="N991" s="260"/>
      <c r="O991" s="260"/>
      <c r="P991" s="260"/>
      <c r="Q991" s="260"/>
      <c r="R991" s="260"/>
      <c r="S991" s="260"/>
      <c r="T991" s="261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2" t="s">
        <v>195</v>
      </c>
      <c r="AU991" s="262" t="s">
        <v>83</v>
      </c>
      <c r="AV991" s="14" t="s">
        <v>83</v>
      </c>
      <c r="AW991" s="14" t="s">
        <v>30</v>
      </c>
      <c r="AX991" s="14" t="s">
        <v>81</v>
      </c>
      <c r="AY991" s="262" t="s">
        <v>183</v>
      </c>
    </row>
    <row r="992" s="2" customFormat="1" ht="16.5" customHeight="1">
      <c r="A992" s="38"/>
      <c r="B992" s="39"/>
      <c r="C992" s="277" t="s">
        <v>1386</v>
      </c>
      <c r="D992" s="277" t="s">
        <v>649</v>
      </c>
      <c r="E992" s="278" t="s">
        <v>1387</v>
      </c>
      <c r="F992" s="279" t="s">
        <v>1388</v>
      </c>
      <c r="G992" s="280" t="s">
        <v>325</v>
      </c>
      <c r="H992" s="281">
        <v>11</v>
      </c>
      <c r="I992" s="282"/>
      <c r="J992" s="283">
        <f>ROUND(I992*H992,2)</f>
        <v>0</v>
      </c>
      <c r="K992" s="284"/>
      <c r="L992" s="285"/>
      <c r="M992" s="286" t="s">
        <v>1</v>
      </c>
      <c r="N992" s="287" t="s">
        <v>38</v>
      </c>
      <c r="O992" s="91"/>
      <c r="P992" s="237">
        <f>O992*H992</f>
        <v>0</v>
      </c>
      <c r="Q992" s="237">
        <v>0.066000000000000003</v>
      </c>
      <c r="R992" s="237">
        <f>Q992*H992</f>
        <v>0.72599999999999998</v>
      </c>
      <c r="S992" s="237">
        <v>0</v>
      </c>
      <c r="T992" s="238">
        <f>S992*H992</f>
        <v>0</v>
      </c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R992" s="239" t="s">
        <v>283</v>
      </c>
      <c r="AT992" s="239" t="s">
        <v>649</v>
      </c>
      <c r="AU992" s="239" t="s">
        <v>83</v>
      </c>
      <c r="AY992" s="17" t="s">
        <v>183</v>
      </c>
      <c r="BE992" s="240">
        <f>IF(N992="základní",J992,0)</f>
        <v>0</v>
      </c>
      <c r="BF992" s="240">
        <f>IF(N992="snížená",J992,0)</f>
        <v>0</v>
      </c>
      <c r="BG992" s="240">
        <f>IF(N992="zákl. přenesená",J992,0)</f>
        <v>0</v>
      </c>
      <c r="BH992" s="240">
        <f>IF(N992="sníž. přenesená",J992,0)</f>
        <v>0</v>
      </c>
      <c r="BI992" s="240">
        <f>IF(N992="nulová",J992,0)</f>
        <v>0</v>
      </c>
      <c r="BJ992" s="17" t="s">
        <v>81</v>
      </c>
      <c r="BK992" s="240">
        <f>ROUND(I992*H992,2)</f>
        <v>0</v>
      </c>
      <c r="BL992" s="17" t="s">
        <v>188</v>
      </c>
      <c r="BM992" s="239" t="s">
        <v>1389</v>
      </c>
    </row>
    <row r="993" s="14" customFormat="1">
      <c r="A993" s="14"/>
      <c r="B993" s="252"/>
      <c r="C993" s="253"/>
      <c r="D993" s="243" t="s">
        <v>195</v>
      </c>
      <c r="E993" s="254" t="s">
        <v>1</v>
      </c>
      <c r="F993" s="255" t="s">
        <v>140</v>
      </c>
      <c r="G993" s="253"/>
      <c r="H993" s="256">
        <v>11</v>
      </c>
      <c r="I993" s="257"/>
      <c r="J993" s="253"/>
      <c r="K993" s="253"/>
      <c r="L993" s="258"/>
      <c r="M993" s="259"/>
      <c r="N993" s="260"/>
      <c r="O993" s="260"/>
      <c r="P993" s="260"/>
      <c r="Q993" s="260"/>
      <c r="R993" s="260"/>
      <c r="S993" s="260"/>
      <c r="T993" s="261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2" t="s">
        <v>195</v>
      </c>
      <c r="AU993" s="262" t="s">
        <v>83</v>
      </c>
      <c r="AV993" s="14" t="s">
        <v>83</v>
      </c>
      <c r="AW993" s="14" t="s">
        <v>30</v>
      </c>
      <c r="AX993" s="14" t="s">
        <v>81</v>
      </c>
      <c r="AY993" s="262" t="s">
        <v>183</v>
      </c>
    </row>
    <row r="994" s="2" customFormat="1" ht="24.15" customHeight="1">
      <c r="A994" s="38"/>
      <c r="B994" s="39"/>
      <c r="C994" s="227" t="s">
        <v>1390</v>
      </c>
      <c r="D994" s="227" t="s">
        <v>185</v>
      </c>
      <c r="E994" s="228" t="s">
        <v>1391</v>
      </c>
      <c r="F994" s="229" t="s">
        <v>1392</v>
      </c>
      <c r="G994" s="230" t="s">
        <v>319</v>
      </c>
      <c r="H994" s="231">
        <v>22</v>
      </c>
      <c r="I994" s="232"/>
      <c r="J994" s="233">
        <f>ROUND(I994*H994,2)</f>
        <v>0</v>
      </c>
      <c r="K994" s="234"/>
      <c r="L994" s="44"/>
      <c r="M994" s="235" t="s">
        <v>1</v>
      </c>
      <c r="N994" s="236" t="s">
        <v>38</v>
      </c>
      <c r="O994" s="91"/>
      <c r="P994" s="237">
        <f>O994*H994</f>
        <v>0</v>
      </c>
      <c r="Q994" s="237">
        <v>0.024979999999999999</v>
      </c>
      <c r="R994" s="237">
        <f>Q994*H994</f>
        <v>0.54955999999999994</v>
      </c>
      <c r="S994" s="237">
        <v>0</v>
      </c>
      <c r="T994" s="238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239" t="s">
        <v>188</v>
      </c>
      <c r="AT994" s="239" t="s">
        <v>185</v>
      </c>
      <c r="AU994" s="239" t="s">
        <v>83</v>
      </c>
      <c r="AY994" s="17" t="s">
        <v>183</v>
      </c>
      <c r="BE994" s="240">
        <f>IF(N994="základní",J994,0)</f>
        <v>0</v>
      </c>
      <c r="BF994" s="240">
        <f>IF(N994="snížená",J994,0)</f>
        <v>0</v>
      </c>
      <c r="BG994" s="240">
        <f>IF(N994="zákl. přenesená",J994,0)</f>
        <v>0</v>
      </c>
      <c r="BH994" s="240">
        <f>IF(N994="sníž. přenesená",J994,0)</f>
        <v>0</v>
      </c>
      <c r="BI994" s="240">
        <f>IF(N994="nulová",J994,0)</f>
        <v>0</v>
      </c>
      <c r="BJ994" s="17" t="s">
        <v>81</v>
      </c>
      <c r="BK994" s="240">
        <f>ROUND(I994*H994,2)</f>
        <v>0</v>
      </c>
      <c r="BL994" s="17" t="s">
        <v>188</v>
      </c>
      <c r="BM994" s="239" t="s">
        <v>1393</v>
      </c>
    </row>
    <row r="995" s="14" customFormat="1">
      <c r="A995" s="14"/>
      <c r="B995" s="252"/>
      <c r="C995" s="253"/>
      <c r="D995" s="243" t="s">
        <v>195</v>
      </c>
      <c r="E995" s="254" t="s">
        <v>1</v>
      </c>
      <c r="F995" s="255" t="s">
        <v>362</v>
      </c>
      <c r="G995" s="253"/>
      <c r="H995" s="256">
        <v>22</v>
      </c>
      <c r="I995" s="257"/>
      <c r="J995" s="253"/>
      <c r="K995" s="253"/>
      <c r="L995" s="258"/>
      <c r="M995" s="259"/>
      <c r="N995" s="260"/>
      <c r="O995" s="260"/>
      <c r="P995" s="260"/>
      <c r="Q995" s="260"/>
      <c r="R995" s="260"/>
      <c r="S995" s="260"/>
      <c r="T995" s="261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2" t="s">
        <v>195</v>
      </c>
      <c r="AU995" s="262" t="s">
        <v>83</v>
      </c>
      <c r="AV995" s="14" t="s">
        <v>83</v>
      </c>
      <c r="AW995" s="14" t="s">
        <v>30</v>
      </c>
      <c r="AX995" s="14" t="s">
        <v>81</v>
      </c>
      <c r="AY995" s="262" t="s">
        <v>183</v>
      </c>
    </row>
    <row r="996" s="2" customFormat="1" ht="44.25" customHeight="1">
      <c r="A996" s="38"/>
      <c r="B996" s="39"/>
      <c r="C996" s="277" t="s">
        <v>1394</v>
      </c>
      <c r="D996" s="277" t="s">
        <v>649</v>
      </c>
      <c r="E996" s="278" t="s">
        <v>1395</v>
      </c>
      <c r="F996" s="279" t="s">
        <v>1396</v>
      </c>
      <c r="G996" s="280" t="s">
        <v>325</v>
      </c>
      <c r="H996" s="281">
        <v>9</v>
      </c>
      <c r="I996" s="282"/>
      <c r="J996" s="283">
        <f>ROUND(I996*H996,2)</f>
        <v>0</v>
      </c>
      <c r="K996" s="284"/>
      <c r="L996" s="285"/>
      <c r="M996" s="286" t="s">
        <v>1</v>
      </c>
      <c r="N996" s="287" t="s">
        <v>38</v>
      </c>
      <c r="O996" s="91"/>
      <c r="P996" s="237">
        <f>O996*H996</f>
        <v>0</v>
      </c>
      <c r="Q996" s="237">
        <v>0.0189</v>
      </c>
      <c r="R996" s="237">
        <f>Q996*H996</f>
        <v>0.1701</v>
      </c>
      <c r="S996" s="237">
        <v>0</v>
      </c>
      <c r="T996" s="238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239" t="s">
        <v>283</v>
      </c>
      <c r="AT996" s="239" t="s">
        <v>649</v>
      </c>
      <c r="AU996" s="239" t="s">
        <v>83</v>
      </c>
      <c r="AY996" s="17" t="s">
        <v>183</v>
      </c>
      <c r="BE996" s="240">
        <f>IF(N996="základní",J996,0)</f>
        <v>0</v>
      </c>
      <c r="BF996" s="240">
        <f>IF(N996="snížená",J996,0)</f>
        <v>0</v>
      </c>
      <c r="BG996" s="240">
        <f>IF(N996="zákl. přenesená",J996,0)</f>
        <v>0</v>
      </c>
      <c r="BH996" s="240">
        <f>IF(N996="sníž. přenesená",J996,0)</f>
        <v>0</v>
      </c>
      <c r="BI996" s="240">
        <f>IF(N996="nulová",J996,0)</f>
        <v>0</v>
      </c>
      <c r="BJ996" s="17" t="s">
        <v>81</v>
      </c>
      <c r="BK996" s="240">
        <f>ROUND(I996*H996,2)</f>
        <v>0</v>
      </c>
      <c r="BL996" s="17" t="s">
        <v>188</v>
      </c>
      <c r="BM996" s="239" t="s">
        <v>1397</v>
      </c>
    </row>
    <row r="997" s="14" customFormat="1">
      <c r="A997" s="14"/>
      <c r="B997" s="252"/>
      <c r="C997" s="253"/>
      <c r="D997" s="243" t="s">
        <v>195</v>
      </c>
      <c r="E997" s="254" t="s">
        <v>1</v>
      </c>
      <c r="F997" s="255" t="s">
        <v>190</v>
      </c>
      <c r="G997" s="253"/>
      <c r="H997" s="256">
        <v>9</v>
      </c>
      <c r="I997" s="257"/>
      <c r="J997" s="253"/>
      <c r="K997" s="253"/>
      <c r="L997" s="258"/>
      <c r="M997" s="259"/>
      <c r="N997" s="260"/>
      <c r="O997" s="260"/>
      <c r="P997" s="260"/>
      <c r="Q997" s="260"/>
      <c r="R997" s="260"/>
      <c r="S997" s="260"/>
      <c r="T997" s="261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2" t="s">
        <v>195</v>
      </c>
      <c r="AU997" s="262" t="s">
        <v>83</v>
      </c>
      <c r="AV997" s="14" t="s">
        <v>83</v>
      </c>
      <c r="AW997" s="14" t="s">
        <v>30</v>
      </c>
      <c r="AX997" s="14" t="s">
        <v>81</v>
      </c>
      <c r="AY997" s="262" t="s">
        <v>183</v>
      </c>
    </row>
    <row r="998" s="2" customFormat="1" ht="24.15" customHeight="1">
      <c r="A998" s="38"/>
      <c r="B998" s="39"/>
      <c r="C998" s="227" t="s">
        <v>1398</v>
      </c>
      <c r="D998" s="227" t="s">
        <v>185</v>
      </c>
      <c r="E998" s="228" t="s">
        <v>1399</v>
      </c>
      <c r="F998" s="229" t="s">
        <v>1400</v>
      </c>
      <c r="G998" s="230" t="s">
        <v>202</v>
      </c>
      <c r="H998" s="231">
        <v>1.47</v>
      </c>
      <c r="I998" s="232"/>
      <c r="J998" s="233">
        <f>ROUND(I998*H998,2)</f>
        <v>0</v>
      </c>
      <c r="K998" s="234"/>
      <c r="L998" s="44"/>
      <c r="M998" s="235" t="s">
        <v>1</v>
      </c>
      <c r="N998" s="236" t="s">
        <v>38</v>
      </c>
      <c r="O998" s="91"/>
      <c r="P998" s="237">
        <f>O998*H998</f>
        <v>0</v>
      </c>
      <c r="Q998" s="237">
        <v>0.45432</v>
      </c>
      <c r="R998" s="237">
        <f>Q998*H998</f>
        <v>0.66785039999999996</v>
      </c>
      <c r="S998" s="237">
        <v>0</v>
      </c>
      <c r="T998" s="238">
        <f>S998*H998</f>
        <v>0</v>
      </c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R998" s="239" t="s">
        <v>188</v>
      </c>
      <c r="AT998" s="239" t="s">
        <v>185</v>
      </c>
      <c r="AU998" s="239" t="s">
        <v>83</v>
      </c>
      <c r="AY998" s="17" t="s">
        <v>183</v>
      </c>
      <c r="BE998" s="240">
        <f>IF(N998="základní",J998,0)</f>
        <v>0</v>
      </c>
      <c r="BF998" s="240">
        <f>IF(N998="snížená",J998,0)</f>
        <v>0</v>
      </c>
      <c r="BG998" s="240">
        <f>IF(N998="zákl. přenesená",J998,0)</f>
        <v>0</v>
      </c>
      <c r="BH998" s="240">
        <f>IF(N998="sníž. přenesená",J998,0)</f>
        <v>0</v>
      </c>
      <c r="BI998" s="240">
        <f>IF(N998="nulová",J998,0)</f>
        <v>0</v>
      </c>
      <c r="BJ998" s="17" t="s">
        <v>81</v>
      </c>
      <c r="BK998" s="240">
        <f>ROUND(I998*H998,2)</f>
        <v>0</v>
      </c>
      <c r="BL998" s="17" t="s">
        <v>188</v>
      </c>
      <c r="BM998" s="239" t="s">
        <v>1401</v>
      </c>
    </row>
    <row r="999" s="13" customFormat="1">
      <c r="A999" s="13"/>
      <c r="B999" s="241"/>
      <c r="C999" s="242"/>
      <c r="D999" s="243" t="s">
        <v>195</v>
      </c>
      <c r="E999" s="244" t="s">
        <v>1</v>
      </c>
      <c r="F999" s="245" t="s">
        <v>208</v>
      </c>
      <c r="G999" s="242"/>
      <c r="H999" s="244" t="s">
        <v>1</v>
      </c>
      <c r="I999" s="246"/>
      <c r="J999" s="242"/>
      <c r="K999" s="242"/>
      <c r="L999" s="247"/>
      <c r="M999" s="248"/>
      <c r="N999" s="249"/>
      <c r="O999" s="249"/>
      <c r="P999" s="249"/>
      <c r="Q999" s="249"/>
      <c r="R999" s="249"/>
      <c r="S999" s="249"/>
      <c r="T999" s="25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1" t="s">
        <v>195</v>
      </c>
      <c r="AU999" s="251" t="s">
        <v>83</v>
      </c>
      <c r="AV999" s="13" t="s">
        <v>81</v>
      </c>
      <c r="AW999" s="13" t="s">
        <v>30</v>
      </c>
      <c r="AX999" s="13" t="s">
        <v>73</v>
      </c>
      <c r="AY999" s="251" t="s">
        <v>183</v>
      </c>
    </row>
    <row r="1000" s="13" customFormat="1">
      <c r="A1000" s="13"/>
      <c r="B1000" s="241"/>
      <c r="C1000" s="242"/>
      <c r="D1000" s="243" t="s">
        <v>195</v>
      </c>
      <c r="E1000" s="244" t="s">
        <v>1</v>
      </c>
      <c r="F1000" s="245" t="s">
        <v>1402</v>
      </c>
      <c r="G1000" s="242"/>
      <c r="H1000" s="244" t="s">
        <v>1</v>
      </c>
      <c r="I1000" s="246"/>
      <c r="J1000" s="242"/>
      <c r="K1000" s="242"/>
      <c r="L1000" s="247"/>
      <c r="M1000" s="248"/>
      <c r="N1000" s="249"/>
      <c r="O1000" s="249"/>
      <c r="P1000" s="249"/>
      <c r="Q1000" s="249"/>
      <c r="R1000" s="249"/>
      <c r="S1000" s="249"/>
      <c r="T1000" s="250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1" t="s">
        <v>195</v>
      </c>
      <c r="AU1000" s="251" t="s">
        <v>83</v>
      </c>
      <c r="AV1000" s="13" t="s">
        <v>81</v>
      </c>
      <c r="AW1000" s="13" t="s">
        <v>30</v>
      </c>
      <c r="AX1000" s="13" t="s">
        <v>73</v>
      </c>
      <c r="AY1000" s="251" t="s">
        <v>183</v>
      </c>
    </row>
    <row r="1001" s="14" customFormat="1">
      <c r="A1001" s="14"/>
      <c r="B1001" s="252"/>
      <c r="C1001" s="253"/>
      <c r="D1001" s="243" t="s">
        <v>195</v>
      </c>
      <c r="E1001" s="254" t="s">
        <v>1</v>
      </c>
      <c r="F1001" s="255" t="s">
        <v>1403</v>
      </c>
      <c r="G1001" s="253"/>
      <c r="H1001" s="256">
        <v>1.47</v>
      </c>
      <c r="I1001" s="257"/>
      <c r="J1001" s="253"/>
      <c r="K1001" s="253"/>
      <c r="L1001" s="258"/>
      <c r="M1001" s="259"/>
      <c r="N1001" s="260"/>
      <c r="O1001" s="260"/>
      <c r="P1001" s="260"/>
      <c r="Q1001" s="260"/>
      <c r="R1001" s="260"/>
      <c r="S1001" s="260"/>
      <c r="T1001" s="261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2" t="s">
        <v>195</v>
      </c>
      <c r="AU1001" s="262" t="s">
        <v>83</v>
      </c>
      <c r="AV1001" s="14" t="s">
        <v>83</v>
      </c>
      <c r="AW1001" s="14" t="s">
        <v>30</v>
      </c>
      <c r="AX1001" s="14" t="s">
        <v>73</v>
      </c>
      <c r="AY1001" s="262" t="s">
        <v>183</v>
      </c>
    </row>
    <row r="1002" s="15" customFormat="1">
      <c r="A1002" s="15"/>
      <c r="B1002" s="263"/>
      <c r="C1002" s="264"/>
      <c r="D1002" s="243" t="s">
        <v>195</v>
      </c>
      <c r="E1002" s="265" t="s">
        <v>1</v>
      </c>
      <c r="F1002" s="266" t="s">
        <v>219</v>
      </c>
      <c r="G1002" s="264"/>
      <c r="H1002" s="267">
        <v>1.47</v>
      </c>
      <c r="I1002" s="268"/>
      <c r="J1002" s="264"/>
      <c r="K1002" s="264"/>
      <c r="L1002" s="269"/>
      <c r="M1002" s="270"/>
      <c r="N1002" s="271"/>
      <c r="O1002" s="271"/>
      <c r="P1002" s="271"/>
      <c r="Q1002" s="271"/>
      <c r="R1002" s="271"/>
      <c r="S1002" s="271"/>
      <c r="T1002" s="272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73" t="s">
        <v>195</v>
      </c>
      <c r="AU1002" s="273" t="s">
        <v>83</v>
      </c>
      <c r="AV1002" s="15" t="s">
        <v>188</v>
      </c>
      <c r="AW1002" s="15" t="s">
        <v>30</v>
      </c>
      <c r="AX1002" s="15" t="s">
        <v>81</v>
      </c>
      <c r="AY1002" s="273" t="s">
        <v>183</v>
      </c>
    </row>
    <row r="1003" s="12" customFormat="1" ht="20.88" customHeight="1">
      <c r="A1003" s="12"/>
      <c r="B1003" s="211"/>
      <c r="C1003" s="212"/>
      <c r="D1003" s="213" t="s">
        <v>72</v>
      </c>
      <c r="E1003" s="225" t="s">
        <v>435</v>
      </c>
      <c r="F1003" s="225" t="s">
        <v>1404</v>
      </c>
      <c r="G1003" s="212"/>
      <c r="H1003" s="212"/>
      <c r="I1003" s="215"/>
      <c r="J1003" s="226">
        <f>BK1003</f>
        <v>0</v>
      </c>
      <c r="K1003" s="212"/>
      <c r="L1003" s="217"/>
      <c r="M1003" s="218"/>
      <c r="N1003" s="219"/>
      <c r="O1003" s="219"/>
      <c r="P1003" s="220">
        <f>SUM(P1004:P1007)</f>
        <v>0</v>
      </c>
      <c r="Q1003" s="219"/>
      <c r="R1003" s="220">
        <f>SUM(R1004:R1007)</f>
        <v>0</v>
      </c>
      <c r="S1003" s="219"/>
      <c r="T1003" s="221">
        <f>SUM(T1004:T1007)</f>
        <v>0</v>
      </c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R1003" s="222" t="s">
        <v>81</v>
      </c>
      <c r="AT1003" s="223" t="s">
        <v>72</v>
      </c>
      <c r="AU1003" s="223" t="s">
        <v>83</v>
      </c>
      <c r="AY1003" s="222" t="s">
        <v>183</v>
      </c>
      <c r="BK1003" s="224">
        <f>SUM(BK1004:BK1007)</f>
        <v>0</v>
      </c>
    </row>
    <row r="1004" s="2" customFormat="1" ht="16.5" customHeight="1">
      <c r="A1004" s="38"/>
      <c r="B1004" s="39"/>
      <c r="C1004" s="227" t="s">
        <v>1405</v>
      </c>
      <c r="D1004" s="227" t="s">
        <v>185</v>
      </c>
      <c r="E1004" s="228" t="s">
        <v>1406</v>
      </c>
      <c r="F1004" s="229" t="s">
        <v>1407</v>
      </c>
      <c r="G1004" s="230" t="s">
        <v>1408</v>
      </c>
      <c r="H1004" s="231">
        <v>1</v>
      </c>
      <c r="I1004" s="232"/>
      <c r="J1004" s="233">
        <f>ROUND(I1004*H1004,2)</f>
        <v>0</v>
      </c>
      <c r="K1004" s="234"/>
      <c r="L1004" s="44"/>
      <c r="M1004" s="235" t="s">
        <v>1</v>
      </c>
      <c r="N1004" s="236" t="s">
        <v>38</v>
      </c>
      <c r="O1004" s="91"/>
      <c r="P1004" s="237">
        <f>O1004*H1004</f>
        <v>0</v>
      </c>
      <c r="Q1004" s="237">
        <v>0</v>
      </c>
      <c r="R1004" s="237">
        <f>Q1004*H1004</f>
        <v>0</v>
      </c>
      <c r="S1004" s="237">
        <v>0</v>
      </c>
      <c r="T1004" s="238">
        <f>S1004*H1004</f>
        <v>0</v>
      </c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R1004" s="239" t="s">
        <v>188</v>
      </c>
      <c r="AT1004" s="239" t="s">
        <v>185</v>
      </c>
      <c r="AU1004" s="239" t="s">
        <v>199</v>
      </c>
      <c r="AY1004" s="17" t="s">
        <v>183</v>
      </c>
      <c r="BE1004" s="240">
        <f>IF(N1004="základní",J1004,0)</f>
        <v>0</v>
      </c>
      <c r="BF1004" s="240">
        <f>IF(N1004="snížená",J1004,0)</f>
        <v>0</v>
      </c>
      <c r="BG1004" s="240">
        <f>IF(N1004="zákl. přenesená",J1004,0)</f>
        <v>0</v>
      </c>
      <c r="BH1004" s="240">
        <f>IF(N1004="sníž. přenesená",J1004,0)</f>
        <v>0</v>
      </c>
      <c r="BI1004" s="240">
        <f>IF(N1004="nulová",J1004,0)</f>
        <v>0</v>
      </c>
      <c r="BJ1004" s="17" t="s">
        <v>81</v>
      </c>
      <c r="BK1004" s="240">
        <f>ROUND(I1004*H1004,2)</f>
        <v>0</v>
      </c>
      <c r="BL1004" s="17" t="s">
        <v>188</v>
      </c>
      <c r="BM1004" s="239" t="s">
        <v>1409</v>
      </c>
    </row>
    <row r="1005" s="14" customFormat="1">
      <c r="A1005" s="14"/>
      <c r="B1005" s="252"/>
      <c r="C1005" s="253"/>
      <c r="D1005" s="243" t="s">
        <v>195</v>
      </c>
      <c r="E1005" s="254" t="s">
        <v>1</v>
      </c>
      <c r="F1005" s="255" t="s">
        <v>81</v>
      </c>
      <c r="G1005" s="253"/>
      <c r="H1005" s="256">
        <v>1</v>
      </c>
      <c r="I1005" s="257"/>
      <c r="J1005" s="253"/>
      <c r="K1005" s="253"/>
      <c r="L1005" s="258"/>
      <c r="M1005" s="259"/>
      <c r="N1005" s="260"/>
      <c r="O1005" s="260"/>
      <c r="P1005" s="260"/>
      <c r="Q1005" s="260"/>
      <c r="R1005" s="260"/>
      <c r="S1005" s="260"/>
      <c r="T1005" s="261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2" t="s">
        <v>195</v>
      </c>
      <c r="AU1005" s="262" t="s">
        <v>199</v>
      </c>
      <c r="AV1005" s="14" t="s">
        <v>83</v>
      </c>
      <c r="AW1005" s="14" t="s">
        <v>30</v>
      </c>
      <c r="AX1005" s="14" t="s">
        <v>81</v>
      </c>
      <c r="AY1005" s="262" t="s">
        <v>183</v>
      </c>
    </row>
    <row r="1006" s="2" customFormat="1" ht="16.5" customHeight="1">
      <c r="A1006" s="38"/>
      <c r="B1006" s="39"/>
      <c r="C1006" s="227" t="s">
        <v>1410</v>
      </c>
      <c r="D1006" s="227" t="s">
        <v>185</v>
      </c>
      <c r="E1006" s="228" t="s">
        <v>1411</v>
      </c>
      <c r="F1006" s="229" t="s">
        <v>1412</v>
      </c>
      <c r="G1006" s="230" t="s">
        <v>1408</v>
      </c>
      <c r="H1006" s="231">
        <v>1</v>
      </c>
      <c r="I1006" s="232"/>
      <c r="J1006" s="233">
        <f>ROUND(I1006*H1006,2)</f>
        <v>0</v>
      </c>
      <c r="K1006" s="234"/>
      <c r="L1006" s="44"/>
      <c r="M1006" s="235" t="s">
        <v>1</v>
      </c>
      <c r="N1006" s="236" t="s">
        <v>38</v>
      </c>
      <c r="O1006" s="91"/>
      <c r="P1006" s="237">
        <f>O1006*H1006</f>
        <v>0</v>
      </c>
      <c r="Q1006" s="237">
        <v>0</v>
      </c>
      <c r="R1006" s="237">
        <f>Q1006*H1006</f>
        <v>0</v>
      </c>
      <c r="S1006" s="237">
        <v>0</v>
      </c>
      <c r="T1006" s="238">
        <f>S1006*H1006</f>
        <v>0</v>
      </c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R1006" s="239" t="s">
        <v>188</v>
      </c>
      <c r="AT1006" s="239" t="s">
        <v>185</v>
      </c>
      <c r="AU1006" s="239" t="s">
        <v>199</v>
      </c>
      <c r="AY1006" s="17" t="s">
        <v>183</v>
      </c>
      <c r="BE1006" s="240">
        <f>IF(N1006="základní",J1006,0)</f>
        <v>0</v>
      </c>
      <c r="BF1006" s="240">
        <f>IF(N1006="snížená",J1006,0)</f>
        <v>0</v>
      </c>
      <c r="BG1006" s="240">
        <f>IF(N1006="zákl. přenesená",J1006,0)</f>
        <v>0</v>
      </c>
      <c r="BH1006" s="240">
        <f>IF(N1006="sníž. přenesená",J1006,0)</f>
        <v>0</v>
      </c>
      <c r="BI1006" s="240">
        <f>IF(N1006="nulová",J1006,0)</f>
        <v>0</v>
      </c>
      <c r="BJ1006" s="17" t="s">
        <v>81</v>
      </c>
      <c r="BK1006" s="240">
        <f>ROUND(I1006*H1006,2)</f>
        <v>0</v>
      </c>
      <c r="BL1006" s="17" t="s">
        <v>188</v>
      </c>
      <c r="BM1006" s="239" t="s">
        <v>1413</v>
      </c>
    </row>
    <row r="1007" s="14" customFormat="1">
      <c r="A1007" s="14"/>
      <c r="B1007" s="252"/>
      <c r="C1007" s="253"/>
      <c r="D1007" s="243" t="s">
        <v>195</v>
      </c>
      <c r="E1007" s="254" t="s">
        <v>1</v>
      </c>
      <c r="F1007" s="255" t="s">
        <v>81</v>
      </c>
      <c r="G1007" s="253"/>
      <c r="H1007" s="256">
        <v>1</v>
      </c>
      <c r="I1007" s="257"/>
      <c r="J1007" s="253"/>
      <c r="K1007" s="253"/>
      <c r="L1007" s="258"/>
      <c r="M1007" s="259"/>
      <c r="N1007" s="260"/>
      <c r="O1007" s="260"/>
      <c r="P1007" s="260"/>
      <c r="Q1007" s="260"/>
      <c r="R1007" s="260"/>
      <c r="S1007" s="260"/>
      <c r="T1007" s="261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2" t="s">
        <v>195</v>
      </c>
      <c r="AU1007" s="262" t="s">
        <v>199</v>
      </c>
      <c r="AV1007" s="14" t="s">
        <v>83</v>
      </c>
      <c r="AW1007" s="14" t="s">
        <v>30</v>
      </c>
      <c r="AX1007" s="14" t="s">
        <v>81</v>
      </c>
      <c r="AY1007" s="262" t="s">
        <v>183</v>
      </c>
    </row>
    <row r="1008" s="12" customFormat="1" ht="22.8" customHeight="1">
      <c r="A1008" s="12"/>
      <c r="B1008" s="211"/>
      <c r="C1008" s="212"/>
      <c r="D1008" s="213" t="s">
        <v>72</v>
      </c>
      <c r="E1008" s="225" t="s">
        <v>188</v>
      </c>
      <c r="F1008" s="225" t="s">
        <v>1414</v>
      </c>
      <c r="G1008" s="212"/>
      <c r="H1008" s="212"/>
      <c r="I1008" s="215"/>
      <c r="J1008" s="226">
        <f>BK1008</f>
        <v>0</v>
      </c>
      <c r="K1008" s="212"/>
      <c r="L1008" s="217"/>
      <c r="M1008" s="218"/>
      <c r="N1008" s="219"/>
      <c r="O1008" s="219"/>
      <c r="P1008" s="220">
        <f>SUM(P1009:P1117)</f>
        <v>0</v>
      </c>
      <c r="Q1008" s="219"/>
      <c r="R1008" s="220">
        <f>SUM(R1009:R1117)</f>
        <v>103.75932981999999</v>
      </c>
      <c r="S1008" s="219"/>
      <c r="T1008" s="221">
        <f>SUM(T1009:T1117)</f>
        <v>0</v>
      </c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R1008" s="222" t="s">
        <v>81</v>
      </c>
      <c r="AT1008" s="223" t="s">
        <v>72</v>
      </c>
      <c r="AU1008" s="223" t="s">
        <v>81</v>
      </c>
      <c r="AY1008" s="222" t="s">
        <v>183</v>
      </c>
      <c r="BK1008" s="224">
        <f>SUM(BK1009:BK1117)</f>
        <v>0</v>
      </c>
    </row>
    <row r="1009" s="2" customFormat="1" ht="16.5" customHeight="1">
      <c r="A1009" s="38"/>
      <c r="B1009" s="39"/>
      <c r="C1009" s="227" t="s">
        <v>1415</v>
      </c>
      <c r="D1009" s="227" t="s">
        <v>185</v>
      </c>
      <c r="E1009" s="228" t="s">
        <v>1416</v>
      </c>
      <c r="F1009" s="229" t="s">
        <v>1417</v>
      </c>
      <c r="G1009" s="230" t="s">
        <v>187</v>
      </c>
      <c r="H1009" s="231">
        <v>36.710000000000001</v>
      </c>
      <c r="I1009" s="232"/>
      <c r="J1009" s="233">
        <f>ROUND(I1009*H1009,2)</f>
        <v>0</v>
      </c>
      <c r="K1009" s="234"/>
      <c r="L1009" s="44"/>
      <c r="M1009" s="235" t="s">
        <v>1</v>
      </c>
      <c r="N1009" s="236" t="s">
        <v>38</v>
      </c>
      <c r="O1009" s="91"/>
      <c r="P1009" s="237">
        <f>O1009*H1009</f>
        <v>0</v>
      </c>
      <c r="Q1009" s="237">
        <v>2.5020099999999998</v>
      </c>
      <c r="R1009" s="237">
        <f>Q1009*H1009</f>
        <v>91.848787099999996</v>
      </c>
      <c r="S1009" s="237">
        <v>0</v>
      </c>
      <c r="T1009" s="238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239" t="s">
        <v>188</v>
      </c>
      <c r="AT1009" s="239" t="s">
        <v>185</v>
      </c>
      <c r="AU1009" s="239" t="s">
        <v>83</v>
      </c>
      <c r="AY1009" s="17" t="s">
        <v>183</v>
      </c>
      <c r="BE1009" s="240">
        <f>IF(N1009="základní",J1009,0)</f>
        <v>0</v>
      </c>
      <c r="BF1009" s="240">
        <f>IF(N1009="snížená",J1009,0)</f>
        <v>0</v>
      </c>
      <c r="BG1009" s="240">
        <f>IF(N1009="zákl. přenesená",J1009,0)</f>
        <v>0</v>
      </c>
      <c r="BH1009" s="240">
        <f>IF(N1009="sníž. přenesená",J1009,0)</f>
        <v>0</v>
      </c>
      <c r="BI1009" s="240">
        <f>IF(N1009="nulová",J1009,0)</f>
        <v>0</v>
      </c>
      <c r="BJ1009" s="17" t="s">
        <v>81</v>
      </c>
      <c r="BK1009" s="240">
        <f>ROUND(I1009*H1009,2)</f>
        <v>0</v>
      </c>
      <c r="BL1009" s="17" t="s">
        <v>188</v>
      </c>
      <c r="BM1009" s="239" t="s">
        <v>1418</v>
      </c>
    </row>
    <row r="1010" s="13" customFormat="1">
      <c r="A1010" s="13"/>
      <c r="B1010" s="241"/>
      <c r="C1010" s="242"/>
      <c r="D1010" s="243" t="s">
        <v>195</v>
      </c>
      <c r="E1010" s="244" t="s">
        <v>1</v>
      </c>
      <c r="F1010" s="245" t="s">
        <v>1419</v>
      </c>
      <c r="G1010" s="242"/>
      <c r="H1010" s="244" t="s">
        <v>1</v>
      </c>
      <c r="I1010" s="246"/>
      <c r="J1010" s="242"/>
      <c r="K1010" s="242"/>
      <c r="L1010" s="247"/>
      <c r="M1010" s="248"/>
      <c r="N1010" s="249"/>
      <c r="O1010" s="249"/>
      <c r="P1010" s="249"/>
      <c r="Q1010" s="249"/>
      <c r="R1010" s="249"/>
      <c r="S1010" s="249"/>
      <c r="T1010" s="250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1" t="s">
        <v>195</v>
      </c>
      <c r="AU1010" s="251" t="s">
        <v>83</v>
      </c>
      <c r="AV1010" s="13" t="s">
        <v>81</v>
      </c>
      <c r="AW1010" s="13" t="s">
        <v>30</v>
      </c>
      <c r="AX1010" s="13" t="s">
        <v>73</v>
      </c>
      <c r="AY1010" s="251" t="s">
        <v>183</v>
      </c>
    </row>
    <row r="1011" s="14" customFormat="1">
      <c r="A1011" s="14"/>
      <c r="B1011" s="252"/>
      <c r="C1011" s="253"/>
      <c r="D1011" s="243" t="s">
        <v>195</v>
      </c>
      <c r="E1011" s="254" t="s">
        <v>1</v>
      </c>
      <c r="F1011" s="255" t="s">
        <v>1420</v>
      </c>
      <c r="G1011" s="253"/>
      <c r="H1011" s="256">
        <v>12.584</v>
      </c>
      <c r="I1011" s="257"/>
      <c r="J1011" s="253"/>
      <c r="K1011" s="253"/>
      <c r="L1011" s="258"/>
      <c r="M1011" s="259"/>
      <c r="N1011" s="260"/>
      <c r="O1011" s="260"/>
      <c r="P1011" s="260"/>
      <c r="Q1011" s="260"/>
      <c r="R1011" s="260"/>
      <c r="S1011" s="260"/>
      <c r="T1011" s="261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2" t="s">
        <v>195</v>
      </c>
      <c r="AU1011" s="262" t="s">
        <v>83</v>
      </c>
      <c r="AV1011" s="14" t="s">
        <v>83</v>
      </c>
      <c r="AW1011" s="14" t="s">
        <v>30</v>
      </c>
      <c r="AX1011" s="14" t="s">
        <v>73</v>
      </c>
      <c r="AY1011" s="262" t="s">
        <v>183</v>
      </c>
    </row>
    <row r="1012" s="14" customFormat="1">
      <c r="A1012" s="14"/>
      <c r="B1012" s="252"/>
      <c r="C1012" s="253"/>
      <c r="D1012" s="243" t="s">
        <v>195</v>
      </c>
      <c r="E1012" s="254" t="s">
        <v>1</v>
      </c>
      <c r="F1012" s="255" t="s">
        <v>1421</v>
      </c>
      <c r="G1012" s="253"/>
      <c r="H1012" s="256">
        <v>1.7290000000000001</v>
      </c>
      <c r="I1012" s="257"/>
      <c r="J1012" s="253"/>
      <c r="K1012" s="253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2" t="s">
        <v>195</v>
      </c>
      <c r="AU1012" s="262" t="s">
        <v>83</v>
      </c>
      <c r="AV1012" s="14" t="s">
        <v>83</v>
      </c>
      <c r="AW1012" s="14" t="s">
        <v>30</v>
      </c>
      <c r="AX1012" s="14" t="s">
        <v>73</v>
      </c>
      <c r="AY1012" s="262" t="s">
        <v>183</v>
      </c>
    </row>
    <row r="1013" s="14" customFormat="1">
      <c r="A1013" s="14"/>
      <c r="B1013" s="252"/>
      <c r="C1013" s="253"/>
      <c r="D1013" s="243" t="s">
        <v>195</v>
      </c>
      <c r="E1013" s="254" t="s">
        <v>1</v>
      </c>
      <c r="F1013" s="255" t="s">
        <v>1422</v>
      </c>
      <c r="G1013" s="253"/>
      <c r="H1013" s="256">
        <v>1.8939999999999999</v>
      </c>
      <c r="I1013" s="257"/>
      <c r="J1013" s="253"/>
      <c r="K1013" s="253"/>
      <c r="L1013" s="258"/>
      <c r="M1013" s="259"/>
      <c r="N1013" s="260"/>
      <c r="O1013" s="260"/>
      <c r="P1013" s="260"/>
      <c r="Q1013" s="260"/>
      <c r="R1013" s="260"/>
      <c r="S1013" s="260"/>
      <c r="T1013" s="261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2" t="s">
        <v>195</v>
      </c>
      <c r="AU1013" s="262" t="s">
        <v>83</v>
      </c>
      <c r="AV1013" s="14" t="s">
        <v>83</v>
      </c>
      <c r="AW1013" s="14" t="s">
        <v>30</v>
      </c>
      <c r="AX1013" s="14" t="s">
        <v>73</v>
      </c>
      <c r="AY1013" s="262" t="s">
        <v>183</v>
      </c>
    </row>
    <row r="1014" s="13" customFormat="1">
      <c r="A1014" s="13"/>
      <c r="B1014" s="241"/>
      <c r="C1014" s="242"/>
      <c r="D1014" s="243" t="s">
        <v>195</v>
      </c>
      <c r="E1014" s="244" t="s">
        <v>1</v>
      </c>
      <c r="F1014" s="245" t="s">
        <v>1423</v>
      </c>
      <c r="G1014" s="242"/>
      <c r="H1014" s="244" t="s">
        <v>1</v>
      </c>
      <c r="I1014" s="246"/>
      <c r="J1014" s="242"/>
      <c r="K1014" s="242"/>
      <c r="L1014" s="247"/>
      <c r="M1014" s="248"/>
      <c r="N1014" s="249"/>
      <c r="O1014" s="249"/>
      <c r="P1014" s="249"/>
      <c r="Q1014" s="249"/>
      <c r="R1014" s="249"/>
      <c r="S1014" s="249"/>
      <c r="T1014" s="250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1" t="s">
        <v>195</v>
      </c>
      <c r="AU1014" s="251" t="s">
        <v>83</v>
      </c>
      <c r="AV1014" s="13" t="s">
        <v>81</v>
      </c>
      <c r="AW1014" s="13" t="s">
        <v>30</v>
      </c>
      <c r="AX1014" s="13" t="s">
        <v>73</v>
      </c>
      <c r="AY1014" s="251" t="s">
        <v>183</v>
      </c>
    </row>
    <row r="1015" s="14" customFormat="1">
      <c r="A1015" s="14"/>
      <c r="B1015" s="252"/>
      <c r="C1015" s="253"/>
      <c r="D1015" s="243" t="s">
        <v>195</v>
      </c>
      <c r="E1015" s="254" t="s">
        <v>1</v>
      </c>
      <c r="F1015" s="255" t="s">
        <v>1424</v>
      </c>
      <c r="G1015" s="253"/>
      <c r="H1015" s="256">
        <v>5.3520000000000003</v>
      </c>
      <c r="I1015" s="257"/>
      <c r="J1015" s="253"/>
      <c r="K1015" s="253"/>
      <c r="L1015" s="258"/>
      <c r="M1015" s="259"/>
      <c r="N1015" s="260"/>
      <c r="O1015" s="260"/>
      <c r="P1015" s="260"/>
      <c r="Q1015" s="260"/>
      <c r="R1015" s="260"/>
      <c r="S1015" s="260"/>
      <c r="T1015" s="26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2" t="s">
        <v>195</v>
      </c>
      <c r="AU1015" s="262" t="s">
        <v>83</v>
      </c>
      <c r="AV1015" s="14" t="s">
        <v>83</v>
      </c>
      <c r="AW1015" s="14" t="s">
        <v>30</v>
      </c>
      <c r="AX1015" s="14" t="s">
        <v>73</v>
      </c>
      <c r="AY1015" s="262" t="s">
        <v>183</v>
      </c>
    </row>
    <row r="1016" s="14" customFormat="1">
      <c r="A1016" s="14"/>
      <c r="B1016" s="252"/>
      <c r="C1016" s="253"/>
      <c r="D1016" s="243" t="s">
        <v>195</v>
      </c>
      <c r="E1016" s="254" t="s">
        <v>1</v>
      </c>
      <c r="F1016" s="255" t="s">
        <v>1425</v>
      </c>
      <c r="G1016" s="253"/>
      <c r="H1016" s="256">
        <v>1.091</v>
      </c>
      <c r="I1016" s="257"/>
      <c r="J1016" s="253"/>
      <c r="K1016" s="253"/>
      <c r="L1016" s="258"/>
      <c r="M1016" s="259"/>
      <c r="N1016" s="260"/>
      <c r="O1016" s="260"/>
      <c r="P1016" s="260"/>
      <c r="Q1016" s="260"/>
      <c r="R1016" s="260"/>
      <c r="S1016" s="260"/>
      <c r="T1016" s="261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2" t="s">
        <v>195</v>
      </c>
      <c r="AU1016" s="262" t="s">
        <v>83</v>
      </c>
      <c r="AV1016" s="14" t="s">
        <v>83</v>
      </c>
      <c r="AW1016" s="14" t="s">
        <v>30</v>
      </c>
      <c r="AX1016" s="14" t="s">
        <v>73</v>
      </c>
      <c r="AY1016" s="262" t="s">
        <v>183</v>
      </c>
    </row>
    <row r="1017" s="14" customFormat="1">
      <c r="A1017" s="14"/>
      <c r="B1017" s="252"/>
      <c r="C1017" s="253"/>
      <c r="D1017" s="243" t="s">
        <v>195</v>
      </c>
      <c r="E1017" s="254" t="s">
        <v>1</v>
      </c>
      <c r="F1017" s="255" t="s">
        <v>1426</v>
      </c>
      <c r="G1017" s="253"/>
      <c r="H1017" s="256">
        <v>-0.13</v>
      </c>
      <c r="I1017" s="257"/>
      <c r="J1017" s="253"/>
      <c r="K1017" s="253"/>
      <c r="L1017" s="258"/>
      <c r="M1017" s="259"/>
      <c r="N1017" s="260"/>
      <c r="O1017" s="260"/>
      <c r="P1017" s="260"/>
      <c r="Q1017" s="260"/>
      <c r="R1017" s="260"/>
      <c r="S1017" s="260"/>
      <c r="T1017" s="261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2" t="s">
        <v>195</v>
      </c>
      <c r="AU1017" s="262" t="s">
        <v>83</v>
      </c>
      <c r="AV1017" s="14" t="s">
        <v>83</v>
      </c>
      <c r="AW1017" s="14" t="s">
        <v>30</v>
      </c>
      <c r="AX1017" s="14" t="s">
        <v>73</v>
      </c>
      <c r="AY1017" s="262" t="s">
        <v>183</v>
      </c>
    </row>
    <row r="1018" s="14" customFormat="1">
      <c r="A1018" s="14"/>
      <c r="B1018" s="252"/>
      <c r="C1018" s="253"/>
      <c r="D1018" s="243" t="s">
        <v>195</v>
      </c>
      <c r="E1018" s="254" t="s">
        <v>1</v>
      </c>
      <c r="F1018" s="255" t="s">
        <v>1427</v>
      </c>
      <c r="G1018" s="253"/>
      <c r="H1018" s="256">
        <v>2.1309999999999998</v>
      </c>
      <c r="I1018" s="257"/>
      <c r="J1018" s="253"/>
      <c r="K1018" s="253"/>
      <c r="L1018" s="258"/>
      <c r="M1018" s="259"/>
      <c r="N1018" s="260"/>
      <c r="O1018" s="260"/>
      <c r="P1018" s="260"/>
      <c r="Q1018" s="260"/>
      <c r="R1018" s="260"/>
      <c r="S1018" s="260"/>
      <c r="T1018" s="26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2" t="s">
        <v>195</v>
      </c>
      <c r="AU1018" s="262" t="s">
        <v>83</v>
      </c>
      <c r="AV1018" s="14" t="s">
        <v>83</v>
      </c>
      <c r="AW1018" s="14" t="s">
        <v>30</v>
      </c>
      <c r="AX1018" s="14" t="s">
        <v>73</v>
      </c>
      <c r="AY1018" s="262" t="s">
        <v>183</v>
      </c>
    </row>
    <row r="1019" s="13" customFormat="1">
      <c r="A1019" s="13"/>
      <c r="B1019" s="241"/>
      <c r="C1019" s="242"/>
      <c r="D1019" s="243" t="s">
        <v>195</v>
      </c>
      <c r="E1019" s="244" t="s">
        <v>1</v>
      </c>
      <c r="F1019" s="245" t="s">
        <v>1428</v>
      </c>
      <c r="G1019" s="242"/>
      <c r="H1019" s="244" t="s">
        <v>1</v>
      </c>
      <c r="I1019" s="246"/>
      <c r="J1019" s="242"/>
      <c r="K1019" s="242"/>
      <c r="L1019" s="247"/>
      <c r="M1019" s="248"/>
      <c r="N1019" s="249"/>
      <c r="O1019" s="249"/>
      <c r="P1019" s="249"/>
      <c r="Q1019" s="249"/>
      <c r="R1019" s="249"/>
      <c r="S1019" s="249"/>
      <c r="T1019" s="250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1" t="s">
        <v>195</v>
      </c>
      <c r="AU1019" s="251" t="s">
        <v>83</v>
      </c>
      <c r="AV1019" s="13" t="s">
        <v>81</v>
      </c>
      <c r="AW1019" s="13" t="s">
        <v>30</v>
      </c>
      <c r="AX1019" s="13" t="s">
        <v>73</v>
      </c>
      <c r="AY1019" s="251" t="s">
        <v>183</v>
      </c>
    </row>
    <row r="1020" s="14" customFormat="1">
      <c r="A1020" s="14"/>
      <c r="B1020" s="252"/>
      <c r="C1020" s="253"/>
      <c r="D1020" s="243" t="s">
        <v>195</v>
      </c>
      <c r="E1020" s="254" t="s">
        <v>1</v>
      </c>
      <c r="F1020" s="255" t="s">
        <v>1429</v>
      </c>
      <c r="G1020" s="253"/>
      <c r="H1020" s="256">
        <v>12.058999999999999</v>
      </c>
      <c r="I1020" s="257"/>
      <c r="J1020" s="253"/>
      <c r="K1020" s="253"/>
      <c r="L1020" s="258"/>
      <c r="M1020" s="259"/>
      <c r="N1020" s="260"/>
      <c r="O1020" s="260"/>
      <c r="P1020" s="260"/>
      <c r="Q1020" s="260"/>
      <c r="R1020" s="260"/>
      <c r="S1020" s="260"/>
      <c r="T1020" s="261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2" t="s">
        <v>195</v>
      </c>
      <c r="AU1020" s="262" t="s">
        <v>83</v>
      </c>
      <c r="AV1020" s="14" t="s">
        <v>83</v>
      </c>
      <c r="AW1020" s="14" t="s">
        <v>30</v>
      </c>
      <c r="AX1020" s="14" t="s">
        <v>73</v>
      </c>
      <c r="AY1020" s="262" t="s">
        <v>183</v>
      </c>
    </row>
    <row r="1021" s="15" customFormat="1">
      <c r="A1021" s="15"/>
      <c r="B1021" s="263"/>
      <c r="C1021" s="264"/>
      <c r="D1021" s="243" t="s">
        <v>195</v>
      </c>
      <c r="E1021" s="265" t="s">
        <v>1</v>
      </c>
      <c r="F1021" s="266" t="s">
        <v>219</v>
      </c>
      <c r="G1021" s="264"/>
      <c r="H1021" s="267">
        <v>36.710000000000001</v>
      </c>
      <c r="I1021" s="268"/>
      <c r="J1021" s="264"/>
      <c r="K1021" s="264"/>
      <c r="L1021" s="269"/>
      <c r="M1021" s="270"/>
      <c r="N1021" s="271"/>
      <c r="O1021" s="271"/>
      <c r="P1021" s="271"/>
      <c r="Q1021" s="271"/>
      <c r="R1021" s="271"/>
      <c r="S1021" s="271"/>
      <c r="T1021" s="272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3" t="s">
        <v>195</v>
      </c>
      <c r="AU1021" s="273" t="s">
        <v>83</v>
      </c>
      <c r="AV1021" s="15" t="s">
        <v>188</v>
      </c>
      <c r="AW1021" s="15" t="s">
        <v>30</v>
      </c>
      <c r="AX1021" s="15" t="s">
        <v>81</v>
      </c>
      <c r="AY1021" s="273" t="s">
        <v>183</v>
      </c>
    </row>
    <row r="1022" s="2" customFormat="1" ht="24.15" customHeight="1">
      <c r="A1022" s="38"/>
      <c r="B1022" s="39"/>
      <c r="C1022" s="227" t="s">
        <v>1430</v>
      </c>
      <c r="D1022" s="227" t="s">
        <v>185</v>
      </c>
      <c r="E1022" s="228" t="s">
        <v>1431</v>
      </c>
      <c r="F1022" s="229" t="s">
        <v>1432</v>
      </c>
      <c r="G1022" s="230" t="s">
        <v>202</v>
      </c>
      <c r="H1022" s="231">
        <v>134.25</v>
      </c>
      <c r="I1022" s="232"/>
      <c r="J1022" s="233">
        <f>ROUND(I1022*H1022,2)</f>
        <v>0</v>
      </c>
      <c r="K1022" s="234"/>
      <c r="L1022" s="44"/>
      <c r="M1022" s="235" t="s">
        <v>1</v>
      </c>
      <c r="N1022" s="236" t="s">
        <v>38</v>
      </c>
      <c r="O1022" s="91"/>
      <c r="P1022" s="237">
        <f>O1022*H1022</f>
        <v>0</v>
      </c>
      <c r="Q1022" s="237">
        <v>0.0053299999999999997</v>
      </c>
      <c r="R1022" s="237">
        <f>Q1022*H1022</f>
        <v>0.71555249999999992</v>
      </c>
      <c r="S1022" s="237">
        <v>0</v>
      </c>
      <c r="T1022" s="238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39" t="s">
        <v>188</v>
      </c>
      <c r="AT1022" s="239" t="s">
        <v>185</v>
      </c>
      <c r="AU1022" s="239" t="s">
        <v>83</v>
      </c>
      <c r="AY1022" s="17" t="s">
        <v>183</v>
      </c>
      <c r="BE1022" s="240">
        <f>IF(N1022="základní",J1022,0)</f>
        <v>0</v>
      </c>
      <c r="BF1022" s="240">
        <f>IF(N1022="snížená",J1022,0)</f>
        <v>0</v>
      </c>
      <c r="BG1022" s="240">
        <f>IF(N1022="zákl. přenesená",J1022,0)</f>
        <v>0</v>
      </c>
      <c r="BH1022" s="240">
        <f>IF(N1022="sníž. přenesená",J1022,0)</f>
        <v>0</v>
      </c>
      <c r="BI1022" s="240">
        <f>IF(N1022="nulová",J1022,0)</f>
        <v>0</v>
      </c>
      <c r="BJ1022" s="17" t="s">
        <v>81</v>
      </c>
      <c r="BK1022" s="240">
        <f>ROUND(I1022*H1022,2)</f>
        <v>0</v>
      </c>
      <c r="BL1022" s="17" t="s">
        <v>188</v>
      </c>
      <c r="BM1022" s="239" t="s">
        <v>1433</v>
      </c>
    </row>
    <row r="1023" s="13" customFormat="1">
      <c r="A1023" s="13"/>
      <c r="B1023" s="241"/>
      <c r="C1023" s="242"/>
      <c r="D1023" s="243" t="s">
        <v>195</v>
      </c>
      <c r="E1023" s="244" t="s">
        <v>1</v>
      </c>
      <c r="F1023" s="245" t="s">
        <v>1419</v>
      </c>
      <c r="G1023" s="242"/>
      <c r="H1023" s="244" t="s">
        <v>1</v>
      </c>
      <c r="I1023" s="246"/>
      <c r="J1023" s="242"/>
      <c r="K1023" s="242"/>
      <c r="L1023" s="247"/>
      <c r="M1023" s="248"/>
      <c r="N1023" s="249"/>
      <c r="O1023" s="249"/>
      <c r="P1023" s="249"/>
      <c r="Q1023" s="249"/>
      <c r="R1023" s="249"/>
      <c r="S1023" s="249"/>
      <c r="T1023" s="250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1" t="s">
        <v>195</v>
      </c>
      <c r="AU1023" s="251" t="s">
        <v>83</v>
      </c>
      <c r="AV1023" s="13" t="s">
        <v>81</v>
      </c>
      <c r="AW1023" s="13" t="s">
        <v>30</v>
      </c>
      <c r="AX1023" s="13" t="s">
        <v>73</v>
      </c>
      <c r="AY1023" s="251" t="s">
        <v>183</v>
      </c>
    </row>
    <row r="1024" s="14" customFormat="1">
      <c r="A1024" s="14"/>
      <c r="B1024" s="252"/>
      <c r="C1024" s="253"/>
      <c r="D1024" s="243" t="s">
        <v>195</v>
      </c>
      <c r="E1024" s="254" t="s">
        <v>1</v>
      </c>
      <c r="F1024" s="255" t="s">
        <v>1434</v>
      </c>
      <c r="G1024" s="253"/>
      <c r="H1024" s="256">
        <v>16.731000000000002</v>
      </c>
      <c r="I1024" s="257"/>
      <c r="J1024" s="253"/>
      <c r="K1024" s="253"/>
      <c r="L1024" s="258"/>
      <c r="M1024" s="259"/>
      <c r="N1024" s="260"/>
      <c r="O1024" s="260"/>
      <c r="P1024" s="260"/>
      <c r="Q1024" s="260"/>
      <c r="R1024" s="260"/>
      <c r="S1024" s="260"/>
      <c r="T1024" s="261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2" t="s">
        <v>195</v>
      </c>
      <c r="AU1024" s="262" t="s">
        <v>83</v>
      </c>
      <c r="AV1024" s="14" t="s">
        <v>83</v>
      </c>
      <c r="AW1024" s="14" t="s">
        <v>30</v>
      </c>
      <c r="AX1024" s="14" t="s">
        <v>73</v>
      </c>
      <c r="AY1024" s="262" t="s">
        <v>183</v>
      </c>
    </row>
    <row r="1025" s="14" customFormat="1">
      <c r="A1025" s="14"/>
      <c r="B1025" s="252"/>
      <c r="C1025" s="253"/>
      <c r="D1025" s="243" t="s">
        <v>195</v>
      </c>
      <c r="E1025" s="254" t="s">
        <v>1</v>
      </c>
      <c r="F1025" s="255" t="s">
        <v>1435</v>
      </c>
      <c r="G1025" s="253"/>
      <c r="H1025" s="256">
        <v>6.915</v>
      </c>
      <c r="I1025" s="257"/>
      <c r="J1025" s="253"/>
      <c r="K1025" s="253"/>
      <c r="L1025" s="258"/>
      <c r="M1025" s="259"/>
      <c r="N1025" s="260"/>
      <c r="O1025" s="260"/>
      <c r="P1025" s="260"/>
      <c r="Q1025" s="260"/>
      <c r="R1025" s="260"/>
      <c r="S1025" s="260"/>
      <c r="T1025" s="261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2" t="s">
        <v>195</v>
      </c>
      <c r="AU1025" s="262" t="s">
        <v>83</v>
      </c>
      <c r="AV1025" s="14" t="s">
        <v>83</v>
      </c>
      <c r="AW1025" s="14" t="s">
        <v>30</v>
      </c>
      <c r="AX1025" s="14" t="s">
        <v>73</v>
      </c>
      <c r="AY1025" s="262" t="s">
        <v>183</v>
      </c>
    </row>
    <row r="1026" s="14" customFormat="1">
      <c r="A1026" s="14"/>
      <c r="B1026" s="252"/>
      <c r="C1026" s="253"/>
      <c r="D1026" s="243" t="s">
        <v>195</v>
      </c>
      <c r="E1026" s="254" t="s">
        <v>1</v>
      </c>
      <c r="F1026" s="255" t="s">
        <v>1436</v>
      </c>
      <c r="G1026" s="253"/>
      <c r="H1026" s="256">
        <v>10.656000000000001</v>
      </c>
      <c r="I1026" s="257"/>
      <c r="J1026" s="253"/>
      <c r="K1026" s="253"/>
      <c r="L1026" s="258"/>
      <c r="M1026" s="259"/>
      <c r="N1026" s="260"/>
      <c r="O1026" s="260"/>
      <c r="P1026" s="260"/>
      <c r="Q1026" s="260"/>
      <c r="R1026" s="260"/>
      <c r="S1026" s="260"/>
      <c r="T1026" s="26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2" t="s">
        <v>195</v>
      </c>
      <c r="AU1026" s="262" t="s">
        <v>83</v>
      </c>
      <c r="AV1026" s="14" t="s">
        <v>83</v>
      </c>
      <c r="AW1026" s="14" t="s">
        <v>30</v>
      </c>
      <c r="AX1026" s="14" t="s">
        <v>73</v>
      </c>
      <c r="AY1026" s="262" t="s">
        <v>183</v>
      </c>
    </row>
    <row r="1027" s="13" customFormat="1">
      <c r="A1027" s="13"/>
      <c r="B1027" s="241"/>
      <c r="C1027" s="242"/>
      <c r="D1027" s="243" t="s">
        <v>195</v>
      </c>
      <c r="E1027" s="244" t="s">
        <v>1</v>
      </c>
      <c r="F1027" s="245" t="s">
        <v>1423</v>
      </c>
      <c r="G1027" s="242"/>
      <c r="H1027" s="244" t="s">
        <v>1</v>
      </c>
      <c r="I1027" s="246"/>
      <c r="J1027" s="242"/>
      <c r="K1027" s="242"/>
      <c r="L1027" s="247"/>
      <c r="M1027" s="248"/>
      <c r="N1027" s="249"/>
      <c r="O1027" s="249"/>
      <c r="P1027" s="249"/>
      <c r="Q1027" s="249"/>
      <c r="R1027" s="249"/>
      <c r="S1027" s="249"/>
      <c r="T1027" s="250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1" t="s">
        <v>195</v>
      </c>
      <c r="AU1027" s="251" t="s">
        <v>83</v>
      </c>
      <c r="AV1027" s="13" t="s">
        <v>81</v>
      </c>
      <c r="AW1027" s="13" t="s">
        <v>30</v>
      </c>
      <c r="AX1027" s="13" t="s">
        <v>73</v>
      </c>
      <c r="AY1027" s="251" t="s">
        <v>183</v>
      </c>
    </row>
    <row r="1028" s="14" customFormat="1">
      <c r="A1028" s="14"/>
      <c r="B1028" s="252"/>
      <c r="C1028" s="253"/>
      <c r="D1028" s="243" t="s">
        <v>195</v>
      </c>
      <c r="E1028" s="254" t="s">
        <v>1</v>
      </c>
      <c r="F1028" s="255" t="s">
        <v>1437</v>
      </c>
      <c r="G1028" s="253"/>
      <c r="H1028" s="256">
        <v>25.515000000000001</v>
      </c>
      <c r="I1028" s="257"/>
      <c r="J1028" s="253"/>
      <c r="K1028" s="253"/>
      <c r="L1028" s="258"/>
      <c r="M1028" s="259"/>
      <c r="N1028" s="260"/>
      <c r="O1028" s="260"/>
      <c r="P1028" s="260"/>
      <c r="Q1028" s="260"/>
      <c r="R1028" s="260"/>
      <c r="S1028" s="260"/>
      <c r="T1028" s="261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2" t="s">
        <v>195</v>
      </c>
      <c r="AU1028" s="262" t="s">
        <v>83</v>
      </c>
      <c r="AV1028" s="14" t="s">
        <v>83</v>
      </c>
      <c r="AW1028" s="14" t="s">
        <v>30</v>
      </c>
      <c r="AX1028" s="14" t="s">
        <v>73</v>
      </c>
      <c r="AY1028" s="262" t="s">
        <v>183</v>
      </c>
    </row>
    <row r="1029" s="14" customFormat="1">
      <c r="A1029" s="14"/>
      <c r="B1029" s="252"/>
      <c r="C1029" s="253"/>
      <c r="D1029" s="243" t="s">
        <v>195</v>
      </c>
      <c r="E1029" s="254" t="s">
        <v>1</v>
      </c>
      <c r="F1029" s="255" t="s">
        <v>1438</v>
      </c>
      <c r="G1029" s="253"/>
      <c r="H1029" s="256">
        <v>6.9470000000000001</v>
      </c>
      <c r="I1029" s="257"/>
      <c r="J1029" s="253"/>
      <c r="K1029" s="253"/>
      <c r="L1029" s="258"/>
      <c r="M1029" s="259"/>
      <c r="N1029" s="260"/>
      <c r="O1029" s="260"/>
      <c r="P1029" s="260"/>
      <c r="Q1029" s="260"/>
      <c r="R1029" s="260"/>
      <c r="S1029" s="260"/>
      <c r="T1029" s="261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2" t="s">
        <v>195</v>
      </c>
      <c r="AU1029" s="262" t="s">
        <v>83</v>
      </c>
      <c r="AV1029" s="14" t="s">
        <v>83</v>
      </c>
      <c r="AW1029" s="14" t="s">
        <v>30</v>
      </c>
      <c r="AX1029" s="14" t="s">
        <v>73</v>
      </c>
      <c r="AY1029" s="262" t="s">
        <v>183</v>
      </c>
    </row>
    <row r="1030" s="14" customFormat="1">
      <c r="A1030" s="14"/>
      <c r="B1030" s="252"/>
      <c r="C1030" s="253"/>
      <c r="D1030" s="243" t="s">
        <v>195</v>
      </c>
      <c r="E1030" s="254" t="s">
        <v>1</v>
      </c>
      <c r="F1030" s="255" t="s">
        <v>1439</v>
      </c>
      <c r="G1030" s="253"/>
      <c r="H1030" s="256">
        <v>10.656000000000001</v>
      </c>
      <c r="I1030" s="257"/>
      <c r="J1030" s="253"/>
      <c r="K1030" s="253"/>
      <c r="L1030" s="258"/>
      <c r="M1030" s="259"/>
      <c r="N1030" s="260"/>
      <c r="O1030" s="260"/>
      <c r="P1030" s="260"/>
      <c r="Q1030" s="260"/>
      <c r="R1030" s="260"/>
      <c r="S1030" s="260"/>
      <c r="T1030" s="261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2" t="s">
        <v>195</v>
      </c>
      <c r="AU1030" s="262" t="s">
        <v>83</v>
      </c>
      <c r="AV1030" s="14" t="s">
        <v>83</v>
      </c>
      <c r="AW1030" s="14" t="s">
        <v>30</v>
      </c>
      <c r="AX1030" s="14" t="s">
        <v>73</v>
      </c>
      <c r="AY1030" s="262" t="s">
        <v>183</v>
      </c>
    </row>
    <row r="1031" s="13" customFormat="1">
      <c r="A1031" s="13"/>
      <c r="B1031" s="241"/>
      <c r="C1031" s="242"/>
      <c r="D1031" s="243" t="s">
        <v>195</v>
      </c>
      <c r="E1031" s="244" t="s">
        <v>1</v>
      </c>
      <c r="F1031" s="245" t="s">
        <v>1428</v>
      </c>
      <c r="G1031" s="242"/>
      <c r="H1031" s="244" t="s">
        <v>1</v>
      </c>
      <c r="I1031" s="246"/>
      <c r="J1031" s="242"/>
      <c r="K1031" s="242"/>
      <c r="L1031" s="247"/>
      <c r="M1031" s="248"/>
      <c r="N1031" s="249"/>
      <c r="O1031" s="249"/>
      <c r="P1031" s="249"/>
      <c r="Q1031" s="249"/>
      <c r="R1031" s="249"/>
      <c r="S1031" s="249"/>
      <c r="T1031" s="250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1" t="s">
        <v>195</v>
      </c>
      <c r="AU1031" s="251" t="s">
        <v>83</v>
      </c>
      <c r="AV1031" s="13" t="s">
        <v>81</v>
      </c>
      <c r="AW1031" s="13" t="s">
        <v>30</v>
      </c>
      <c r="AX1031" s="13" t="s">
        <v>73</v>
      </c>
      <c r="AY1031" s="251" t="s">
        <v>183</v>
      </c>
    </row>
    <row r="1032" s="14" customFormat="1">
      <c r="A1032" s="14"/>
      <c r="B1032" s="252"/>
      <c r="C1032" s="253"/>
      <c r="D1032" s="243" t="s">
        <v>195</v>
      </c>
      <c r="E1032" s="254" t="s">
        <v>1</v>
      </c>
      <c r="F1032" s="255" t="s">
        <v>1440</v>
      </c>
      <c r="G1032" s="253"/>
      <c r="H1032" s="256">
        <v>56.829999999999998</v>
      </c>
      <c r="I1032" s="257"/>
      <c r="J1032" s="253"/>
      <c r="K1032" s="253"/>
      <c r="L1032" s="258"/>
      <c r="M1032" s="259"/>
      <c r="N1032" s="260"/>
      <c r="O1032" s="260"/>
      <c r="P1032" s="260"/>
      <c r="Q1032" s="260"/>
      <c r="R1032" s="260"/>
      <c r="S1032" s="260"/>
      <c r="T1032" s="261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2" t="s">
        <v>195</v>
      </c>
      <c r="AU1032" s="262" t="s">
        <v>83</v>
      </c>
      <c r="AV1032" s="14" t="s">
        <v>83</v>
      </c>
      <c r="AW1032" s="14" t="s">
        <v>30</v>
      </c>
      <c r="AX1032" s="14" t="s">
        <v>73</v>
      </c>
      <c r="AY1032" s="262" t="s">
        <v>183</v>
      </c>
    </row>
    <row r="1033" s="15" customFormat="1">
      <c r="A1033" s="15"/>
      <c r="B1033" s="263"/>
      <c r="C1033" s="264"/>
      <c r="D1033" s="243" t="s">
        <v>195</v>
      </c>
      <c r="E1033" s="265" t="s">
        <v>1</v>
      </c>
      <c r="F1033" s="266" t="s">
        <v>219</v>
      </c>
      <c r="G1033" s="264"/>
      <c r="H1033" s="267">
        <v>134.25</v>
      </c>
      <c r="I1033" s="268"/>
      <c r="J1033" s="264"/>
      <c r="K1033" s="264"/>
      <c r="L1033" s="269"/>
      <c r="M1033" s="270"/>
      <c r="N1033" s="271"/>
      <c r="O1033" s="271"/>
      <c r="P1033" s="271"/>
      <c r="Q1033" s="271"/>
      <c r="R1033" s="271"/>
      <c r="S1033" s="271"/>
      <c r="T1033" s="272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3" t="s">
        <v>195</v>
      </c>
      <c r="AU1033" s="273" t="s">
        <v>83</v>
      </c>
      <c r="AV1033" s="15" t="s">
        <v>188</v>
      </c>
      <c r="AW1033" s="15" t="s">
        <v>30</v>
      </c>
      <c r="AX1033" s="15" t="s">
        <v>81</v>
      </c>
      <c r="AY1033" s="273" t="s">
        <v>183</v>
      </c>
    </row>
    <row r="1034" s="2" customFormat="1" ht="24.15" customHeight="1">
      <c r="A1034" s="38"/>
      <c r="B1034" s="39"/>
      <c r="C1034" s="227" t="s">
        <v>1441</v>
      </c>
      <c r="D1034" s="227" t="s">
        <v>185</v>
      </c>
      <c r="E1034" s="228" t="s">
        <v>1442</v>
      </c>
      <c r="F1034" s="229" t="s">
        <v>1443</v>
      </c>
      <c r="G1034" s="230" t="s">
        <v>202</v>
      </c>
      <c r="H1034" s="231">
        <v>134.25</v>
      </c>
      <c r="I1034" s="232"/>
      <c r="J1034" s="233">
        <f>ROUND(I1034*H1034,2)</f>
        <v>0</v>
      </c>
      <c r="K1034" s="234"/>
      <c r="L1034" s="44"/>
      <c r="M1034" s="235" t="s">
        <v>1</v>
      </c>
      <c r="N1034" s="236" t="s">
        <v>38</v>
      </c>
      <c r="O1034" s="91"/>
      <c r="P1034" s="237">
        <f>O1034*H1034</f>
        <v>0</v>
      </c>
      <c r="Q1034" s="237">
        <v>0</v>
      </c>
      <c r="R1034" s="237">
        <f>Q1034*H1034</f>
        <v>0</v>
      </c>
      <c r="S1034" s="237">
        <v>0</v>
      </c>
      <c r="T1034" s="238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39" t="s">
        <v>188</v>
      </c>
      <c r="AT1034" s="239" t="s">
        <v>185</v>
      </c>
      <c r="AU1034" s="239" t="s">
        <v>83</v>
      </c>
      <c r="AY1034" s="17" t="s">
        <v>183</v>
      </c>
      <c r="BE1034" s="240">
        <f>IF(N1034="základní",J1034,0)</f>
        <v>0</v>
      </c>
      <c r="BF1034" s="240">
        <f>IF(N1034="snížená",J1034,0)</f>
        <v>0</v>
      </c>
      <c r="BG1034" s="240">
        <f>IF(N1034="zákl. přenesená",J1034,0)</f>
        <v>0</v>
      </c>
      <c r="BH1034" s="240">
        <f>IF(N1034="sníž. přenesená",J1034,0)</f>
        <v>0</v>
      </c>
      <c r="BI1034" s="240">
        <f>IF(N1034="nulová",J1034,0)</f>
        <v>0</v>
      </c>
      <c r="BJ1034" s="17" t="s">
        <v>81</v>
      </c>
      <c r="BK1034" s="240">
        <f>ROUND(I1034*H1034,2)</f>
        <v>0</v>
      </c>
      <c r="BL1034" s="17" t="s">
        <v>188</v>
      </c>
      <c r="BM1034" s="239" t="s">
        <v>1444</v>
      </c>
    </row>
    <row r="1035" s="13" customFormat="1">
      <c r="A1035" s="13"/>
      <c r="B1035" s="241"/>
      <c r="C1035" s="242"/>
      <c r="D1035" s="243" t="s">
        <v>195</v>
      </c>
      <c r="E1035" s="244" t="s">
        <v>1</v>
      </c>
      <c r="F1035" s="245" t="s">
        <v>1419</v>
      </c>
      <c r="G1035" s="242"/>
      <c r="H1035" s="244" t="s">
        <v>1</v>
      </c>
      <c r="I1035" s="246"/>
      <c r="J1035" s="242"/>
      <c r="K1035" s="242"/>
      <c r="L1035" s="247"/>
      <c r="M1035" s="248"/>
      <c r="N1035" s="249"/>
      <c r="O1035" s="249"/>
      <c r="P1035" s="249"/>
      <c r="Q1035" s="249"/>
      <c r="R1035" s="249"/>
      <c r="S1035" s="249"/>
      <c r="T1035" s="250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1" t="s">
        <v>195</v>
      </c>
      <c r="AU1035" s="251" t="s">
        <v>83</v>
      </c>
      <c r="AV1035" s="13" t="s">
        <v>81</v>
      </c>
      <c r="AW1035" s="13" t="s">
        <v>30</v>
      </c>
      <c r="AX1035" s="13" t="s">
        <v>73</v>
      </c>
      <c r="AY1035" s="251" t="s">
        <v>183</v>
      </c>
    </row>
    <row r="1036" s="14" customFormat="1">
      <c r="A1036" s="14"/>
      <c r="B1036" s="252"/>
      <c r="C1036" s="253"/>
      <c r="D1036" s="243" t="s">
        <v>195</v>
      </c>
      <c r="E1036" s="254" t="s">
        <v>1</v>
      </c>
      <c r="F1036" s="255" t="s">
        <v>1434</v>
      </c>
      <c r="G1036" s="253"/>
      <c r="H1036" s="256">
        <v>16.731000000000002</v>
      </c>
      <c r="I1036" s="257"/>
      <c r="J1036" s="253"/>
      <c r="K1036" s="253"/>
      <c r="L1036" s="258"/>
      <c r="M1036" s="259"/>
      <c r="N1036" s="260"/>
      <c r="O1036" s="260"/>
      <c r="P1036" s="260"/>
      <c r="Q1036" s="260"/>
      <c r="R1036" s="260"/>
      <c r="S1036" s="260"/>
      <c r="T1036" s="261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2" t="s">
        <v>195</v>
      </c>
      <c r="AU1036" s="262" t="s">
        <v>83</v>
      </c>
      <c r="AV1036" s="14" t="s">
        <v>83</v>
      </c>
      <c r="AW1036" s="14" t="s">
        <v>30</v>
      </c>
      <c r="AX1036" s="14" t="s">
        <v>73</v>
      </c>
      <c r="AY1036" s="262" t="s">
        <v>183</v>
      </c>
    </row>
    <row r="1037" s="14" customFormat="1">
      <c r="A1037" s="14"/>
      <c r="B1037" s="252"/>
      <c r="C1037" s="253"/>
      <c r="D1037" s="243" t="s">
        <v>195</v>
      </c>
      <c r="E1037" s="254" t="s">
        <v>1</v>
      </c>
      <c r="F1037" s="255" t="s">
        <v>1435</v>
      </c>
      <c r="G1037" s="253"/>
      <c r="H1037" s="256">
        <v>6.915</v>
      </c>
      <c r="I1037" s="257"/>
      <c r="J1037" s="253"/>
      <c r="K1037" s="253"/>
      <c r="L1037" s="258"/>
      <c r="M1037" s="259"/>
      <c r="N1037" s="260"/>
      <c r="O1037" s="260"/>
      <c r="P1037" s="260"/>
      <c r="Q1037" s="260"/>
      <c r="R1037" s="260"/>
      <c r="S1037" s="260"/>
      <c r="T1037" s="261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2" t="s">
        <v>195</v>
      </c>
      <c r="AU1037" s="262" t="s">
        <v>83</v>
      </c>
      <c r="AV1037" s="14" t="s">
        <v>83</v>
      </c>
      <c r="AW1037" s="14" t="s">
        <v>30</v>
      </c>
      <c r="AX1037" s="14" t="s">
        <v>73</v>
      </c>
      <c r="AY1037" s="262" t="s">
        <v>183</v>
      </c>
    </row>
    <row r="1038" s="14" customFormat="1">
      <c r="A1038" s="14"/>
      <c r="B1038" s="252"/>
      <c r="C1038" s="253"/>
      <c r="D1038" s="243" t="s">
        <v>195</v>
      </c>
      <c r="E1038" s="254" t="s">
        <v>1</v>
      </c>
      <c r="F1038" s="255" t="s">
        <v>1436</v>
      </c>
      <c r="G1038" s="253"/>
      <c r="H1038" s="256">
        <v>10.656000000000001</v>
      </c>
      <c r="I1038" s="257"/>
      <c r="J1038" s="253"/>
      <c r="K1038" s="253"/>
      <c r="L1038" s="258"/>
      <c r="M1038" s="259"/>
      <c r="N1038" s="260"/>
      <c r="O1038" s="260"/>
      <c r="P1038" s="260"/>
      <c r="Q1038" s="260"/>
      <c r="R1038" s="260"/>
      <c r="S1038" s="260"/>
      <c r="T1038" s="261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2" t="s">
        <v>195</v>
      </c>
      <c r="AU1038" s="262" t="s">
        <v>83</v>
      </c>
      <c r="AV1038" s="14" t="s">
        <v>83</v>
      </c>
      <c r="AW1038" s="14" t="s">
        <v>30</v>
      </c>
      <c r="AX1038" s="14" t="s">
        <v>73</v>
      </c>
      <c r="AY1038" s="262" t="s">
        <v>183</v>
      </c>
    </row>
    <row r="1039" s="13" customFormat="1">
      <c r="A1039" s="13"/>
      <c r="B1039" s="241"/>
      <c r="C1039" s="242"/>
      <c r="D1039" s="243" t="s">
        <v>195</v>
      </c>
      <c r="E1039" s="244" t="s">
        <v>1</v>
      </c>
      <c r="F1039" s="245" t="s">
        <v>1423</v>
      </c>
      <c r="G1039" s="242"/>
      <c r="H1039" s="244" t="s">
        <v>1</v>
      </c>
      <c r="I1039" s="246"/>
      <c r="J1039" s="242"/>
      <c r="K1039" s="242"/>
      <c r="L1039" s="247"/>
      <c r="M1039" s="248"/>
      <c r="N1039" s="249"/>
      <c r="O1039" s="249"/>
      <c r="P1039" s="249"/>
      <c r="Q1039" s="249"/>
      <c r="R1039" s="249"/>
      <c r="S1039" s="249"/>
      <c r="T1039" s="25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1" t="s">
        <v>195</v>
      </c>
      <c r="AU1039" s="251" t="s">
        <v>83</v>
      </c>
      <c r="AV1039" s="13" t="s">
        <v>81</v>
      </c>
      <c r="AW1039" s="13" t="s">
        <v>30</v>
      </c>
      <c r="AX1039" s="13" t="s">
        <v>73</v>
      </c>
      <c r="AY1039" s="251" t="s">
        <v>183</v>
      </c>
    </row>
    <row r="1040" s="14" customFormat="1">
      <c r="A1040" s="14"/>
      <c r="B1040" s="252"/>
      <c r="C1040" s="253"/>
      <c r="D1040" s="243" t="s">
        <v>195</v>
      </c>
      <c r="E1040" s="254" t="s">
        <v>1</v>
      </c>
      <c r="F1040" s="255" t="s">
        <v>1437</v>
      </c>
      <c r="G1040" s="253"/>
      <c r="H1040" s="256">
        <v>25.515000000000001</v>
      </c>
      <c r="I1040" s="257"/>
      <c r="J1040" s="253"/>
      <c r="K1040" s="253"/>
      <c r="L1040" s="258"/>
      <c r="M1040" s="259"/>
      <c r="N1040" s="260"/>
      <c r="O1040" s="260"/>
      <c r="P1040" s="260"/>
      <c r="Q1040" s="260"/>
      <c r="R1040" s="260"/>
      <c r="S1040" s="260"/>
      <c r="T1040" s="261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2" t="s">
        <v>195</v>
      </c>
      <c r="AU1040" s="262" t="s">
        <v>83</v>
      </c>
      <c r="AV1040" s="14" t="s">
        <v>83</v>
      </c>
      <c r="AW1040" s="14" t="s">
        <v>30</v>
      </c>
      <c r="AX1040" s="14" t="s">
        <v>73</v>
      </c>
      <c r="AY1040" s="262" t="s">
        <v>183</v>
      </c>
    </row>
    <row r="1041" s="14" customFormat="1">
      <c r="A1041" s="14"/>
      <c r="B1041" s="252"/>
      <c r="C1041" s="253"/>
      <c r="D1041" s="243" t="s">
        <v>195</v>
      </c>
      <c r="E1041" s="254" t="s">
        <v>1</v>
      </c>
      <c r="F1041" s="255" t="s">
        <v>1438</v>
      </c>
      <c r="G1041" s="253"/>
      <c r="H1041" s="256">
        <v>6.9470000000000001</v>
      </c>
      <c r="I1041" s="257"/>
      <c r="J1041" s="253"/>
      <c r="K1041" s="253"/>
      <c r="L1041" s="258"/>
      <c r="M1041" s="259"/>
      <c r="N1041" s="260"/>
      <c r="O1041" s="260"/>
      <c r="P1041" s="260"/>
      <c r="Q1041" s="260"/>
      <c r="R1041" s="260"/>
      <c r="S1041" s="260"/>
      <c r="T1041" s="261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2" t="s">
        <v>195</v>
      </c>
      <c r="AU1041" s="262" t="s">
        <v>83</v>
      </c>
      <c r="AV1041" s="14" t="s">
        <v>83</v>
      </c>
      <c r="AW1041" s="14" t="s">
        <v>30</v>
      </c>
      <c r="AX1041" s="14" t="s">
        <v>73</v>
      </c>
      <c r="AY1041" s="262" t="s">
        <v>183</v>
      </c>
    </row>
    <row r="1042" s="14" customFormat="1">
      <c r="A1042" s="14"/>
      <c r="B1042" s="252"/>
      <c r="C1042" s="253"/>
      <c r="D1042" s="243" t="s">
        <v>195</v>
      </c>
      <c r="E1042" s="254" t="s">
        <v>1</v>
      </c>
      <c r="F1042" s="255" t="s">
        <v>1439</v>
      </c>
      <c r="G1042" s="253"/>
      <c r="H1042" s="256">
        <v>10.656000000000001</v>
      </c>
      <c r="I1042" s="257"/>
      <c r="J1042" s="253"/>
      <c r="K1042" s="253"/>
      <c r="L1042" s="258"/>
      <c r="M1042" s="259"/>
      <c r="N1042" s="260"/>
      <c r="O1042" s="260"/>
      <c r="P1042" s="260"/>
      <c r="Q1042" s="260"/>
      <c r="R1042" s="260"/>
      <c r="S1042" s="260"/>
      <c r="T1042" s="261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2" t="s">
        <v>195</v>
      </c>
      <c r="AU1042" s="262" t="s">
        <v>83</v>
      </c>
      <c r="AV1042" s="14" t="s">
        <v>83</v>
      </c>
      <c r="AW1042" s="14" t="s">
        <v>30</v>
      </c>
      <c r="AX1042" s="14" t="s">
        <v>73</v>
      </c>
      <c r="AY1042" s="262" t="s">
        <v>183</v>
      </c>
    </row>
    <row r="1043" s="13" customFormat="1">
      <c r="A1043" s="13"/>
      <c r="B1043" s="241"/>
      <c r="C1043" s="242"/>
      <c r="D1043" s="243" t="s">
        <v>195</v>
      </c>
      <c r="E1043" s="244" t="s">
        <v>1</v>
      </c>
      <c r="F1043" s="245" t="s">
        <v>1428</v>
      </c>
      <c r="G1043" s="242"/>
      <c r="H1043" s="244" t="s">
        <v>1</v>
      </c>
      <c r="I1043" s="246"/>
      <c r="J1043" s="242"/>
      <c r="K1043" s="242"/>
      <c r="L1043" s="247"/>
      <c r="M1043" s="248"/>
      <c r="N1043" s="249"/>
      <c r="O1043" s="249"/>
      <c r="P1043" s="249"/>
      <c r="Q1043" s="249"/>
      <c r="R1043" s="249"/>
      <c r="S1043" s="249"/>
      <c r="T1043" s="25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1" t="s">
        <v>195</v>
      </c>
      <c r="AU1043" s="251" t="s">
        <v>83</v>
      </c>
      <c r="AV1043" s="13" t="s">
        <v>81</v>
      </c>
      <c r="AW1043" s="13" t="s">
        <v>30</v>
      </c>
      <c r="AX1043" s="13" t="s">
        <v>73</v>
      </c>
      <c r="AY1043" s="251" t="s">
        <v>183</v>
      </c>
    </row>
    <row r="1044" s="14" customFormat="1">
      <c r="A1044" s="14"/>
      <c r="B1044" s="252"/>
      <c r="C1044" s="253"/>
      <c r="D1044" s="243" t="s">
        <v>195</v>
      </c>
      <c r="E1044" s="254" t="s">
        <v>1</v>
      </c>
      <c r="F1044" s="255" t="s">
        <v>1440</v>
      </c>
      <c r="G1044" s="253"/>
      <c r="H1044" s="256">
        <v>56.829999999999998</v>
      </c>
      <c r="I1044" s="257"/>
      <c r="J1044" s="253"/>
      <c r="K1044" s="253"/>
      <c r="L1044" s="258"/>
      <c r="M1044" s="259"/>
      <c r="N1044" s="260"/>
      <c r="O1044" s="260"/>
      <c r="P1044" s="260"/>
      <c r="Q1044" s="260"/>
      <c r="R1044" s="260"/>
      <c r="S1044" s="260"/>
      <c r="T1044" s="261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2" t="s">
        <v>195</v>
      </c>
      <c r="AU1044" s="262" t="s">
        <v>83</v>
      </c>
      <c r="AV1044" s="14" t="s">
        <v>83</v>
      </c>
      <c r="AW1044" s="14" t="s">
        <v>30</v>
      </c>
      <c r="AX1044" s="14" t="s">
        <v>73</v>
      </c>
      <c r="AY1044" s="262" t="s">
        <v>183</v>
      </c>
    </row>
    <row r="1045" s="15" customFormat="1">
      <c r="A1045" s="15"/>
      <c r="B1045" s="263"/>
      <c r="C1045" s="264"/>
      <c r="D1045" s="243" t="s">
        <v>195</v>
      </c>
      <c r="E1045" s="265" t="s">
        <v>1</v>
      </c>
      <c r="F1045" s="266" t="s">
        <v>219</v>
      </c>
      <c r="G1045" s="264"/>
      <c r="H1045" s="267">
        <v>134.25</v>
      </c>
      <c r="I1045" s="268"/>
      <c r="J1045" s="264"/>
      <c r="K1045" s="264"/>
      <c r="L1045" s="269"/>
      <c r="M1045" s="270"/>
      <c r="N1045" s="271"/>
      <c r="O1045" s="271"/>
      <c r="P1045" s="271"/>
      <c r="Q1045" s="271"/>
      <c r="R1045" s="271"/>
      <c r="S1045" s="271"/>
      <c r="T1045" s="272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73" t="s">
        <v>195</v>
      </c>
      <c r="AU1045" s="273" t="s">
        <v>83</v>
      </c>
      <c r="AV1045" s="15" t="s">
        <v>188</v>
      </c>
      <c r="AW1045" s="15" t="s">
        <v>30</v>
      </c>
      <c r="AX1045" s="15" t="s">
        <v>81</v>
      </c>
      <c r="AY1045" s="273" t="s">
        <v>183</v>
      </c>
    </row>
    <row r="1046" s="2" customFormat="1" ht="24.15" customHeight="1">
      <c r="A1046" s="38"/>
      <c r="B1046" s="39"/>
      <c r="C1046" s="227" t="s">
        <v>1445</v>
      </c>
      <c r="D1046" s="227" t="s">
        <v>185</v>
      </c>
      <c r="E1046" s="228" t="s">
        <v>1446</v>
      </c>
      <c r="F1046" s="229" t="s">
        <v>1447</v>
      </c>
      <c r="G1046" s="230" t="s">
        <v>202</v>
      </c>
      <c r="H1046" s="231">
        <v>103.535</v>
      </c>
      <c r="I1046" s="232"/>
      <c r="J1046" s="233">
        <f>ROUND(I1046*H1046,2)</f>
        <v>0</v>
      </c>
      <c r="K1046" s="234"/>
      <c r="L1046" s="44"/>
      <c r="M1046" s="235" t="s">
        <v>1</v>
      </c>
      <c r="N1046" s="236" t="s">
        <v>38</v>
      </c>
      <c r="O1046" s="91"/>
      <c r="P1046" s="237">
        <f>O1046*H1046</f>
        <v>0</v>
      </c>
      <c r="Q1046" s="237">
        <v>0.00088000000000000003</v>
      </c>
      <c r="R1046" s="237">
        <f>Q1046*H1046</f>
        <v>0.091110800000000006</v>
      </c>
      <c r="S1046" s="237">
        <v>0</v>
      </c>
      <c r="T1046" s="238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39" t="s">
        <v>188</v>
      </c>
      <c r="AT1046" s="239" t="s">
        <v>185</v>
      </c>
      <c r="AU1046" s="239" t="s">
        <v>83</v>
      </c>
      <c r="AY1046" s="17" t="s">
        <v>183</v>
      </c>
      <c r="BE1046" s="240">
        <f>IF(N1046="základní",J1046,0)</f>
        <v>0</v>
      </c>
      <c r="BF1046" s="240">
        <f>IF(N1046="snížená",J1046,0)</f>
        <v>0</v>
      </c>
      <c r="BG1046" s="240">
        <f>IF(N1046="zákl. přenesená",J1046,0)</f>
        <v>0</v>
      </c>
      <c r="BH1046" s="240">
        <f>IF(N1046="sníž. přenesená",J1046,0)</f>
        <v>0</v>
      </c>
      <c r="BI1046" s="240">
        <f>IF(N1046="nulová",J1046,0)</f>
        <v>0</v>
      </c>
      <c r="BJ1046" s="17" t="s">
        <v>81</v>
      </c>
      <c r="BK1046" s="240">
        <f>ROUND(I1046*H1046,2)</f>
        <v>0</v>
      </c>
      <c r="BL1046" s="17" t="s">
        <v>188</v>
      </c>
      <c r="BM1046" s="239" t="s">
        <v>1448</v>
      </c>
    </row>
    <row r="1047" s="13" customFormat="1">
      <c r="A1047" s="13"/>
      <c r="B1047" s="241"/>
      <c r="C1047" s="242"/>
      <c r="D1047" s="243" t="s">
        <v>195</v>
      </c>
      <c r="E1047" s="244" t="s">
        <v>1</v>
      </c>
      <c r="F1047" s="245" t="s">
        <v>1419</v>
      </c>
      <c r="G1047" s="242"/>
      <c r="H1047" s="244" t="s">
        <v>1</v>
      </c>
      <c r="I1047" s="246"/>
      <c r="J1047" s="242"/>
      <c r="K1047" s="242"/>
      <c r="L1047" s="247"/>
      <c r="M1047" s="248"/>
      <c r="N1047" s="249"/>
      <c r="O1047" s="249"/>
      <c r="P1047" s="249"/>
      <c r="Q1047" s="249"/>
      <c r="R1047" s="249"/>
      <c r="S1047" s="249"/>
      <c r="T1047" s="25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1" t="s">
        <v>195</v>
      </c>
      <c r="AU1047" s="251" t="s">
        <v>83</v>
      </c>
      <c r="AV1047" s="13" t="s">
        <v>81</v>
      </c>
      <c r="AW1047" s="13" t="s">
        <v>30</v>
      </c>
      <c r="AX1047" s="13" t="s">
        <v>73</v>
      </c>
      <c r="AY1047" s="251" t="s">
        <v>183</v>
      </c>
    </row>
    <row r="1048" s="14" customFormat="1">
      <c r="A1048" s="14"/>
      <c r="B1048" s="252"/>
      <c r="C1048" s="253"/>
      <c r="D1048" s="243" t="s">
        <v>195</v>
      </c>
      <c r="E1048" s="254" t="s">
        <v>1</v>
      </c>
      <c r="F1048" s="255" t="s">
        <v>1449</v>
      </c>
      <c r="G1048" s="253"/>
      <c r="H1048" s="256">
        <v>14.884</v>
      </c>
      <c r="I1048" s="257"/>
      <c r="J1048" s="253"/>
      <c r="K1048" s="253"/>
      <c r="L1048" s="258"/>
      <c r="M1048" s="259"/>
      <c r="N1048" s="260"/>
      <c r="O1048" s="260"/>
      <c r="P1048" s="260"/>
      <c r="Q1048" s="260"/>
      <c r="R1048" s="260"/>
      <c r="S1048" s="260"/>
      <c r="T1048" s="261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2" t="s">
        <v>195</v>
      </c>
      <c r="AU1048" s="262" t="s">
        <v>83</v>
      </c>
      <c r="AV1048" s="14" t="s">
        <v>83</v>
      </c>
      <c r="AW1048" s="14" t="s">
        <v>30</v>
      </c>
      <c r="AX1048" s="14" t="s">
        <v>73</v>
      </c>
      <c r="AY1048" s="262" t="s">
        <v>183</v>
      </c>
    </row>
    <row r="1049" s="14" customFormat="1">
      <c r="A1049" s="14"/>
      <c r="B1049" s="252"/>
      <c r="C1049" s="253"/>
      <c r="D1049" s="243" t="s">
        <v>195</v>
      </c>
      <c r="E1049" s="254" t="s">
        <v>1</v>
      </c>
      <c r="F1049" s="255" t="s">
        <v>1435</v>
      </c>
      <c r="G1049" s="253"/>
      <c r="H1049" s="256">
        <v>6.915</v>
      </c>
      <c r="I1049" s="257"/>
      <c r="J1049" s="253"/>
      <c r="K1049" s="253"/>
      <c r="L1049" s="258"/>
      <c r="M1049" s="259"/>
      <c r="N1049" s="260"/>
      <c r="O1049" s="260"/>
      <c r="P1049" s="260"/>
      <c r="Q1049" s="260"/>
      <c r="R1049" s="260"/>
      <c r="S1049" s="260"/>
      <c r="T1049" s="261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2" t="s">
        <v>195</v>
      </c>
      <c r="AU1049" s="262" t="s">
        <v>83</v>
      </c>
      <c r="AV1049" s="14" t="s">
        <v>83</v>
      </c>
      <c r="AW1049" s="14" t="s">
        <v>30</v>
      </c>
      <c r="AX1049" s="14" t="s">
        <v>73</v>
      </c>
      <c r="AY1049" s="262" t="s">
        <v>183</v>
      </c>
    </row>
    <row r="1050" s="14" customFormat="1">
      <c r="A1050" s="14"/>
      <c r="B1050" s="252"/>
      <c r="C1050" s="253"/>
      <c r="D1050" s="243" t="s">
        <v>195</v>
      </c>
      <c r="E1050" s="254" t="s">
        <v>1</v>
      </c>
      <c r="F1050" s="255" t="s">
        <v>1436</v>
      </c>
      <c r="G1050" s="253"/>
      <c r="H1050" s="256">
        <v>10.656000000000001</v>
      </c>
      <c r="I1050" s="257"/>
      <c r="J1050" s="253"/>
      <c r="K1050" s="253"/>
      <c r="L1050" s="258"/>
      <c r="M1050" s="259"/>
      <c r="N1050" s="260"/>
      <c r="O1050" s="260"/>
      <c r="P1050" s="260"/>
      <c r="Q1050" s="260"/>
      <c r="R1050" s="260"/>
      <c r="S1050" s="260"/>
      <c r="T1050" s="261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2" t="s">
        <v>195</v>
      </c>
      <c r="AU1050" s="262" t="s">
        <v>83</v>
      </c>
      <c r="AV1050" s="14" t="s">
        <v>83</v>
      </c>
      <c r="AW1050" s="14" t="s">
        <v>30</v>
      </c>
      <c r="AX1050" s="14" t="s">
        <v>73</v>
      </c>
      <c r="AY1050" s="262" t="s">
        <v>183</v>
      </c>
    </row>
    <row r="1051" s="13" customFormat="1">
      <c r="A1051" s="13"/>
      <c r="B1051" s="241"/>
      <c r="C1051" s="242"/>
      <c r="D1051" s="243" t="s">
        <v>195</v>
      </c>
      <c r="E1051" s="244" t="s">
        <v>1</v>
      </c>
      <c r="F1051" s="245" t="s">
        <v>1423</v>
      </c>
      <c r="G1051" s="242"/>
      <c r="H1051" s="244" t="s">
        <v>1</v>
      </c>
      <c r="I1051" s="246"/>
      <c r="J1051" s="242"/>
      <c r="K1051" s="242"/>
      <c r="L1051" s="247"/>
      <c r="M1051" s="248"/>
      <c r="N1051" s="249"/>
      <c r="O1051" s="249"/>
      <c r="P1051" s="249"/>
      <c r="Q1051" s="249"/>
      <c r="R1051" s="249"/>
      <c r="S1051" s="249"/>
      <c r="T1051" s="25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1" t="s">
        <v>195</v>
      </c>
      <c r="AU1051" s="251" t="s">
        <v>83</v>
      </c>
      <c r="AV1051" s="13" t="s">
        <v>81</v>
      </c>
      <c r="AW1051" s="13" t="s">
        <v>30</v>
      </c>
      <c r="AX1051" s="13" t="s">
        <v>73</v>
      </c>
      <c r="AY1051" s="251" t="s">
        <v>183</v>
      </c>
    </row>
    <row r="1052" s="14" customFormat="1">
      <c r="A1052" s="14"/>
      <c r="B1052" s="252"/>
      <c r="C1052" s="253"/>
      <c r="D1052" s="243" t="s">
        <v>195</v>
      </c>
      <c r="E1052" s="254" t="s">
        <v>1</v>
      </c>
      <c r="F1052" s="255" t="s">
        <v>1437</v>
      </c>
      <c r="G1052" s="253"/>
      <c r="H1052" s="256">
        <v>25.515000000000001</v>
      </c>
      <c r="I1052" s="257"/>
      <c r="J1052" s="253"/>
      <c r="K1052" s="253"/>
      <c r="L1052" s="258"/>
      <c r="M1052" s="259"/>
      <c r="N1052" s="260"/>
      <c r="O1052" s="260"/>
      <c r="P1052" s="260"/>
      <c r="Q1052" s="260"/>
      <c r="R1052" s="260"/>
      <c r="S1052" s="260"/>
      <c r="T1052" s="261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2" t="s">
        <v>195</v>
      </c>
      <c r="AU1052" s="262" t="s">
        <v>83</v>
      </c>
      <c r="AV1052" s="14" t="s">
        <v>83</v>
      </c>
      <c r="AW1052" s="14" t="s">
        <v>30</v>
      </c>
      <c r="AX1052" s="14" t="s">
        <v>73</v>
      </c>
      <c r="AY1052" s="262" t="s">
        <v>183</v>
      </c>
    </row>
    <row r="1053" s="14" customFormat="1">
      <c r="A1053" s="14"/>
      <c r="B1053" s="252"/>
      <c r="C1053" s="253"/>
      <c r="D1053" s="243" t="s">
        <v>195</v>
      </c>
      <c r="E1053" s="254" t="s">
        <v>1</v>
      </c>
      <c r="F1053" s="255" t="s">
        <v>1438</v>
      </c>
      <c r="G1053" s="253"/>
      <c r="H1053" s="256">
        <v>6.9470000000000001</v>
      </c>
      <c r="I1053" s="257"/>
      <c r="J1053" s="253"/>
      <c r="K1053" s="253"/>
      <c r="L1053" s="258"/>
      <c r="M1053" s="259"/>
      <c r="N1053" s="260"/>
      <c r="O1053" s="260"/>
      <c r="P1053" s="260"/>
      <c r="Q1053" s="260"/>
      <c r="R1053" s="260"/>
      <c r="S1053" s="260"/>
      <c r="T1053" s="261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2" t="s">
        <v>195</v>
      </c>
      <c r="AU1053" s="262" t="s">
        <v>83</v>
      </c>
      <c r="AV1053" s="14" t="s">
        <v>83</v>
      </c>
      <c r="AW1053" s="14" t="s">
        <v>30</v>
      </c>
      <c r="AX1053" s="14" t="s">
        <v>73</v>
      </c>
      <c r="AY1053" s="262" t="s">
        <v>183</v>
      </c>
    </row>
    <row r="1054" s="14" customFormat="1">
      <c r="A1054" s="14"/>
      <c r="B1054" s="252"/>
      <c r="C1054" s="253"/>
      <c r="D1054" s="243" t="s">
        <v>195</v>
      </c>
      <c r="E1054" s="254" t="s">
        <v>1</v>
      </c>
      <c r="F1054" s="255" t="s">
        <v>1439</v>
      </c>
      <c r="G1054" s="253"/>
      <c r="H1054" s="256">
        <v>10.656000000000001</v>
      </c>
      <c r="I1054" s="257"/>
      <c r="J1054" s="253"/>
      <c r="K1054" s="253"/>
      <c r="L1054" s="258"/>
      <c r="M1054" s="259"/>
      <c r="N1054" s="260"/>
      <c r="O1054" s="260"/>
      <c r="P1054" s="260"/>
      <c r="Q1054" s="260"/>
      <c r="R1054" s="260"/>
      <c r="S1054" s="260"/>
      <c r="T1054" s="261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2" t="s">
        <v>195</v>
      </c>
      <c r="AU1054" s="262" t="s">
        <v>83</v>
      </c>
      <c r="AV1054" s="14" t="s">
        <v>83</v>
      </c>
      <c r="AW1054" s="14" t="s">
        <v>30</v>
      </c>
      <c r="AX1054" s="14" t="s">
        <v>73</v>
      </c>
      <c r="AY1054" s="262" t="s">
        <v>183</v>
      </c>
    </row>
    <row r="1055" s="14" customFormat="1">
      <c r="A1055" s="14"/>
      <c r="B1055" s="252"/>
      <c r="C1055" s="253"/>
      <c r="D1055" s="243" t="s">
        <v>195</v>
      </c>
      <c r="E1055" s="254" t="s">
        <v>1</v>
      </c>
      <c r="F1055" s="255" t="s">
        <v>1450</v>
      </c>
      <c r="G1055" s="253"/>
      <c r="H1055" s="256">
        <v>-28.867999999999999</v>
      </c>
      <c r="I1055" s="257"/>
      <c r="J1055" s="253"/>
      <c r="K1055" s="253"/>
      <c r="L1055" s="258"/>
      <c r="M1055" s="259"/>
      <c r="N1055" s="260"/>
      <c r="O1055" s="260"/>
      <c r="P1055" s="260"/>
      <c r="Q1055" s="260"/>
      <c r="R1055" s="260"/>
      <c r="S1055" s="260"/>
      <c r="T1055" s="261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2" t="s">
        <v>195</v>
      </c>
      <c r="AU1055" s="262" t="s">
        <v>83</v>
      </c>
      <c r="AV1055" s="14" t="s">
        <v>83</v>
      </c>
      <c r="AW1055" s="14" t="s">
        <v>30</v>
      </c>
      <c r="AX1055" s="14" t="s">
        <v>73</v>
      </c>
      <c r="AY1055" s="262" t="s">
        <v>183</v>
      </c>
    </row>
    <row r="1056" s="13" customFormat="1">
      <c r="A1056" s="13"/>
      <c r="B1056" s="241"/>
      <c r="C1056" s="242"/>
      <c r="D1056" s="243" t="s">
        <v>195</v>
      </c>
      <c r="E1056" s="244" t="s">
        <v>1</v>
      </c>
      <c r="F1056" s="245" t="s">
        <v>1428</v>
      </c>
      <c r="G1056" s="242"/>
      <c r="H1056" s="244" t="s">
        <v>1</v>
      </c>
      <c r="I1056" s="246"/>
      <c r="J1056" s="242"/>
      <c r="K1056" s="242"/>
      <c r="L1056" s="247"/>
      <c r="M1056" s="248"/>
      <c r="N1056" s="249"/>
      <c r="O1056" s="249"/>
      <c r="P1056" s="249"/>
      <c r="Q1056" s="249"/>
      <c r="R1056" s="249"/>
      <c r="S1056" s="249"/>
      <c r="T1056" s="250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1" t="s">
        <v>195</v>
      </c>
      <c r="AU1056" s="251" t="s">
        <v>83</v>
      </c>
      <c r="AV1056" s="13" t="s">
        <v>81</v>
      </c>
      <c r="AW1056" s="13" t="s">
        <v>30</v>
      </c>
      <c r="AX1056" s="13" t="s">
        <v>73</v>
      </c>
      <c r="AY1056" s="251" t="s">
        <v>183</v>
      </c>
    </row>
    <row r="1057" s="14" customFormat="1">
      <c r="A1057" s="14"/>
      <c r="B1057" s="252"/>
      <c r="C1057" s="253"/>
      <c r="D1057" s="243" t="s">
        <v>195</v>
      </c>
      <c r="E1057" s="254" t="s">
        <v>1</v>
      </c>
      <c r="F1057" s="255" t="s">
        <v>1440</v>
      </c>
      <c r="G1057" s="253"/>
      <c r="H1057" s="256">
        <v>56.829999999999998</v>
      </c>
      <c r="I1057" s="257"/>
      <c r="J1057" s="253"/>
      <c r="K1057" s="253"/>
      <c r="L1057" s="258"/>
      <c r="M1057" s="259"/>
      <c r="N1057" s="260"/>
      <c r="O1057" s="260"/>
      <c r="P1057" s="260"/>
      <c r="Q1057" s="260"/>
      <c r="R1057" s="260"/>
      <c r="S1057" s="260"/>
      <c r="T1057" s="261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2" t="s">
        <v>195</v>
      </c>
      <c r="AU1057" s="262" t="s">
        <v>83</v>
      </c>
      <c r="AV1057" s="14" t="s">
        <v>83</v>
      </c>
      <c r="AW1057" s="14" t="s">
        <v>30</v>
      </c>
      <c r="AX1057" s="14" t="s">
        <v>73</v>
      </c>
      <c r="AY1057" s="262" t="s">
        <v>183</v>
      </c>
    </row>
    <row r="1058" s="15" customFormat="1">
      <c r="A1058" s="15"/>
      <c r="B1058" s="263"/>
      <c r="C1058" s="264"/>
      <c r="D1058" s="243" t="s">
        <v>195</v>
      </c>
      <c r="E1058" s="265" t="s">
        <v>1</v>
      </c>
      <c r="F1058" s="266" t="s">
        <v>219</v>
      </c>
      <c r="G1058" s="264"/>
      <c r="H1058" s="267">
        <v>103.535</v>
      </c>
      <c r="I1058" s="268"/>
      <c r="J1058" s="264"/>
      <c r="K1058" s="264"/>
      <c r="L1058" s="269"/>
      <c r="M1058" s="270"/>
      <c r="N1058" s="271"/>
      <c r="O1058" s="271"/>
      <c r="P1058" s="271"/>
      <c r="Q1058" s="271"/>
      <c r="R1058" s="271"/>
      <c r="S1058" s="271"/>
      <c r="T1058" s="272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73" t="s">
        <v>195</v>
      </c>
      <c r="AU1058" s="273" t="s">
        <v>83</v>
      </c>
      <c r="AV1058" s="15" t="s">
        <v>188</v>
      </c>
      <c r="AW1058" s="15" t="s">
        <v>30</v>
      </c>
      <c r="AX1058" s="15" t="s">
        <v>81</v>
      </c>
      <c r="AY1058" s="273" t="s">
        <v>183</v>
      </c>
    </row>
    <row r="1059" s="2" customFormat="1" ht="24.15" customHeight="1">
      <c r="A1059" s="38"/>
      <c r="B1059" s="39"/>
      <c r="C1059" s="227" t="s">
        <v>486</v>
      </c>
      <c r="D1059" s="227" t="s">
        <v>185</v>
      </c>
      <c r="E1059" s="228" t="s">
        <v>1451</v>
      </c>
      <c r="F1059" s="229" t="s">
        <v>1452</v>
      </c>
      <c r="G1059" s="230" t="s">
        <v>202</v>
      </c>
      <c r="H1059" s="231">
        <v>103.535</v>
      </c>
      <c r="I1059" s="232"/>
      <c r="J1059" s="233">
        <f>ROUND(I1059*H1059,2)</f>
        <v>0</v>
      </c>
      <c r="K1059" s="234"/>
      <c r="L1059" s="44"/>
      <c r="M1059" s="235" t="s">
        <v>1</v>
      </c>
      <c r="N1059" s="236" t="s">
        <v>38</v>
      </c>
      <c r="O1059" s="91"/>
      <c r="P1059" s="237">
        <f>O1059*H1059</f>
        <v>0</v>
      </c>
      <c r="Q1059" s="237">
        <v>0</v>
      </c>
      <c r="R1059" s="237">
        <f>Q1059*H1059</f>
        <v>0</v>
      </c>
      <c r="S1059" s="237">
        <v>0</v>
      </c>
      <c r="T1059" s="238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39" t="s">
        <v>188</v>
      </c>
      <c r="AT1059" s="239" t="s">
        <v>185</v>
      </c>
      <c r="AU1059" s="239" t="s">
        <v>83</v>
      </c>
      <c r="AY1059" s="17" t="s">
        <v>183</v>
      </c>
      <c r="BE1059" s="240">
        <f>IF(N1059="základní",J1059,0)</f>
        <v>0</v>
      </c>
      <c r="BF1059" s="240">
        <f>IF(N1059="snížená",J1059,0)</f>
        <v>0</v>
      </c>
      <c r="BG1059" s="240">
        <f>IF(N1059="zákl. přenesená",J1059,0)</f>
        <v>0</v>
      </c>
      <c r="BH1059" s="240">
        <f>IF(N1059="sníž. přenesená",J1059,0)</f>
        <v>0</v>
      </c>
      <c r="BI1059" s="240">
        <f>IF(N1059="nulová",J1059,0)</f>
        <v>0</v>
      </c>
      <c r="BJ1059" s="17" t="s">
        <v>81</v>
      </c>
      <c r="BK1059" s="240">
        <f>ROUND(I1059*H1059,2)</f>
        <v>0</v>
      </c>
      <c r="BL1059" s="17" t="s">
        <v>188</v>
      </c>
      <c r="BM1059" s="239" t="s">
        <v>1453</v>
      </c>
    </row>
    <row r="1060" s="13" customFormat="1">
      <c r="A1060" s="13"/>
      <c r="B1060" s="241"/>
      <c r="C1060" s="242"/>
      <c r="D1060" s="243" t="s">
        <v>195</v>
      </c>
      <c r="E1060" s="244" t="s">
        <v>1</v>
      </c>
      <c r="F1060" s="245" t="s">
        <v>1419</v>
      </c>
      <c r="G1060" s="242"/>
      <c r="H1060" s="244" t="s">
        <v>1</v>
      </c>
      <c r="I1060" s="246"/>
      <c r="J1060" s="242"/>
      <c r="K1060" s="242"/>
      <c r="L1060" s="247"/>
      <c r="M1060" s="248"/>
      <c r="N1060" s="249"/>
      <c r="O1060" s="249"/>
      <c r="P1060" s="249"/>
      <c r="Q1060" s="249"/>
      <c r="R1060" s="249"/>
      <c r="S1060" s="249"/>
      <c r="T1060" s="25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1" t="s">
        <v>195</v>
      </c>
      <c r="AU1060" s="251" t="s">
        <v>83</v>
      </c>
      <c r="AV1060" s="13" t="s">
        <v>81</v>
      </c>
      <c r="AW1060" s="13" t="s">
        <v>30</v>
      </c>
      <c r="AX1060" s="13" t="s">
        <v>73</v>
      </c>
      <c r="AY1060" s="251" t="s">
        <v>183</v>
      </c>
    </row>
    <row r="1061" s="14" customFormat="1">
      <c r="A1061" s="14"/>
      <c r="B1061" s="252"/>
      <c r="C1061" s="253"/>
      <c r="D1061" s="243" t="s">
        <v>195</v>
      </c>
      <c r="E1061" s="254" t="s">
        <v>1</v>
      </c>
      <c r="F1061" s="255" t="s">
        <v>1454</v>
      </c>
      <c r="G1061" s="253"/>
      <c r="H1061" s="256">
        <v>14.884</v>
      </c>
      <c r="I1061" s="257"/>
      <c r="J1061" s="253"/>
      <c r="K1061" s="253"/>
      <c r="L1061" s="258"/>
      <c r="M1061" s="259"/>
      <c r="N1061" s="260"/>
      <c r="O1061" s="260"/>
      <c r="P1061" s="260"/>
      <c r="Q1061" s="260"/>
      <c r="R1061" s="260"/>
      <c r="S1061" s="260"/>
      <c r="T1061" s="261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2" t="s">
        <v>195</v>
      </c>
      <c r="AU1061" s="262" t="s">
        <v>83</v>
      </c>
      <c r="AV1061" s="14" t="s">
        <v>83</v>
      </c>
      <c r="AW1061" s="14" t="s">
        <v>30</v>
      </c>
      <c r="AX1061" s="14" t="s">
        <v>73</v>
      </c>
      <c r="AY1061" s="262" t="s">
        <v>183</v>
      </c>
    </row>
    <row r="1062" s="14" customFormat="1">
      <c r="A1062" s="14"/>
      <c r="B1062" s="252"/>
      <c r="C1062" s="253"/>
      <c r="D1062" s="243" t="s">
        <v>195</v>
      </c>
      <c r="E1062" s="254" t="s">
        <v>1</v>
      </c>
      <c r="F1062" s="255" t="s">
        <v>1435</v>
      </c>
      <c r="G1062" s="253"/>
      <c r="H1062" s="256">
        <v>6.915</v>
      </c>
      <c r="I1062" s="257"/>
      <c r="J1062" s="253"/>
      <c r="K1062" s="253"/>
      <c r="L1062" s="258"/>
      <c r="M1062" s="259"/>
      <c r="N1062" s="260"/>
      <c r="O1062" s="260"/>
      <c r="P1062" s="260"/>
      <c r="Q1062" s="260"/>
      <c r="R1062" s="260"/>
      <c r="S1062" s="260"/>
      <c r="T1062" s="261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2" t="s">
        <v>195</v>
      </c>
      <c r="AU1062" s="262" t="s">
        <v>83</v>
      </c>
      <c r="AV1062" s="14" t="s">
        <v>83</v>
      </c>
      <c r="AW1062" s="14" t="s">
        <v>30</v>
      </c>
      <c r="AX1062" s="14" t="s">
        <v>73</v>
      </c>
      <c r="AY1062" s="262" t="s">
        <v>183</v>
      </c>
    </row>
    <row r="1063" s="14" customFormat="1">
      <c r="A1063" s="14"/>
      <c r="B1063" s="252"/>
      <c r="C1063" s="253"/>
      <c r="D1063" s="243" t="s">
        <v>195</v>
      </c>
      <c r="E1063" s="254" t="s">
        <v>1</v>
      </c>
      <c r="F1063" s="255" t="s">
        <v>1436</v>
      </c>
      <c r="G1063" s="253"/>
      <c r="H1063" s="256">
        <v>10.656000000000001</v>
      </c>
      <c r="I1063" s="257"/>
      <c r="J1063" s="253"/>
      <c r="K1063" s="253"/>
      <c r="L1063" s="258"/>
      <c r="M1063" s="259"/>
      <c r="N1063" s="260"/>
      <c r="O1063" s="260"/>
      <c r="P1063" s="260"/>
      <c r="Q1063" s="260"/>
      <c r="R1063" s="260"/>
      <c r="S1063" s="260"/>
      <c r="T1063" s="261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2" t="s">
        <v>195</v>
      </c>
      <c r="AU1063" s="262" t="s">
        <v>83</v>
      </c>
      <c r="AV1063" s="14" t="s">
        <v>83</v>
      </c>
      <c r="AW1063" s="14" t="s">
        <v>30</v>
      </c>
      <c r="AX1063" s="14" t="s">
        <v>73</v>
      </c>
      <c r="AY1063" s="262" t="s">
        <v>183</v>
      </c>
    </row>
    <row r="1064" s="13" customFormat="1">
      <c r="A1064" s="13"/>
      <c r="B1064" s="241"/>
      <c r="C1064" s="242"/>
      <c r="D1064" s="243" t="s">
        <v>195</v>
      </c>
      <c r="E1064" s="244" t="s">
        <v>1</v>
      </c>
      <c r="F1064" s="245" t="s">
        <v>1423</v>
      </c>
      <c r="G1064" s="242"/>
      <c r="H1064" s="244" t="s">
        <v>1</v>
      </c>
      <c r="I1064" s="246"/>
      <c r="J1064" s="242"/>
      <c r="K1064" s="242"/>
      <c r="L1064" s="247"/>
      <c r="M1064" s="248"/>
      <c r="N1064" s="249"/>
      <c r="O1064" s="249"/>
      <c r="P1064" s="249"/>
      <c r="Q1064" s="249"/>
      <c r="R1064" s="249"/>
      <c r="S1064" s="249"/>
      <c r="T1064" s="25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1" t="s">
        <v>195</v>
      </c>
      <c r="AU1064" s="251" t="s">
        <v>83</v>
      </c>
      <c r="AV1064" s="13" t="s">
        <v>81</v>
      </c>
      <c r="AW1064" s="13" t="s">
        <v>30</v>
      </c>
      <c r="AX1064" s="13" t="s">
        <v>73</v>
      </c>
      <c r="AY1064" s="251" t="s">
        <v>183</v>
      </c>
    </row>
    <row r="1065" s="14" customFormat="1">
      <c r="A1065" s="14"/>
      <c r="B1065" s="252"/>
      <c r="C1065" s="253"/>
      <c r="D1065" s="243" t="s">
        <v>195</v>
      </c>
      <c r="E1065" s="254" t="s">
        <v>1</v>
      </c>
      <c r="F1065" s="255" t="s">
        <v>1437</v>
      </c>
      <c r="G1065" s="253"/>
      <c r="H1065" s="256">
        <v>25.515000000000001</v>
      </c>
      <c r="I1065" s="257"/>
      <c r="J1065" s="253"/>
      <c r="K1065" s="253"/>
      <c r="L1065" s="258"/>
      <c r="M1065" s="259"/>
      <c r="N1065" s="260"/>
      <c r="O1065" s="260"/>
      <c r="P1065" s="260"/>
      <c r="Q1065" s="260"/>
      <c r="R1065" s="260"/>
      <c r="S1065" s="260"/>
      <c r="T1065" s="261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2" t="s">
        <v>195</v>
      </c>
      <c r="AU1065" s="262" t="s">
        <v>83</v>
      </c>
      <c r="AV1065" s="14" t="s">
        <v>83</v>
      </c>
      <c r="AW1065" s="14" t="s">
        <v>30</v>
      </c>
      <c r="AX1065" s="14" t="s">
        <v>73</v>
      </c>
      <c r="AY1065" s="262" t="s">
        <v>183</v>
      </c>
    </row>
    <row r="1066" s="14" customFormat="1">
      <c r="A1066" s="14"/>
      <c r="B1066" s="252"/>
      <c r="C1066" s="253"/>
      <c r="D1066" s="243" t="s">
        <v>195</v>
      </c>
      <c r="E1066" s="254" t="s">
        <v>1</v>
      </c>
      <c r="F1066" s="255" t="s">
        <v>1438</v>
      </c>
      <c r="G1066" s="253"/>
      <c r="H1066" s="256">
        <v>6.9470000000000001</v>
      </c>
      <c r="I1066" s="257"/>
      <c r="J1066" s="253"/>
      <c r="K1066" s="253"/>
      <c r="L1066" s="258"/>
      <c r="M1066" s="259"/>
      <c r="N1066" s="260"/>
      <c r="O1066" s="260"/>
      <c r="P1066" s="260"/>
      <c r="Q1066" s="260"/>
      <c r="R1066" s="260"/>
      <c r="S1066" s="260"/>
      <c r="T1066" s="26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2" t="s">
        <v>195</v>
      </c>
      <c r="AU1066" s="262" t="s">
        <v>83</v>
      </c>
      <c r="AV1066" s="14" t="s">
        <v>83</v>
      </c>
      <c r="AW1066" s="14" t="s">
        <v>30</v>
      </c>
      <c r="AX1066" s="14" t="s">
        <v>73</v>
      </c>
      <c r="AY1066" s="262" t="s">
        <v>183</v>
      </c>
    </row>
    <row r="1067" s="14" customFormat="1">
      <c r="A1067" s="14"/>
      <c r="B1067" s="252"/>
      <c r="C1067" s="253"/>
      <c r="D1067" s="243" t="s">
        <v>195</v>
      </c>
      <c r="E1067" s="254" t="s">
        <v>1</v>
      </c>
      <c r="F1067" s="255" t="s">
        <v>1439</v>
      </c>
      <c r="G1067" s="253"/>
      <c r="H1067" s="256">
        <v>10.656000000000001</v>
      </c>
      <c r="I1067" s="257"/>
      <c r="J1067" s="253"/>
      <c r="K1067" s="253"/>
      <c r="L1067" s="258"/>
      <c r="M1067" s="259"/>
      <c r="N1067" s="260"/>
      <c r="O1067" s="260"/>
      <c r="P1067" s="260"/>
      <c r="Q1067" s="260"/>
      <c r="R1067" s="260"/>
      <c r="S1067" s="260"/>
      <c r="T1067" s="261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2" t="s">
        <v>195</v>
      </c>
      <c r="AU1067" s="262" t="s">
        <v>83</v>
      </c>
      <c r="AV1067" s="14" t="s">
        <v>83</v>
      </c>
      <c r="AW1067" s="14" t="s">
        <v>30</v>
      </c>
      <c r="AX1067" s="14" t="s">
        <v>73</v>
      </c>
      <c r="AY1067" s="262" t="s">
        <v>183</v>
      </c>
    </row>
    <row r="1068" s="14" customFormat="1">
      <c r="A1068" s="14"/>
      <c r="B1068" s="252"/>
      <c r="C1068" s="253"/>
      <c r="D1068" s="243" t="s">
        <v>195</v>
      </c>
      <c r="E1068" s="254" t="s">
        <v>1</v>
      </c>
      <c r="F1068" s="255" t="s">
        <v>1450</v>
      </c>
      <c r="G1068" s="253"/>
      <c r="H1068" s="256">
        <v>-28.867999999999999</v>
      </c>
      <c r="I1068" s="257"/>
      <c r="J1068" s="253"/>
      <c r="K1068" s="253"/>
      <c r="L1068" s="258"/>
      <c r="M1068" s="259"/>
      <c r="N1068" s="260"/>
      <c r="O1068" s="260"/>
      <c r="P1068" s="260"/>
      <c r="Q1068" s="260"/>
      <c r="R1068" s="260"/>
      <c r="S1068" s="260"/>
      <c r="T1068" s="261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2" t="s">
        <v>195</v>
      </c>
      <c r="AU1068" s="262" t="s">
        <v>83</v>
      </c>
      <c r="AV1068" s="14" t="s">
        <v>83</v>
      </c>
      <c r="AW1068" s="14" t="s">
        <v>30</v>
      </c>
      <c r="AX1068" s="14" t="s">
        <v>73</v>
      </c>
      <c r="AY1068" s="262" t="s">
        <v>183</v>
      </c>
    </row>
    <row r="1069" s="13" customFormat="1">
      <c r="A1069" s="13"/>
      <c r="B1069" s="241"/>
      <c r="C1069" s="242"/>
      <c r="D1069" s="243" t="s">
        <v>195</v>
      </c>
      <c r="E1069" s="244" t="s">
        <v>1</v>
      </c>
      <c r="F1069" s="245" t="s">
        <v>1428</v>
      </c>
      <c r="G1069" s="242"/>
      <c r="H1069" s="244" t="s">
        <v>1</v>
      </c>
      <c r="I1069" s="246"/>
      <c r="J1069" s="242"/>
      <c r="K1069" s="242"/>
      <c r="L1069" s="247"/>
      <c r="M1069" s="248"/>
      <c r="N1069" s="249"/>
      <c r="O1069" s="249"/>
      <c r="P1069" s="249"/>
      <c r="Q1069" s="249"/>
      <c r="R1069" s="249"/>
      <c r="S1069" s="249"/>
      <c r="T1069" s="250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1" t="s">
        <v>195</v>
      </c>
      <c r="AU1069" s="251" t="s">
        <v>83</v>
      </c>
      <c r="AV1069" s="13" t="s">
        <v>81</v>
      </c>
      <c r="AW1069" s="13" t="s">
        <v>30</v>
      </c>
      <c r="AX1069" s="13" t="s">
        <v>73</v>
      </c>
      <c r="AY1069" s="251" t="s">
        <v>183</v>
      </c>
    </row>
    <row r="1070" s="14" customFormat="1">
      <c r="A1070" s="14"/>
      <c r="B1070" s="252"/>
      <c r="C1070" s="253"/>
      <c r="D1070" s="243" t="s">
        <v>195</v>
      </c>
      <c r="E1070" s="254" t="s">
        <v>1</v>
      </c>
      <c r="F1070" s="255" t="s">
        <v>1440</v>
      </c>
      <c r="G1070" s="253"/>
      <c r="H1070" s="256">
        <v>56.829999999999998</v>
      </c>
      <c r="I1070" s="257"/>
      <c r="J1070" s="253"/>
      <c r="K1070" s="253"/>
      <c r="L1070" s="258"/>
      <c r="M1070" s="259"/>
      <c r="N1070" s="260"/>
      <c r="O1070" s="260"/>
      <c r="P1070" s="260"/>
      <c r="Q1070" s="260"/>
      <c r="R1070" s="260"/>
      <c r="S1070" s="260"/>
      <c r="T1070" s="261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2" t="s">
        <v>195</v>
      </c>
      <c r="AU1070" s="262" t="s">
        <v>83</v>
      </c>
      <c r="AV1070" s="14" t="s">
        <v>83</v>
      </c>
      <c r="AW1070" s="14" t="s">
        <v>30</v>
      </c>
      <c r="AX1070" s="14" t="s">
        <v>73</v>
      </c>
      <c r="AY1070" s="262" t="s">
        <v>183</v>
      </c>
    </row>
    <row r="1071" s="15" customFormat="1">
      <c r="A1071" s="15"/>
      <c r="B1071" s="263"/>
      <c r="C1071" s="264"/>
      <c r="D1071" s="243" t="s">
        <v>195</v>
      </c>
      <c r="E1071" s="265" t="s">
        <v>1</v>
      </c>
      <c r="F1071" s="266" t="s">
        <v>219</v>
      </c>
      <c r="G1071" s="264"/>
      <c r="H1071" s="267">
        <v>103.535</v>
      </c>
      <c r="I1071" s="268"/>
      <c r="J1071" s="264"/>
      <c r="K1071" s="264"/>
      <c r="L1071" s="269"/>
      <c r="M1071" s="270"/>
      <c r="N1071" s="271"/>
      <c r="O1071" s="271"/>
      <c r="P1071" s="271"/>
      <c r="Q1071" s="271"/>
      <c r="R1071" s="271"/>
      <c r="S1071" s="271"/>
      <c r="T1071" s="272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73" t="s">
        <v>195</v>
      </c>
      <c r="AU1071" s="273" t="s">
        <v>83</v>
      </c>
      <c r="AV1071" s="15" t="s">
        <v>188</v>
      </c>
      <c r="AW1071" s="15" t="s">
        <v>30</v>
      </c>
      <c r="AX1071" s="15" t="s">
        <v>81</v>
      </c>
      <c r="AY1071" s="273" t="s">
        <v>183</v>
      </c>
    </row>
    <row r="1072" s="2" customFormat="1" ht="24.15" customHeight="1">
      <c r="A1072" s="38"/>
      <c r="B1072" s="39"/>
      <c r="C1072" s="227" t="s">
        <v>1455</v>
      </c>
      <c r="D1072" s="227" t="s">
        <v>185</v>
      </c>
      <c r="E1072" s="228" t="s">
        <v>1456</v>
      </c>
      <c r="F1072" s="229" t="s">
        <v>1457</v>
      </c>
      <c r="G1072" s="230" t="s">
        <v>202</v>
      </c>
      <c r="H1072" s="231">
        <v>28.867999999999999</v>
      </c>
      <c r="I1072" s="232"/>
      <c r="J1072" s="233">
        <f>ROUND(I1072*H1072,2)</f>
        <v>0</v>
      </c>
      <c r="K1072" s="234"/>
      <c r="L1072" s="44"/>
      <c r="M1072" s="235" t="s">
        <v>1</v>
      </c>
      <c r="N1072" s="236" t="s">
        <v>38</v>
      </c>
      <c r="O1072" s="91"/>
      <c r="P1072" s="237">
        <f>O1072*H1072</f>
        <v>0</v>
      </c>
      <c r="Q1072" s="237">
        <v>0.00092000000000000003</v>
      </c>
      <c r="R1072" s="237">
        <f>Q1072*H1072</f>
        <v>0.026558559999999998</v>
      </c>
      <c r="S1072" s="237">
        <v>0</v>
      </c>
      <c r="T1072" s="238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239" t="s">
        <v>188</v>
      </c>
      <c r="AT1072" s="239" t="s">
        <v>185</v>
      </c>
      <c r="AU1072" s="239" t="s">
        <v>83</v>
      </c>
      <c r="AY1072" s="17" t="s">
        <v>183</v>
      </c>
      <c r="BE1072" s="240">
        <f>IF(N1072="základní",J1072,0)</f>
        <v>0</v>
      </c>
      <c r="BF1072" s="240">
        <f>IF(N1072="snížená",J1072,0)</f>
        <v>0</v>
      </c>
      <c r="BG1072" s="240">
        <f>IF(N1072="zákl. přenesená",J1072,0)</f>
        <v>0</v>
      </c>
      <c r="BH1072" s="240">
        <f>IF(N1072="sníž. přenesená",J1072,0)</f>
        <v>0</v>
      </c>
      <c r="BI1072" s="240">
        <f>IF(N1072="nulová",J1072,0)</f>
        <v>0</v>
      </c>
      <c r="BJ1072" s="17" t="s">
        <v>81</v>
      </c>
      <c r="BK1072" s="240">
        <f>ROUND(I1072*H1072,2)</f>
        <v>0</v>
      </c>
      <c r="BL1072" s="17" t="s">
        <v>188</v>
      </c>
      <c r="BM1072" s="239" t="s">
        <v>1458</v>
      </c>
    </row>
    <row r="1073" s="14" customFormat="1">
      <c r="A1073" s="14"/>
      <c r="B1073" s="252"/>
      <c r="C1073" s="253"/>
      <c r="D1073" s="243" t="s">
        <v>195</v>
      </c>
      <c r="E1073" s="254" t="s">
        <v>1</v>
      </c>
      <c r="F1073" s="255" t="s">
        <v>1459</v>
      </c>
      <c r="G1073" s="253"/>
      <c r="H1073" s="256">
        <v>28.867999999999999</v>
      </c>
      <c r="I1073" s="257"/>
      <c r="J1073" s="253"/>
      <c r="K1073" s="253"/>
      <c r="L1073" s="258"/>
      <c r="M1073" s="259"/>
      <c r="N1073" s="260"/>
      <c r="O1073" s="260"/>
      <c r="P1073" s="260"/>
      <c r="Q1073" s="260"/>
      <c r="R1073" s="260"/>
      <c r="S1073" s="260"/>
      <c r="T1073" s="261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2" t="s">
        <v>195</v>
      </c>
      <c r="AU1073" s="262" t="s">
        <v>83</v>
      </c>
      <c r="AV1073" s="14" t="s">
        <v>83</v>
      </c>
      <c r="AW1073" s="14" t="s">
        <v>30</v>
      </c>
      <c r="AX1073" s="14" t="s">
        <v>81</v>
      </c>
      <c r="AY1073" s="262" t="s">
        <v>183</v>
      </c>
    </row>
    <row r="1074" s="2" customFormat="1" ht="24.15" customHeight="1">
      <c r="A1074" s="38"/>
      <c r="B1074" s="39"/>
      <c r="C1074" s="227" t="s">
        <v>1460</v>
      </c>
      <c r="D1074" s="227" t="s">
        <v>185</v>
      </c>
      <c r="E1074" s="228" t="s">
        <v>1461</v>
      </c>
      <c r="F1074" s="229" t="s">
        <v>1462</v>
      </c>
      <c r="G1074" s="230" t="s">
        <v>202</v>
      </c>
      <c r="H1074" s="231">
        <v>28.867999999999999</v>
      </c>
      <c r="I1074" s="232"/>
      <c r="J1074" s="233">
        <f>ROUND(I1074*H1074,2)</f>
        <v>0</v>
      </c>
      <c r="K1074" s="234"/>
      <c r="L1074" s="44"/>
      <c r="M1074" s="235" t="s">
        <v>1</v>
      </c>
      <c r="N1074" s="236" t="s">
        <v>38</v>
      </c>
      <c r="O1074" s="91"/>
      <c r="P1074" s="237">
        <f>O1074*H1074</f>
        <v>0</v>
      </c>
      <c r="Q1074" s="237">
        <v>0</v>
      </c>
      <c r="R1074" s="237">
        <f>Q1074*H1074</f>
        <v>0</v>
      </c>
      <c r="S1074" s="237">
        <v>0</v>
      </c>
      <c r="T1074" s="238">
        <f>S1074*H1074</f>
        <v>0</v>
      </c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R1074" s="239" t="s">
        <v>188</v>
      </c>
      <c r="AT1074" s="239" t="s">
        <v>185</v>
      </c>
      <c r="AU1074" s="239" t="s">
        <v>83</v>
      </c>
      <c r="AY1074" s="17" t="s">
        <v>183</v>
      </c>
      <c r="BE1074" s="240">
        <f>IF(N1074="základní",J1074,0)</f>
        <v>0</v>
      </c>
      <c r="BF1074" s="240">
        <f>IF(N1074="snížená",J1074,0)</f>
        <v>0</v>
      </c>
      <c r="BG1074" s="240">
        <f>IF(N1074="zákl. přenesená",J1074,0)</f>
        <v>0</v>
      </c>
      <c r="BH1074" s="240">
        <f>IF(N1074="sníž. přenesená",J1074,0)</f>
        <v>0</v>
      </c>
      <c r="BI1074" s="240">
        <f>IF(N1074="nulová",J1074,0)</f>
        <v>0</v>
      </c>
      <c r="BJ1074" s="17" t="s">
        <v>81</v>
      </c>
      <c r="BK1074" s="240">
        <f>ROUND(I1074*H1074,2)</f>
        <v>0</v>
      </c>
      <c r="BL1074" s="17" t="s">
        <v>188</v>
      </c>
      <c r="BM1074" s="239" t="s">
        <v>1463</v>
      </c>
    </row>
    <row r="1075" s="14" customFormat="1">
      <c r="A1075" s="14"/>
      <c r="B1075" s="252"/>
      <c r="C1075" s="253"/>
      <c r="D1075" s="243" t="s">
        <v>195</v>
      </c>
      <c r="E1075" s="254" t="s">
        <v>1</v>
      </c>
      <c r="F1075" s="255" t="s">
        <v>1459</v>
      </c>
      <c r="G1075" s="253"/>
      <c r="H1075" s="256">
        <v>28.867999999999999</v>
      </c>
      <c r="I1075" s="257"/>
      <c r="J1075" s="253"/>
      <c r="K1075" s="253"/>
      <c r="L1075" s="258"/>
      <c r="M1075" s="259"/>
      <c r="N1075" s="260"/>
      <c r="O1075" s="260"/>
      <c r="P1075" s="260"/>
      <c r="Q1075" s="260"/>
      <c r="R1075" s="260"/>
      <c r="S1075" s="260"/>
      <c r="T1075" s="261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2" t="s">
        <v>195</v>
      </c>
      <c r="AU1075" s="262" t="s">
        <v>83</v>
      </c>
      <c r="AV1075" s="14" t="s">
        <v>83</v>
      </c>
      <c r="AW1075" s="14" t="s">
        <v>30</v>
      </c>
      <c r="AX1075" s="14" t="s">
        <v>81</v>
      </c>
      <c r="AY1075" s="262" t="s">
        <v>183</v>
      </c>
    </row>
    <row r="1076" s="2" customFormat="1" ht="16.5" customHeight="1">
      <c r="A1076" s="38"/>
      <c r="B1076" s="39"/>
      <c r="C1076" s="227" t="s">
        <v>1464</v>
      </c>
      <c r="D1076" s="227" t="s">
        <v>185</v>
      </c>
      <c r="E1076" s="228" t="s">
        <v>1465</v>
      </c>
      <c r="F1076" s="229" t="s">
        <v>1466</v>
      </c>
      <c r="G1076" s="230" t="s">
        <v>293</v>
      </c>
      <c r="H1076" s="231">
        <v>4.7329999999999997</v>
      </c>
      <c r="I1076" s="232"/>
      <c r="J1076" s="233">
        <f>ROUND(I1076*H1076,2)</f>
        <v>0</v>
      </c>
      <c r="K1076" s="234"/>
      <c r="L1076" s="44"/>
      <c r="M1076" s="235" t="s">
        <v>1</v>
      </c>
      <c r="N1076" s="236" t="s">
        <v>38</v>
      </c>
      <c r="O1076" s="91"/>
      <c r="P1076" s="237">
        <f>O1076*H1076</f>
        <v>0</v>
      </c>
      <c r="Q1076" s="237">
        <v>1.05555</v>
      </c>
      <c r="R1076" s="237">
        <f>Q1076*H1076</f>
        <v>4.9959181499999996</v>
      </c>
      <c r="S1076" s="237">
        <v>0</v>
      </c>
      <c r="T1076" s="238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239" t="s">
        <v>188</v>
      </c>
      <c r="AT1076" s="239" t="s">
        <v>185</v>
      </c>
      <c r="AU1076" s="239" t="s">
        <v>83</v>
      </c>
      <c r="AY1076" s="17" t="s">
        <v>183</v>
      </c>
      <c r="BE1076" s="240">
        <f>IF(N1076="základní",J1076,0)</f>
        <v>0</v>
      </c>
      <c r="BF1076" s="240">
        <f>IF(N1076="snížená",J1076,0)</f>
        <v>0</v>
      </c>
      <c r="BG1076" s="240">
        <f>IF(N1076="zákl. přenesená",J1076,0)</f>
        <v>0</v>
      </c>
      <c r="BH1076" s="240">
        <f>IF(N1076="sníž. přenesená",J1076,0)</f>
        <v>0</v>
      </c>
      <c r="BI1076" s="240">
        <f>IF(N1076="nulová",J1076,0)</f>
        <v>0</v>
      </c>
      <c r="BJ1076" s="17" t="s">
        <v>81</v>
      </c>
      <c r="BK1076" s="240">
        <f>ROUND(I1076*H1076,2)</f>
        <v>0</v>
      </c>
      <c r="BL1076" s="17" t="s">
        <v>188</v>
      </c>
      <c r="BM1076" s="239" t="s">
        <v>1467</v>
      </c>
    </row>
    <row r="1077" s="13" customFormat="1">
      <c r="A1077" s="13"/>
      <c r="B1077" s="241"/>
      <c r="C1077" s="242"/>
      <c r="D1077" s="243" t="s">
        <v>195</v>
      </c>
      <c r="E1077" s="244" t="s">
        <v>1</v>
      </c>
      <c r="F1077" s="245" t="s">
        <v>1468</v>
      </c>
      <c r="G1077" s="242"/>
      <c r="H1077" s="244" t="s">
        <v>1</v>
      </c>
      <c r="I1077" s="246"/>
      <c r="J1077" s="242"/>
      <c r="K1077" s="242"/>
      <c r="L1077" s="247"/>
      <c r="M1077" s="248"/>
      <c r="N1077" s="249"/>
      <c r="O1077" s="249"/>
      <c r="P1077" s="249"/>
      <c r="Q1077" s="249"/>
      <c r="R1077" s="249"/>
      <c r="S1077" s="249"/>
      <c r="T1077" s="25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1" t="s">
        <v>195</v>
      </c>
      <c r="AU1077" s="251" t="s">
        <v>83</v>
      </c>
      <c r="AV1077" s="13" t="s">
        <v>81</v>
      </c>
      <c r="AW1077" s="13" t="s">
        <v>30</v>
      </c>
      <c r="AX1077" s="13" t="s">
        <v>73</v>
      </c>
      <c r="AY1077" s="251" t="s">
        <v>183</v>
      </c>
    </row>
    <row r="1078" s="14" customFormat="1">
      <c r="A1078" s="14"/>
      <c r="B1078" s="252"/>
      <c r="C1078" s="253"/>
      <c r="D1078" s="243" t="s">
        <v>195</v>
      </c>
      <c r="E1078" s="254" t="s">
        <v>1</v>
      </c>
      <c r="F1078" s="255" t="s">
        <v>1469</v>
      </c>
      <c r="G1078" s="253"/>
      <c r="H1078" s="256">
        <v>1.94</v>
      </c>
      <c r="I1078" s="257"/>
      <c r="J1078" s="253"/>
      <c r="K1078" s="253"/>
      <c r="L1078" s="258"/>
      <c r="M1078" s="259"/>
      <c r="N1078" s="260"/>
      <c r="O1078" s="260"/>
      <c r="P1078" s="260"/>
      <c r="Q1078" s="260"/>
      <c r="R1078" s="260"/>
      <c r="S1078" s="260"/>
      <c r="T1078" s="261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2" t="s">
        <v>195</v>
      </c>
      <c r="AU1078" s="262" t="s">
        <v>83</v>
      </c>
      <c r="AV1078" s="14" t="s">
        <v>83</v>
      </c>
      <c r="AW1078" s="14" t="s">
        <v>30</v>
      </c>
      <c r="AX1078" s="14" t="s">
        <v>73</v>
      </c>
      <c r="AY1078" s="262" t="s">
        <v>183</v>
      </c>
    </row>
    <row r="1079" s="13" customFormat="1">
      <c r="A1079" s="13"/>
      <c r="B1079" s="241"/>
      <c r="C1079" s="242"/>
      <c r="D1079" s="243" t="s">
        <v>195</v>
      </c>
      <c r="E1079" s="244" t="s">
        <v>1</v>
      </c>
      <c r="F1079" s="245" t="s">
        <v>1470</v>
      </c>
      <c r="G1079" s="242"/>
      <c r="H1079" s="244" t="s">
        <v>1</v>
      </c>
      <c r="I1079" s="246"/>
      <c r="J1079" s="242"/>
      <c r="K1079" s="242"/>
      <c r="L1079" s="247"/>
      <c r="M1079" s="248"/>
      <c r="N1079" s="249"/>
      <c r="O1079" s="249"/>
      <c r="P1079" s="249"/>
      <c r="Q1079" s="249"/>
      <c r="R1079" s="249"/>
      <c r="S1079" s="249"/>
      <c r="T1079" s="25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1" t="s">
        <v>195</v>
      </c>
      <c r="AU1079" s="251" t="s">
        <v>83</v>
      </c>
      <c r="AV1079" s="13" t="s">
        <v>81</v>
      </c>
      <c r="AW1079" s="13" t="s">
        <v>30</v>
      </c>
      <c r="AX1079" s="13" t="s">
        <v>73</v>
      </c>
      <c r="AY1079" s="251" t="s">
        <v>183</v>
      </c>
    </row>
    <row r="1080" s="14" customFormat="1">
      <c r="A1080" s="14"/>
      <c r="B1080" s="252"/>
      <c r="C1080" s="253"/>
      <c r="D1080" s="243" t="s">
        <v>195</v>
      </c>
      <c r="E1080" s="254" t="s">
        <v>1</v>
      </c>
      <c r="F1080" s="255" t="s">
        <v>1471</v>
      </c>
      <c r="G1080" s="253"/>
      <c r="H1080" s="256">
        <v>1.0540000000000001</v>
      </c>
      <c r="I1080" s="257"/>
      <c r="J1080" s="253"/>
      <c r="K1080" s="253"/>
      <c r="L1080" s="258"/>
      <c r="M1080" s="259"/>
      <c r="N1080" s="260"/>
      <c r="O1080" s="260"/>
      <c r="P1080" s="260"/>
      <c r="Q1080" s="260"/>
      <c r="R1080" s="260"/>
      <c r="S1080" s="260"/>
      <c r="T1080" s="261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2" t="s">
        <v>195</v>
      </c>
      <c r="AU1080" s="262" t="s">
        <v>83</v>
      </c>
      <c r="AV1080" s="14" t="s">
        <v>83</v>
      </c>
      <c r="AW1080" s="14" t="s">
        <v>30</v>
      </c>
      <c r="AX1080" s="14" t="s">
        <v>73</v>
      </c>
      <c r="AY1080" s="262" t="s">
        <v>183</v>
      </c>
    </row>
    <row r="1081" s="13" customFormat="1">
      <c r="A1081" s="13"/>
      <c r="B1081" s="241"/>
      <c r="C1081" s="242"/>
      <c r="D1081" s="243" t="s">
        <v>195</v>
      </c>
      <c r="E1081" s="244" t="s">
        <v>1</v>
      </c>
      <c r="F1081" s="245" t="s">
        <v>1472</v>
      </c>
      <c r="G1081" s="242"/>
      <c r="H1081" s="244" t="s">
        <v>1</v>
      </c>
      <c r="I1081" s="246"/>
      <c r="J1081" s="242"/>
      <c r="K1081" s="242"/>
      <c r="L1081" s="247"/>
      <c r="M1081" s="248"/>
      <c r="N1081" s="249"/>
      <c r="O1081" s="249"/>
      <c r="P1081" s="249"/>
      <c r="Q1081" s="249"/>
      <c r="R1081" s="249"/>
      <c r="S1081" s="249"/>
      <c r="T1081" s="25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1" t="s">
        <v>195</v>
      </c>
      <c r="AU1081" s="251" t="s">
        <v>83</v>
      </c>
      <c r="AV1081" s="13" t="s">
        <v>81</v>
      </c>
      <c r="AW1081" s="13" t="s">
        <v>30</v>
      </c>
      <c r="AX1081" s="13" t="s">
        <v>73</v>
      </c>
      <c r="AY1081" s="251" t="s">
        <v>183</v>
      </c>
    </row>
    <row r="1082" s="14" customFormat="1">
      <c r="A1082" s="14"/>
      <c r="B1082" s="252"/>
      <c r="C1082" s="253"/>
      <c r="D1082" s="243" t="s">
        <v>195</v>
      </c>
      <c r="E1082" s="254" t="s">
        <v>1</v>
      </c>
      <c r="F1082" s="255" t="s">
        <v>1473</v>
      </c>
      <c r="G1082" s="253"/>
      <c r="H1082" s="256">
        <v>1.7390000000000001</v>
      </c>
      <c r="I1082" s="257"/>
      <c r="J1082" s="253"/>
      <c r="K1082" s="253"/>
      <c r="L1082" s="258"/>
      <c r="M1082" s="259"/>
      <c r="N1082" s="260"/>
      <c r="O1082" s="260"/>
      <c r="P1082" s="260"/>
      <c r="Q1082" s="260"/>
      <c r="R1082" s="260"/>
      <c r="S1082" s="260"/>
      <c r="T1082" s="26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2" t="s">
        <v>195</v>
      </c>
      <c r="AU1082" s="262" t="s">
        <v>83</v>
      </c>
      <c r="AV1082" s="14" t="s">
        <v>83</v>
      </c>
      <c r="AW1082" s="14" t="s">
        <v>30</v>
      </c>
      <c r="AX1082" s="14" t="s">
        <v>73</v>
      </c>
      <c r="AY1082" s="262" t="s">
        <v>183</v>
      </c>
    </row>
    <row r="1083" s="15" customFormat="1">
      <c r="A1083" s="15"/>
      <c r="B1083" s="263"/>
      <c r="C1083" s="264"/>
      <c r="D1083" s="243" t="s">
        <v>195</v>
      </c>
      <c r="E1083" s="265" t="s">
        <v>1</v>
      </c>
      <c r="F1083" s="266" t="s">
        <v>219</v>
      </c>
      <c r="G1083" s="264"/>
      <c r="H1083" s="267">
        <v>4.7329999999999997</v>
      </c>
      <c r="I1083" s="268"/>
      <c r="J1083" s="264"/>
      <c r="K1083" s="264"/>
      <c r="L1083" s="269"/>
      <c r="M1083" s="270"/>
      <c r="N1083" s="271"/>
      <c r="O1083" s="271"/>
      <c r="P1083" s="271"/>
      <c r="Q1083" s="271"/>
      <c r="R1083" s="271"/>
      <c r="S1083" s="271"/>
      <c r="T1083" s="272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73" t="s">
        <v>195</v>
      </c>
      <c r="AU1083" s="273" t="s">
        <v>83</v>
      </c>
      <c r="AV1083" s="15" t="s">
        <v>188</v>
      </c>
      <c r="AW1083" s="15" t="s">
        <v>30</v>
      </c>
      <c r="AX1083" s="15" t="s">
        <v>81</v>
      </c>
      <c r="AY1083" s="273" t="s">
        <v>183</v>
      </c>
    </row>
    <row r="1084" s="2" customFormat="1" ht="21.75" customHeight="1">
      <c r="A1084" s="38"/>
      <c r="B1084" s="39"/>
      <c r="C1084" s="227" t="s">
        <v>1474</v>
      </c>
      <c r="D1084" s="227" t="s">
        <v>185</v>
      </c>
      <c r="E1084" s="228" t="s">
        <v>1475</v>
      </c>
      <c r="F1084" s="229" t="s">
        <v>1476</v>
      </c>
      <c r="G1084" s="230" t="s">
        <v>187</v>
      </c>
      <c r="H1084" s="231">
        <v>1.0580000000000001</v>
      </c>
      <c r="I1084" s="232"/>
      <c r="J1084" s="233">
        <f>ROUND(I1084*H1084,2)</f>
        <v>0</v>
      </c>
      <c r="K1084" s="234"/>
      <c r="L1084" s="44"/>
      <c r="M1084" s="235" t="s">
        <v>1</v>
      </c>
      <c r="N1084" s="236" t="s">
        <v>38</v>
      </c>
      <c r="O1084" s="91"/>
      <c r="P1084" s="237">
        <f>O1084*H1084</f>
        <v>0</v>
      </c>
      <c r="Q1084" s="237">
        <v>2.5019499999999999</v>
      </c>
      <c r="R1084" s="237">
        <f>Q1084*H1084</f>
        <v>2.6470631</v>
      </c>
      <c r="S1084" s="237">
        <v>0</v>
      </c>
      <c r="T1084" s="238">
        <f>S1084*H1084</f>
        <v>0</v>
      </c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R1084" s="239" t="s">
        <v>188</v>
      </c>
      <c r="AT1084" s="239" t="s">
        <v>185</v>
      </c>
      <c r="AU1084" s="239" t="s">
        <v>83</v>
      </c>
      <c r="AY1084" s="17" t="s">
        <v>183</v>
      </c>
      <c r="BE1084" s="240">
        <f>IF(N1084="základní",J1084,0)</f>
        <v>0</v>
      </c>
      <c r="BF1084" s="240">
        <f>IF(N1084="snížená",J1084,0)</f>
        <v>0</v>
      </c>
      <c r="BG1084" s="240">
        <f>IF(N1084="zákl. přenesená",J1084,0)</f>
        <v>0</v>
      </c>
      <c r="BH1084" s="240">
        <f>IF(N1084="sníž. přenesená",J1084,0)</f>
        <v>0</v>
      </c>
      <c r="BI1084" s="240">
        <f>IF(N1084="nulová",J1084,0)</f>
        <v>0</v>
      </c>
      <c r="BJ1084" s="17" t="s">
        <v>81</v>
      </c>
      <c r="BK1084" s="240">
        <f>ROUND(I1084*H1084,2)</f>
        <v>0</v>
      </c>
      <c r="BL1084" s="17" t="s">
        <v>188</v>
      </c>
      <c r="BM1084" s="239" t="s">
        <v>1477</v>
      </c>
    </row>
    <row r="1085" s="13" customFormat="1">
      <c r="A1085" s="13"/>
      <c r="B1085" s="241"/>
      <c r="C1085" s="242"/>
      <c r="D1085" s="243" t="s">
        <v>195</v>
      </c>
      <c r="E1085" s="244" t="s">
        <v>1</v>
      </c>
      <c r="F1085" s="245" t="s">
        <v>1478</v>
      </c>
      <c r="G1085" s="242"/>
      <c r="H1085" s="244" t="s">
        <v>1</v>
      </c>
      <c r="I1085" s="246"/>
      <c r="J1085" s="242"/>
      <c r="K1085" s="242"/>
      <c r="L1085" s="247"/>
      <c r="M1085" s="248"/>
      <c r="N1085" s="249"/>
      <c r="O1085" s="249"/>
      <c r="P1085" s="249"/>
      <c r="Q1085" s="249"/>
      <c r="R1085" s="249"/>
      <c r="S1085" s="249"/>
      <c r="T1085" s="250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1" t="s">
        <v>195</v>
      </c>
      <c r="AU1085" s="251" t="s">
        <v>83</v>
      </c>
      <c r="AV1085" s="13" t="s">
        <v>81</v>
      </c>
      <c r="AW1085" s="13" t="s">
        <v>30</v>
      </c>
      <c r="AX1085" s="13" t="s">
        <v>73</v>
      </c>
      <c r="AY1085" s="251" t="s">
        <v>183</v>
      </c>
    </row>
    <row r="1086" s="14" customFormat="1">
      <c r="A1086" s="14"/>
      <c r="B1086" s="252"/>
      <c r="C1086" s="253"/>
      <c r="D1086" s="243" t="s">
        <v>195</v>
      </c>
      <c r="E1086" s="254" t="s">
        <v>1</v>
      </c>
      <c r="F1086" s="255" t="s">
        <v>1479</v>
      </c>
      <c r="G1086" s="253"/>
      <c r="H1086" s="256">
        <v>0.57499999999999996</v>
      </c>
      <c r="I1086" s="257"/>
      <c r="J1086" s="253"/>
      <c r="K1086" s="253"/>
      <c r="L1086" s="258"/>
      <c r="M1086" s="259"/>
      <c r="N1086" s="260"/>
      <c r="O1086" s="260"/>
      <c r="P1086" s="260"/>
      <c r="Q1086" s="260"/>
      <c r="R1086" s="260"/>
      <c r="S1086" s="260"/>
      <c r="T1086" s="261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2" t="s">
        <v>195</v>
      </c>
      <c r="AU1086" s="262" t="s">
        <v>83</v>
      </c>
      <c r="AV1086" s="14" t="s">
        <v>83</v>
      </c>
      <c r="AW1086" s="14" t="s">
        <v>30</v>
      </c>
      <c r="AX1086" s="14" t="s">
        <v>73</v>
      </c>
      <c r="AY1086" s="262" t="s">
        <v>183</v>
      </c>
    </row>
    <row r="1087" s="13" customFormat="1">
      <c r="A1087" s="13"/>
      <c r="B1087" s="241"/>
      <c r="C1087" s="242"/>
      <c r="D1087" s="243" t="s">
        <v>195</v>
      </c>
      <c r="E1087" s="244" t="s">
        <v>1</v>
      </c>
      <c r="F1087" s="245" t="s">
        <v>1480</v>
      </c>
      <c r="G1087" s="242"/>
      <c r="H1087" s="244" t="s">
        <v>1</v>
      </c>
      <c r="I1087" s="246"/>
      <c r="J1087" s="242"/>
      <c r="K1087" s="242"/>
      <c r="L1087" s="247"/>
      <c r="M1087" s="248"/>
      <c r="N1087" s="249"/>
      <c r="O1087" s="249"/>
      <c r="P1087" s="249"/>
      <c r="Q1087" s="249"/>
      <c r="R1087" s="249"/>
      <c r="S1087" s="249"/>
      <c r="T1087" s="25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1" t="s">
        <v>195</v>
      </c>
      <c r="AU1087" s="251" t="s">
        <v>83</v>
      </c>
      <c r="AV1087" s="13" t="s">
        <v>81</v>
      </c>
      <c r="AW1087" s="13" t="s">
        <v>30</v>
      </c>
      <c r="AX1087" s="13" t="s">
        <v>73</v>
      </c>
      <c r="AY1087" s="251" t="s">
        <v>183</v>
      </c>
    </row>
    <row r="1088" s="14" customFormat="1">
      <c r="A1088" s="14"/>
      <c r="B1088" s="252"/>
      <c r="C1088" s="253"/>
      <c r="D1088" s="243" t="s">
        <v>195</v>
      </c>
      <c r="E1088" s="254" t="s">
        <v>1</v>
      </c>
      <c r="F1088" s="255" t="s">
        <v>1481</v>
      </c>
      <c r="G1088" s="253"/>
      <c r="H1088" s="256">
        <v>0.48299999999999998</v>
      </c>
      <c r="I1088" s="257"/>
      <c r="J1088" s="253"/>
      <c r="K1088" s="253"/>
      <c r="L1088" s="258"/>
      <c r="M1088" s="259"/>
      <c r="N1088" s="260"/>
      <c r="O1088" s="260"/>
      <c r="P1088" s="260"/>
      <c r="Q1088" s="260"/>
      <c r="R1088" s="260"/>
      <c r="S1088" s="260"/>
      <c r="T1088" s="261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2" t="s">
        <v>195</v>
      </c>
      <c r="AU1088" s="262" t="s">
        <v>83</v>
      </c>
      <c r="AV1088" s="14" t="s">
        <v>83</v>
      </c>
      <c r="AW1088" s="14" t="s">
        <v>30</v>
      </c>
      <c r="AX1088" s="14" t="s">
        <v>73</v>
      </c>
      <c r="AY1088" s="262" t="s">
        <v>183</v>
      </c>
    </row>
    <row r="1089" s="15" customFormat="1">
      <c r="A1089" s="15"/>
      <c r="B1089" s="263"/>
      <c r="C1089" s="264"/>
      <c r="D1089" s="243" t="s">
        <v>195</v>
      </c>
      <c r="E1089" s="265" t="s">
        <v>1</v>
      </c>
      <c r="F1089" s="266" t="s">
        <v>219</v>
      </c>
      <c r="G1089" s="264"/>
      <c r="H1089" s="267">
        <v>1.0580000000000001</v>
      </c>
      <c r="I1089" s="268"/>
      <c r="J1089" s="264"/>
      <c r="K1089" s="264"/>
      <c r="L1089" s="269"/>
      <c r="M1089" s="270"/>
      <c r="N1089" s="271"/>
      <c r="O1089" s="271"/>
      <c r="P1089" s="271"/>
      <c r="Q1089" s="271"/>
      <c r="R1089" s="271"/>
      <c r="S1089" s="271"/>
      <c r="T1089" s="272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73" t="s">
        <v>195</v>
      </c>
      <c r="AU1089" s="273" t="s">
        <v>83</v>
      </c>
      <c r="AV1089" s="15" t="s">
        <v>188</v>
      </c>
      <c r="AW1089" s="15" t="s">
        <v>30</v>
      </c>
      <c r="AX1089" s="15" t="s">
        <v>81</v>
      </c>
      <c r="AY1089" s="273" t="s">
        <v>183</v>
      </c>
    </row>
    <row r="1090" s="2" customFormat="1" ht="24.15" customHeight="1">
      <c r="A1090" s="38"/>
      <c r="B1090" s="39"/>
      <c r="C1090" s="227" t="s">
        <v>1482</v>
      </c>
      <c r="D1090" s="227" t="s">
        <v>185</v>
      </c>
      <c r="E1090" s="228" t="s">
        <v>1483</v>
      </c>
      <c r="F1090" s="229" t="s">
        <v>1484</v>
      </c>
      <c r="G1090" s="230" t="s">
        <v>202</v>
      </c>
      <c r="H1090" s="231">
        <v>8.952</v>
      </c>
      <c r="I1090" s="232"/>
      <c r="J1090" s="233">
        <f>ROUND(I1090*H1090,2)</f>
        <v>0</v>
      </c>
      <c r="K1090" s="234"/>
      <c r="L1090" s="44"/>
      <c r="M1090" s="235" t="s">
        <v>1</v>
      </c>
      <c r="N1090" s="236" t="s">
        <v>38</v>
      </c>
      <c r="O1090" s="91"/>
      <c r="P1090" s="237">
        <f>O1090*H1090</f>
        <v>0</v>
      </c>
      <c r="Q1090" s="237">
        <v>0.012959999999999999</v>
      </c>
      <c r="R1090" s="237">
        <f>Q1090*H1090</f>
        <v>0.11601792</v>
      </c>
      <c r="S1090" s="237">
        <v>0</v>
      </c>
      <c r="T1090" s="238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39" t="s">
        <v>188</v>
      </c>
      <c r="AT1090" s="239" t="s">
        <v>185</v>
      </c>
      <c r="AU1090" s="239" t="s">
        <v>83</v>
      </c>
      <c r="AY1090" s="17" t="s">
        <v>183</v>
      </c>
      <c r="BE1090" s="240">
        <f>IF(N1090="základní",J1090,0)</f>
        <v>0</v>
      </c>
      <c r="BF1090" s="240">
        <f>IF(N1090="snížená",J1090,0)</f>
        <v>0</v>
      </c>
      <c r="BG1090" s="240">
        <f>IF(N1090="zákl. přenesená",J1090,0)</f>
        <v>0</v>
      </c>
      <c r="BH1090" s="240">
        <f>IF(N1090="sníž. přenesená",J1090,0)</f>
        <v>0</v>
      </c>
      <c r="BI1090" s="240">
        <f>IF(N1090="nulová",J1090,0)</f>
        <v>0</v>
      </c>
      <c r="BJ1090" s="17" t="s">
        <v>81</v>
      </c>
      <c r="BK1090" s="240">
        <f>ROUND(I1090*H1090,2)</f>
        <v>0</v>
      </c>
      <c r="BL1090" s="17" t="s">
        <v>188</v>
      </c>
      <c r="BM1090" s="239" t="s">
        <v>1485</v>
      </c>
    </row>
    <row r="1091" s="13" customFormat="1">
      <c r="A1091" s="13"/>
      <c r="B1091" s="241"/>
      <c r="C1091" s="242"/>
      <c r="D1091" s="243" t="s">
        <v>195</v>
      </c>
      <c r="E1091" s="244" t="s">
        <v>1</v>
      </c>
      <c r="F1091" s="245" t="s">
        <v>1486</v>
      </c>
      <c r="G1091" s="242"/>
      <c r="H1091" s="244" t="s">
        <v>1</v>
      </c>
      <c r="I1091" s="246"/>
      <c r="J1091" s="242"/>
      <c r="K1091" s="242"/>
      <c r="L1091" s="247"/>
      <c r="M1091" s="248"/>
      <c r="N1091" s="249"/>
      <c r="O1091" s="249"/>
      <c r="P1091" s="249"/>
      <c r="Q1091" s="249"/>
      <c r="R1091" s="249"/>
      <c r="S1091" s="249"/>
      <c r="T1091" s="250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1" t="s">
        <v>195</v>
      </c>
      <c r="AU1091" s="251" t="s">
        <v>83</v>
      </c>
      <c r="AV1091" s="13" t="s">
        <v>81</v>
      </c>
      <c r="AW1091" s="13" t="s">
        <v>30</v>
      </c>
      <c r="AX1091" s="13" t="s">
        <v>73</v>
      </c>
      <c r="AY1091" s="251" t="s">
        <v>183</v>
      </c>
    </row>
    <row r="1092" s="14" customFormat="1">
      <c r="A1092" s="14"/>
      <c r="B1092" s="252"/>
      <c r="C1092" s="253"/>
      <c r="D1092" s="243" t="s">
        <v>195</v>
      </c>
      <c r="E1092" s="254" t="s">
        <v>1</v>
      </c>
      <c r="F1092" s="255" t="s">
        <v>1487</v>
      </c>
      <c r="G1092" s="253"/>
      <c r="H1092" s="256">
        <v>4.875</v>
      </c>
      <c r="I1092" s="257"/>
      <c r="J1092" s="253"/>
      <c r="K1092" s="253"/>
      <c r="L1092" s="258"/>
      <c r="M1092" s="259"/>
      <c r="N1092" s="260"/>
      <c r="O1092" s="260"/>
      <c r="P1092" s="260"/>
      <c r="Q1092" s="260"/>
      <c r="R1092" s="260"/>
      <c r="S1092" s="260"/>
      <c r="T1092" s="261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2" t="s">
        <v>195</v>
      </c>
      <c r="AU1092" s="262" t="s">
        <v>83</v>
      </c>
      <c r="AV1092" s="14" t="s">
        <v>83</v>
      </c>
      <c r="AW1092" s="14" t="s">
        <v>30</v>
      </c>
      <c r="AX1092" s="14" t="s">
        <v>73</v>
      </c>
      <c r="AY1092" s="262" t="s">
        <v>183</v>
      </c>
    </row>
    <row r="1093" s="14" customFormat="1">
      <c r="A1093" s="14"/>
      <c r="B1093" s="252"/>
      <c r="C1093" s="253"/>
      <c r="D1093" s="243" t="s">
        <v>195</v>
      </c>
      <c r="E1093" s="254" t="s">
        <v>1</v>
      </c>
      <c r="F1093" s="255" t="s">
        <v>1488</v>
      </c>
      <c r="G1093" s="253"/>
      <c r="H1093" s="256">
        <v>4.077</v>
      </c>
      <c r="I1093" s="257"/>
      <c r="J1093" s="253"/>
      <c r="K1093" s="253"/>
      <c r="L1093" s="258"/>
      <c r="M1093" s="259"/>
      <c r="N1093" s="260"/>
      <c r="O1093" s="260"/>
      <c r="P1093" s="260"/>
      <c r="Q1093" s="260"/>
      <c r="R1093" s="260"/>
      <c r="S1093" s="260"/>
      <c r="T1093" s="261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2" t="s">
        <v>195</v>
      </c>
      <c r="AU1093" s="262" t="s">
        <v>83</v>
      </c>
      <c r="AV1093" s="14" t="s">
        <v>83</v>
      </c>
      <c r="AW1093" s="14" t="s">
        <v>30</v>
      </c>
      <c r="AX1093" s="14" t="s">
        <v>73</v>
      </c>
      <c r="AY1093" s="262" t="s">
        <v>183</v>
      </c>
    </row>
    <row r="1094" s="15" customFormat="1">
      <c r="A1094" s="15"/>
      <c r="B1094" s="263"/>
      <c r="C1094" s="264"/>
      <c r="D1094" s="243" t="s">
        <v>195</v>
      </c>
      <c r="E1094" s="265" t="s">
        <v>1</v>
      </c>
      <c r="F1094" s="266" t="s">
        <v>219</v>
      </c>
      <c r="G1094" s="264"/>
      <c r="H1094" s="267">
        <v>8.952</v>
      </c>
      <c r="I1094" s="268"/>
      <c r="J1094" s="264"/>
      <c r="K1094" s="264"/>
      <c r="L1094" s="269"/>
      <c r="M1094" s="270"/>
      <c r="N1094" s="271"/>
      <c r="O1094" s="271"/>
      <c r="P1094" s="271"/>
      <c r="Q1094" s="271"/>
      <c r="R1094" s="271"/>
      <c r="S1094" s="271"/>
      <c r="T1094" s="272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73" t="s">
        <v>195</v>
      </c>
      <c r="AU1094" s="273" t="s">
        <v>83</v>
      </c>
      <c r="AV1094" s="15" t="s">
        <v>188</v>
      </c>
      <c r="AW1094" s="15" t="s">
        <v>30</v>
      </c>
      <c r="AX1094" s="15" t="s">
        <v>81</v>
      </c>
      <c r="AY1094" s="273" t="s">
        <v>183</v>
      </c>
    </row>
    <row r="1095" s="2" customFormat="1" ht="24.15" customHeight="1">
      <c r="A1095" s="38"/>
      <c r="B1095" s="39"/>
      <c r="C1095" s="227" t="s">
        <v>1489</v>
      </c>
      <c r="D1095" s="227" t="s">
        <v>185</v>
      </c>
      <c r="E1095" s="228" t="s">
        <v>1490</v>
      </c>
      <c r="F1095" s="229" t="s">
        <v>1491</v>
      </c>
      <c r="G1095" s="230" t="s">
        <v>202</v>
      </c>
      <c r="H1095" s="231">
        <v>8.952</v>
      </c>
      <c r="I1095" s="232"/>
      <c r="J1095" s="233">
        <f>ROUND(I1095*H1095,2)</f>
        <v>0</v>
      </c>
      <c r="K1095" s="234"/>
      <c r="L1095" s="44"/>
      <c r="M1095" s="235" t="s">
        <v>1</v>
      </c>
      <c r="N1095" s="236" t="s">
        <v>38</v>
      </c>
      <c r="O1095" s="91"/>
      <c r="P1095" s="237">
        <f>O1095*H1095</f>
        <v>0</v>
      </c>
      <c r="Q1095" s="237">
        <v>0</v>
      </c>
      <c r="R1095" s="237">
        <f>Q1095*H1095</f>
        <v>0</v>
      </c>
      <c r="S1095" s="237">
        <v>0</v>
      </c>
      <c r="T1095" s="238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39" t="s">
        <v>188</v>
      </c>
      <c r="AT1095" s="239" t="s">
        <v>185</v>
      </c>
      <c r="AU1095" s="239" t="s">
        <v>83</v>
      </c>
      <c r="AY1095" s="17" t="s">
        <v>183</v>
      </c>
      <c r="BE1095" s="240">
        <f>IF(N1095="základní",J1095,0)</f>
        <v>0</v>
      </c>
      <c r="BF1095" s="240">
        <f>IF(N1095="snížená",J1095,0)</f>
        <v>0</v>
      </c>
      <c r="BG1095" s="240">
        <f>IF(N1095="zákl. přenesená",J1095,0)</f>
        <v>0</v>
      </c>
      <c r="BH1095" s="240">
        <f>IF(N1095="sníž. přenesená",J1095,0)</f>
        <v>0</v>
      </c>
      <c r="BI1095" s="240">
        <f>IF(N1095="nulová",J1095,0)</f>
        <v>0</v>
      </c>
      <c r="BJ1095" s="17" t="s">
        <v>81</v>
      </c>
      <c r="BK1095" s="240">
        <f>ROUND(I1095*H1095,2)</f>
        <v>0</v>
      </c>
      <c r="BL1095" s="17" t="s">
        <v>188</v>
      </c>
      <c r="BM1095" s="239" t="s">
        <v>1492</v>
      </c>
    </row>
    <row r="1096" s="13" customFormat="1">
      <c r="A1096" s="13"/>
      <c r="B1096" s="241"/>
      <c r="C1096" s="242"/>
      <c r="D1096" s="243" t="s">
        <v>195</v>
      </c>
      <c r="E1096" s="244" t="s">
        <v>1</v>
      </c>
      <c r="F1096" s="245" t="s">
        <v>1486</v>
      </c>
      <c r="G1096" s="242"/>
      <c r="H1096" s="244" t="s">
        <v>1</v>
      </c>
      <c r="I1096" s="246"/>
      <c r="J1096" s="242"/>
      <c r="K1096" s="242"/>
      <c r="L1096" s="247"/>
      <c r="M1096" s="248"/>
      <c r="N1096" s="249"/>
      <c r="O1096" s="249"/>
      <c r="P1096" s="249"/>
      <c r="Q1096" s="249"/>
      <c r="R1096" s="249"/>
      <c r="S1096" s="249"/>
      <c r="T1096" s="250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1" t="s">
        <v>195</v>
      </c>
      <c r="AU1096" s="251" t="s">
        <v>83</v>
      </c>
      <c r="AV1096" s="13" t="s">
        <v>81</v>
      </c>
      <c r="AW1096" s="13" t="s">
        <v>30</v>
      </c>
      <c r="AX1096" s="13" t="s">
        <v>73</v>
      </c>
      <c r="AY1096" s="251" t="s">
        <v>183</v>
      </c>
    </row>
    <row r="1097" s="14" customFormat="1">
      <c r="A1097" s="14"/>
      <c r="B1097" s="252"/>
      <c r="C1097" s="253"/>
      <c r="D1097" s="243" t="s">
        <v>195</v>
      </c>
      <c r="E1097" s="254" t="s">
        <v>1</v>
      </c>
      <c r="F1097" s="255" t="s">
        <v>1487</v>
      </c>
      <c r="G1097" s="253"/>
      <c r="H1097" s="256">
        <v>4.875</v>
      </c>
      <c r="I1097" s="257"/>
      <c r="J1097" s="253"/>
      <c r="K1097" s="253"/>
      <c r="L1097" s="258"/>
      <c r="M1097" s="259"/>
      <c r="N1097" s="260"/>
      <c r="O1097" s="260"/>
      <c r="P1097" s="260"/>
      <c r="Q1097" s="260"/>
      <c r="R1097" s="260"/>
      <c r="S1097" s="260"/>
      <c r="T1097" s="261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2" t="s">
        <v>195</v>
      </c>
      <c r="AU1097" s="262" t="s">
        <v>83</v>
      </c>
      <c r="AV1097" s="14" t="s">
        <v>83</v>
      </c>
      <c r="AW1097" s="14" t="s">
        <v>30</v>
      </c>
      <c r="AX1097" s="14" t="s">
        <v>73</v>
      </c>
      <c r="AY1097" s="262" t="s">
        <v>183</v>
      </c>
    </row>
    <row r="1098" s="14" customFormat="1">
      <c r="A1098" s="14"/>
      <c r="B1098" s="252"/>
      <c r="C1098" s="253"/>
      <c r="D1098" s="243" t="s">
        <v>195</v>
      </c>
      <c r="E1098" s="254" t="s">
        <v>1</v>
      </c>
      <c r="F1098" s="255" t="s">
        <v>1488</v>
      </c>
      <c r="G1098" s="253"/>
      <c r="H1098" s="256">
        <v>4.077</v>
      </c>
      <c r="I1098" s="257"/>
      <c r="J1098" s="253"/>
      <c r="K1098" s="253"/>
      <c r="L1098" s="258"/>
      <c r="M1098" s="259"/>
      <c r="N1098" s="260"/>
      <c r="O1098" s="260"/>
      <c r="P1098" s="260"/>
      <c r="Q1098" s="260"/>
      <c r="R1098" s="260"/>
      <c r="S1098" s="260"/>
      <c r="T1098" s="261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2" t="s">
        <v>195</v>
      </c>
      <c r="AU1098" s="262" t="s">
        <v>83</v>
      </c>
      <c r="AV1098" s="14" t="s">
        <v>83</v>
      </c>
      <c r="AW1098" s="14" t="s">
        <v>30</v>
      </c>
      <c r="AX1098" s="14" t="s">
        <v>73</v>
      </c>
      <c r="AY1098" s="262" t="s">
        <v>183</v>
      </c>
    </row>
    <row r="1099" s="15" customFormat="1">
      <c r="A1099" s="15"/>
      <c r="B1099" s="263"/>
      <c r="C1099" s="264"/>
      <c r="D1099" s="243" t="s">
        <v>195</v>
      </c>
      <c r="E1099" s="265" t="s">
        <v>1</v>
      </c>
      <c r="F1099" s="266" t="s">
        <v>219</v>
      </c>
      <c r="G1099" s="264"/>
      <c r="H1099" s="267">
        <v>8.952</v>
      </c>
      <c r="I1099" s="268"/>
      <c r="J1099" s="264"/>
      <c r="K1099" s="264"/>
      <c r="L1099" s="269"/>
      <c r="M1099" s="270"/>
      <c r="N1099" s="271"/>
      <c r="O1099" s="271"/>
      <c r="P1099" s="271"/>
      <c r="Q1099" s="271"/>
      <c r="R1099" s="271"/>
      <c r="S1099" s="271"/>
      <c r="T1099" s="272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73" t="s">
        <v>195</v>
      </c>
      <c r="AU1099" s="273" t="s">
        <v>83</v>
      </c>
      <c r="AV1099" s="15" t="s">
        <v>188</v>
      </c>
      <c r="AW1099" s="15" t="s">
        <v>30</v>
      </c>
      <c r="AX1099" s="15" t="s">
        <v>81</v>
      </c>
      <c r="AY1099" s="273" t="s">
        <v>183</v>
      </c>
    </row>
    <row r="1100" s="2" customFormat="1" ht="16.5" customHeight="1">
      <c r="A1100" s="38"/>
      <c r="B1100" s="39"/>
      <c r="C1100" s="227" t="s">
        <v>1493</v>
      </c>
      <c r="D1100" s="227" t="s">
        <v>185</v>
      </c>
      <c r="E1100" s="228" t="s">
        <v>1494</v>
      </c>
      <c r="F1100" s="229" t="s">
        <v>1495</v>
      </c>
      <c r="G1100" s="230" t="s">
        <v>319</v>
      </c>
      <c r="H1100" s="231">
        <v>4.6449999999999996</v>
      </c>
      <c r="I1100" s="232"/>
      <c r="J1100" s="233">
        <f>ROUND(I1100*H1100,2)</f>
        <v>0</v>
      </c>
      <c r="K1100" s="234"/>
      <c r="L1100" s="44"/>
      <c r="M1100" s="235" t="s">
        <v>1</v>
      </c>
      <c r="N1100" s="236" t="s">
        <v>38</v>
      </c>
      <c r="O1100" s="91"/>
      <c r="P1100" s="237">
        <f>O1100*H1100</f>
        <v>0</v>
      </c>
      <c r="Q1100" s="237">
        <v>0.13677</v>
      </c>
      <c r="R1100" s="237">
        <f>Q1100*H1100</f>
        <v>0.63529664999999991</v>
      </c>
      <c r="S1100" s="237">
        <v>0</v>
      </c>
      <c r="T1100" s="238">
        <f>S1100*H1100</f>
        <v>0</v>
      </c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R1100" s="239" t="s">
        <v>188</v>
      </c>
      <c r="AT1100" s="239" t="s">
        <v>185</v>
      </c>
      <c r="AU1100" s="239" t="s">
        <v>83</v>
      </c>
      <c r="AY1100" s="17" t="s">
        <v>183</v>
      </c>
      <c r="BE1100" s="240">
        <f>IF(N1100="základní",J1100,0)</f>
        <v>0</v>
      </c>
      <c r="BF1100" s="240">
        <f>IF(N1100="snížená",J1100,0)</f>
        <v>0</v>
      </c>
      <c r="BG1100" s="240">
        <f>IF(N1100="zákl. přenesená",J1100,0)</f>
        <v>0</v>
      </c>
      <c r="BH1100" s="240">
        <f>IF(N1100="sníž. přenesená",J1100,0)</f>
        <v>0</v>
      </c>
      <c r="BI1100" s="240">
        <f>IF(N1100="nulová",J1100,0)</f>
        <v>0</v>
      </c>
      <c r="BJ1100" s="17" t="s">
        <v>81</v>
      </c>
      <c r="BK1100" s="240">
        <f>ROUND(I1100*H1100,2)</f>
        <v>0</v>
      </c>
      <c r="BL1100" s="17" t="s">
        <v>188</v>
      </c>
      <c r="BM1100" s="239" t="s">
        <v>1496</v>
      </c>
    </row>
    <row r="1101" s="13" customFormat="1">
      <c r="A1101" s="13"/>
      <c r="B1101" s="241"/>
      <c r="C1101" s="242"/>
      <c r="D1101" s="243" t="s">
        <v>195</v>
      </c>
      <c r="E1101" s="244" t="s">
        <v>1</v>
      </c>
      <c r="F1101" s="245" t="s">
        <v>813</v>
      </c>
      <c r="G1101" s="242"/>
      <c r="H1101" s="244" t="s">
        <v>1</v>
      </c>
      <c r="I1101" s="246"/>
      <c r="J1101" s="242"/>
      <c r="K1101" s="242"/>
      <c r="L1101" s="247"/>
      <c r="M1101" s="248"/>
      <c r="N1101" s="249"/>
      <c r="O1101" s="249"/>
      <c r="P1101" s="249"/>
      <c r="Q1101" s="249"/>
      <c r="R1101" s="249"/>
      <c r="S1101" s="249"/>
      <c r="T1101" s="25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1" t="s">
        <v>195</v>
      </c>
      <c r="AU1101" s="251" t="s">
        <v>83</v>
      </c>
      <c r="AV1101" s="13" t="s">
        <v>81</v>
      </c>
      <c r="AW1101" s="13" t="s">
        <v>30</v>
      </c>
      <c r="AX1101" s="13" t="s">
        <v>73</v>
      </c>
      <c r="AY1101" s="251" t="s">
        <v>183</v>
      </c>
    </row>
    <row r="1102" s="14" customFormat="1">
      <c r="A1102" s="14"/>
      <c r="B1102" s="252"/>
      <c r="C1102" s="253"/>
      <c r="D1102" s="243" t="s">
        <v>195</v>
      </c>
      <c r="E1102" s="254" t="s">
        <v>1</v>
      </c>
      <c r="F1102" s="255" t="s">
        <v>1497</v>
      </c>
      <c r="G1102" s="253"/>
      <c r="H1102" s="256">
        <v>4.6449999999999996</v>
      </c>
      <c r="I1102" s="257"/>
      <c r="J1102" s="253"/>
      <c r="K1102" s="253"/>
      <c r="L1102" s="258"/>
      <c r="M1102" s="259"/>
      <c r="N1102" s="260"/>
      <c r="O1102" s="260"/>
      <c r="P1102" s="260"/>
      <c r="Q1102" s="260"/>
      <c r="R1102" s="260"/>
      <c r="S1102" s="260"/>
      <c r="T1102" s="26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2" t="s">
        <v>195</v>
      </c>
      <c r="AU1102" s="262" t="s">
        <v>83</v>
      </c>
      <c r="AV1102" s="14" t="s">
        <v>83</v>
      </c>
      <c r="AW1102" s="14" t="s">
        <v>30</v>
      </c>
      <c r="AX1102" s="14" t="s">
        <v>81</v>
      </c>
      <c r="AY1102" s="262" t="s">
        <v>183</v>
      </c>
    </row>
    <row r="1103" s="2" customFormat="1" ht="21.75" customHeight="1">
      <c r="A1103" s="38"/>
      <c r="B1103" s="39"/>
      <c r="C1103" s="277" t="s">
        <v>516</v>
      </c>
      <c r="D1103" s="277" t="s">
        <v>649</v>
      </c>
      <c r="E1103" s="278" t="s">
        <v>1498</v>
      </c>
      <c r="F1103" s="279" t="s">
        <v>1499</v>
      </c>
      <c r="G1103" s="280" t="s">
        <v>325</v>
      </c>
      <c r="H1103" s="281">
        <v>17</v>
      </c>
      <c r="I1103" s="282"/>
      <c r="J1103" s="283">
        <f>ROUND(I1103*H1103,2)</f>
        <v>0</v>
      </c>
      <c r="K1103" s="284"/>
      <c r="L1103" s="285"/>
      <c r="M1103" s="286" t="s">
        <v>1</v>
      </c>
      <c r="N1103" s="287" t="s">
        <v>38</v>
      </c>
      <c r="O1103" s="91"/>
      <c r="P1103" s="237">
        <f>O1103*H1103</f>
        <v>0</v>
      </c>
      <c r="Q1103" s="237">
        <v>0.021000000000000001</v>
      </c>
      <c r="R1103" s="237">
        <f>Q1103*H1103</f>
        <v>0.35700000000000004</v>
      </c>
      <c r="S1103" s="237">
        <v>0</v>
      </c>
      <c r="T1103" s="238">
        <f>S1103*H1103</f>
        <v>0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239" t="s">
        <v>283</v>
      </c>
      <c r="AT1103" s="239" t="s">
        <v>649</v>
      </c>
      <c r="AU1103" s="239" t="s">
        <v>83</v>
      </c>
      <c r="AY1103" s="17" t="s">
        <v>183</v>
      </c>
      <c r="BE1103" s="240">
        <f>IF(N1103="základní",J1103,0)</f>
        <v>0</v>
      </c>
      <c r="BF1103" s="240">
        <f>IF(N1103="snížená",J1103,0)</f>
        <v>0</v>
      </c>
      <c r="BG1103" s="240">
        <f>IF(N1103="zákl. přenesená",J1103,0)</f>
        <v>0</v>
      </c>
      <c r="BH1103" s="240">
        <f>IF(N1103="sníž. přenesená",J1103,0)</f>
        <v>0</v>
      </c>
      <c r="BI1103" s="240">
        <f>IF(N1103="nulová",J1103,0)</f>
        <v>0</v>
      </c>
      <c r="BJ1103" s="17" t="s">
        <v>81</v>
      </c>
      <c r="BK1103" s="240">
        <f>ROUND(I1103*H1103,2)</f>
        <v>0</v>
      </c>
      <c r="BL1103" s="17" t="s">
        <v>188</v>
      </c>
      <c r="BM1103" s="239" t="s">
        <v>1500</v>
      </c>
    </row>
    <row r="1104" s="13" customFormat="1">
      <c r="A1104" s="13"/>
      <c r="B1104" s="241"/>
      <c r="C1104" s="242"/>
      <c r="D1104" s="243" t="s">
        <v>195</v>
      </c>
      <c r="E1104" s="244" t="s">
        <v>1</v>
      </c>
      <c r="F1104" s="245" t="s">
        <v>813</v>
      </c>
      <c r="G1104" s="242"/>
      <c r="H1104" s="244" t="s">
        <v>1</v>
      </c>
      <c r="I1104" s="246"/>
      <c r="J1104" s="242"/>
      <c r="K1104" s="242"/>
      <c r="L1104" s="247"/>
      <c r="M1104" s="248"/>
      <c r="N1104" s="249"/>
      <c r="O1104" s="249"/>
      <c r="P1104" s="249"/>
      <c r="Q1104" s="249"/>
      <c r="R1104" s="249"/>
      <c r="S1104" s="249"/>
      <c r="T1104" s="25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1" t="s">
        <v>195</v>
      </c>
      <c r="AU1104" s="251" t="s">
        <v>83</v>
      </c>
      <c r="AV1104" s="13" t="s">
        <v>81</v>
      </c>
      <c r="AW1104" s="13" t="s">
        <v>30</v>
      </c>
      <c r="AX1104" s="13" t="s">
        <v>73</v>
      </c>
      <c r="AY1104" s="251" t="s">
        <v>183</v>
      </c>
    </row>
    <row r="1105" s="14" customFormat="1">
      <c r="A1105" s="14"/>
      <c r="B1105" s="252"/>
      <c r="C1105" s="253"/>
      <c r="D1105" s="243" t="s">
        <v>195</v>
      </c>
      <c r="E1105" s="254" t="s">
        <v>1</v>
      </c>
      <c r="F1105" s="255" t="s">
        <v>331</v>
      </c>
      <c r="G1105" s="253"/>
      <c r="H1105" s="256">
        <v>17</v>
      </c>
      <c r="I1105" s="257"/>
      <c r="J1105" s="253"/>
      <c r="K1105" s="253"/>
      <c r="L1105" s="258"/>
      <c r="M1105" s="259"/>
      <c r="N1105" s="260"/>
      <c r="O1105" s="260"/>
      <c r="P1105" s="260"/>
      <c r="Q1105" s="260"/>
      <c r="R1105" s="260"/>
      <c r="S1105" s="260"/>
      <c r="T1105" s="26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2" t="s">
        <v>195</v>
      </c>
      <c r="AU1105" s="262" t="s">
        <v>83</v>
      </c>
      <c r="AV1105" s="14" t="s">
        <v>83</v>
      </c>
      <c r="AW1105" s="14" t="s">
        <v>30</v>
      </c>
      <c r="AX1105" s="14" t="s">
        <v>81</v>
      </c>
      <c r="AY1105" s="262" t="s">
        <v>183</v>
      </c>
    </row>
    <row r="1106" s="2" customFormat="1" ht="24.15" customHeight="1">
      <c r="A1106" s="38"/>
      <c r="B1106" s="39"/>
      <c r="C1106" s="227" t="s">
        <v>1501</v>
      </c>
      <c r="D1106" s="227" t="s">
        <v>185</v>
      </c>
      <c r="E1106" s="228" t="s">
        <v>1502</v>
      </c>
      <c r="F1106" s="229" t="s">
        <v>1503</v>
      </c>
      <c r="G1106" s="230" t="s">
        <v>319</v>
      </c>
      <c r="H1106" s="231">
        <v>20.780000000000001</v>
      </c>
      <c r="I1106" s="232"/>
      <c r="J1106" s="233">
        <f>ROUND(I1106*H1106,2)</f>
        <v>0</v>
      </c>
      <c r="K1106" s="234"/>
      <c r="L1106" s="44"/>
      <c r="M1106" s="235" t="s">
        <v>1</v>
      </c>
      <c r="N1106" s="236" t="s">
        <v>38</v>
      </c>
      <c r="O1106" s="91"/>
      <c r="P1106" s="237">
        <f>O1106*H1106</f>
        <v>0</v>
      </c>
      <c r="Q1106" s="237">
        <v>0.11046</v>
      </c>
      <c r="R1106" s="237">
        <f>Q1106*H1106</f>
        <v>2.2953588000000003</v>
      </c>
      <c r="S1106" s="237">
        <v>0</v>
      </c>
      <c r="T1106" s="238">
        <f>S1106*H1106</f>
        <v>0</v>
      </c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R1106" s="239" t="s">
        <v>188</v>
      </c>
      <c r="AT1106" s="239" t="s">
        <v>185</v>
      </c>
      <c r="AU1106" s="239" t="s">
        <v>83</v>
      </c>
      <c r="AY1106" s="17" t="s">
        <v>183</v>
      </c>
      <c r="BE1106" s="240">
        <f>IF(N1106="základní",J1106,0)</f>
        <v>0</v>
      </c>
      <c r="BF1106" s="240">
        <f>IF(N1106="snížená",J1106,0)</f>
        <v>0</v>
      </c>
      <c r="BG1106" s="240">
        <f>IF(N1106="zákl. přenesená",J1106,0)</f>
        <v>0</v>
      </c>
      <c r="BH1106" s="240">
        <f>IF(N1106="sníž. přenesená",J1106,0)</f>
        <v>0</v>
      </c>
      <c r="BI1106" s="240">
        <f>IF(N1106="nulová",J1106,0)</f>
        <v>0</v>
      </c>
      <c r="BJ1106" s="17" t="s">
        <v>81</v>
      </c>
      <c r="BK1106" s="240">
        <f>ROUND(I1106*H1106,2)</f>
        <v>0</v>
      </c>
      <c r="BL1106" s="17" t="s">
        <v>188</v>
      </c>
      <c r="BM1106" s="239" t="s">
        <v>1504</v>
      </c>
    </row>
    <row r="1107" s="13" customFormat="1">
      <c r="A1107" s="13"/>
      <c r="B1107" s="241"/>
      <c r="C1107" s="242"/>
      <c r="D1107" s="243" t="s">
        <v>195</v>
      </c>
      <c r="E1107" s="244" t="s">
        <v>1</v>
      </c>
      <c r="F1107" s="245" t="s">
        <v>1486</v>
      </c>
      <c r="G1107" s="242"/>
      <c r="H1107" s="244" t="s">
        <v>1</v>
      </c>
      <c r="I1107" s="246"/>
      <c r="J1107" s="242"/>
      <c r="K1107" s="242"/>
      <c r="L1107" s="247"/>
      <c r="M1107" s="248"/>
      <c r="N1107" s="249"/>
      <c r="O1107" s="249"/>
      <c r="P1107" s="249"/>
      <c r="Q1107" s="249"/>
      <c r="R1107" s="249"/>
      <c r="S1107" s="249"/>
      <c r="T1107" s="25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1" t="s">
        <v>195</v>
      </c>
      <c r="AU1107" s="251" t="s">
        <v>83</v>
      </c>
      <c r="AV1107" s="13" t="s">
        <v>81</v>
      </c>
      <c r="AW1107" s="13" t="s">
        <v>30</v>
      </c>
      <c r="AX1107" s="13" t="s">
        <v>73</v>
      </c>
      <c r="AY1107" s="251" t="s">
        <v>183</v>
      </c>
    </row>
    <row r="1108" s="14" customFormat="1">
      <c r="A1108" s="14"/>
      <c r="B1108" s="252"/>
      <c r="C1108" s="253"/>
      <c r="D1108" s="243" t="s">
        <v>195</v>
      </c>
      <c r="E1108" s="254" t="s">
        <v>1</v>
      </c>
      <c r="F1108" s="255" t="s">
        <v>1505</v>
      </c>
      <c r="G1108" s="253"/>
      <c r="H1108" s="256">
        <v>20.780000000000001</v>
      </c>
      <c r="I1108" s="257"/>
      <c r="J1108" s="253"/>
      <c r="K1108" s="253"/>
      <c r="L1108" s="258"/>
      <c r="M1108" s="259"/>
      <c r="N1108" s="260"/>
      <c r="O1108" s="260"/>
      <c r="P1108" s="260"/>
      <c r="Q1108" s="260"/>
      <c r="R1108" s="260"/>
      <c r="S1108" s="260"/>
      <c r="T1108" s="261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2" t="s">
        <v>195</v>
      </c>
      <c r="AU1108" s="262" t="s">
        <v>83</v>
      </c>
      <c r="AV1108" s="14" t="s">
        <v>83</v>
      </c>
      <c r="AW1108" s="14" t="s">
        <v>30</v>
      </c>
      <c r="AX1108" s="14" t="s">
        <v>73</v>
      </c>
      <c r="AY1108" s="262" t="s">
        <v>183</v>
      </c>
    </row>
    <row r="1109" s="15" customFormat="1">
      <c r="A1109" s="15"/>
      <c r="B1109" s="263"/>
      <c r="C1109" s="264"/>
      <c r="D1109" s="243" t="s">
        <v>195</v>
      </c>
      <c r="E1109" s="265" t="s">
        <v>1</v>
      </c>
      <c r="F1109" s="266" t="s">
        <v>219</v>
      </c>
      <c r="G1109" s="264"/>
      <c r="H1109" s="267">
        <v>20.780000000000001</v>
      </c>
      <c r="I1109" s="268"/>
      <c r="J1109" s="264"/>
      <c r="K1109" s="264"/>
      <c r="L1109" s="269"/>
      <c r="M1109" s="270"/>
      <c r="N1109" s="271"/>
      <c r="O1109" s="271"/>
      <c r="P1109" s="271"/>
      <c r="Q1109" s="271"/>
      <c r="R1109" s="271"/>
      <c r="S1109" s="271"/>
      <c r="T1109" s="272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73" t="s">
        <v>195</v>
      </c>
      <c r="AU1109" s="273" t="s">
        <v>83</v>
      </c>
      <c r="AV1109" s="15" t="s">
        <v>188</v>
      </c>
      <c r="AW1109" s="15" t="s">
        <v>30</v>
      </c>
      <c r="AX1109" s="15" t="s">
        <v>81</v>
      </c>
      <c r="AY1109" s="273" t="s">
        <v>183</v>
      </c>
    </row>
    <row r="1110" s="2" customFormat="1" ht="16.5" customHeight="1">
      <c r="A1110" s="38"/>
      <c r="B1110" s="39"/>
      <c r="C1110" s="227" t="s">
        <v>1506</v>
      </c>
      <c r="D1110" s="227" t="s">
        <v>185</v>
      </c>
      <c r="E1110" s="228" t="s">
        <v>1507</v>
      </c>
      <c r="F1110" s="229" t="s">
        <v>1508</v>
      </c>
      <c r="G1110" s="230" t="s">
        <v>202</v>
      </c>
      <c r="H1110" s="231">
        <v>3.8719999999999999</v>
      </c>
      <c r="I1110" s="232"/>
      <c r="J1110" s="233">
        <f>ROUND(I1110*H1110,2)</f>
        <v>0</v>
      </c>
      <c r="K1110" s="234"/>
      <c r="L1110" s="44"/>
      <c r="M1110" s="235" t="s">
        <v>1</v>
      </c>
      <c r="N1110" s="236" t="s">
        <v>38</v>
      </c>
      <c r="O1110" s="91"/>
      <c r="P1110" s="237">
        <f>O1110*H1110</f>
        <v>0</v>
      </c>
      <c r="Q1110" s="237">
        <v>0.00792</v>
      </c>
      <c r="R1110" s="237">
        <f>Q1110*H1110</f>
        <v>0.030666239999999997</v>
      </c>
      <c r="S1110" s="237">
        <v>0</v>
      </c>
      <c r="T1110" s="238">
        <f>S1110*H1110</f>
        <v>0</v>
      </c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R1110" s="239" t="s">
        <v>188</v>
      </c>
      <c r="AT1110" s="239" t="s">
        <v>185</v>
      </c>
      <c r="AU1110" s="239" t="s">
        <v>83</v>
      </c>
      <c r="AY1110" s="17" t="s">
        <v>183</v>
      </c>
      <c r="BE1110" s="240">
        <f>IF(N1110="základní",J1110,0)</f>
        <v>0</v>
      </c>
      <c r="BF1110" s="240">
        <f>IF(N1110="snížená",J1110,0)</f>
        <v>0</v>
      </c>
      <c r="BG1110" s="240">
        <f>IF(N1110="zákl. přenesená",J1110,0)</f>
        <v>0</v>
      </c>
      <c r="BH1110" s="240">
        <f>IF(N1110="sníž. přenesená",J1110,0)</f>
        <v>0</v>
      </c>
      <c r="BI1110" s="240">
        <f>IF(N1110="nulová",J1110,0)</f>
        <v>0</v>
      </c>
      <c r="BJ1110" s="17" t="s">
        <v>81</v>
      </c>
      <c r="BK1110" s="240">
        <f>ROUND(I1110*H1110,2)</f>
        <v>0</v>
      </c>
      <c r="BL1110" s="17" t="s">
        <v>188</v>
      </c>
      <c r="BM1110" s="239" t="s">
        <v>1509</v>
      </c>
    </row>
    <row r="1111" s="13" customFormat="1">
      <c r="A1111" s="13"/>
      <c r="B1111" s="241"/>
      <c r="C1111" s="242"/>
      <c r="D1111" s="243" t="s">
        <v>195</v>
      </c>
      <c r="E1111" s="244" t="s">
        <v>1</v>
      </c>
      <c r="F1111" s="245" t="s">
        <v>1486</v>
      </c>
      <c r="G1111" s="242"/>
      <c r="H1111" s="244" t="s">
        <v>1</v>
      </c>
      <c r="I1111" s="246"/>
      <c r="J1111" s="242"/>
      <c r="K1111" s="242"/>
      <c r="L1111" s="247"/>
      <c r="M1111" s="248"/>
      <c r="N1111" s="249"/>
      <c r="O1111" s="249"/>
      <c r="P1111" s="249"/>
      <c r="Q1111" s="249"/>
      <c r="R1111" s="249"/>
      <c r="S1111" s="249"/>
      <c r="T1111" s="250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1" t="s">
        <v>195</v>
      </c>
      <c r="AU1111" s="251" t="s">
        <v>83</v>
      </c>
      <c r="AV1111" s="13" t="s">
        <v>81</v>
      </c>
      <c r="AW1111" s="13" t="s">
        <v>30</v>
      </c>
      <c r="AX1111" s="13" t="s">
        <v>73</v>
      </c>
      <c r="AY1111" s="251" t="s">
        <v>183</v>
      </c>
    </row>
    <row r="1112" s="14" customFormat="1">
      <c r="A1112" s="14"/>
      <c r="B1112" s="252"/>
      <c r="C1112" s="253"/>
      <c r="D1112" s="243" t="s">
        <v>195</v>
      </c>
      <c r="E1112" s="254" t="s">
        <v>1</v>
      </c>
      <c r="F1112" s="255" t="s">
        <v>1510</v>
      </c>
      <c r="G1112" s="253"/>
      <c r="H1112" s="256">
        <v>3.8719999999999999</v>
      </c>
      <c r="I1112" s="257"/>
      <c r="J1112" s="253"/>
      <c r="K1112" s="253"/>
      <c r="L1112" s="258"/>
      <c r="M1112" s="259"/>
      <c r="N1112" s="260"/>
      <c r="O1112" s="260"/>
      <c r="P1112" s="260"/>
      <c r="Q1112" s="260"/>
      <c r="R1112" s="260"/>
      <c r="S1112" s="260"/>
      <c r="T1112" s="261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2" t="s">
        <v>195</v>
      </c>
      <c r="AU1112" s="262" t="s">
        <v>83</v>
      </c>
      <c r="AV1112" s="14" t="s">
        <v>83</v>
      </c>
      <c r="AW1112" s="14" t="s">
        <v>30</v>
      </c>
      <c r="AX1112" s="14" t="s">
        <v>73</v>
      </c>
      <c r="AY1112" s="262" t="s">
        <v>183</v>
      </c>
    </row>
    <row r="1113" s="15" customFormat="1">
      <c r="A1113" s="15"/>
      <c r="B1113" s="263"/>
      <c r="C1113" s="264"/>
      <c r="D1113" s="243" t="s">
        <v>195</v>
      </c>
      <c r="E1113" s="265" t="s">
        <v>1</v>
      </c>
      <c r="F1113" s="266" t="s">
        <v>219</v>
      </c>
      <c r="G1113" s="264"/>
      <c r="H1113" s="267">
        <v>3.8719999999999999</v>
      </c>
      <c r="I1113" s="268"/>
      <c r="J1113" s="264"/>
      <c r="K1113" s="264"/>
      <c r="L1113" s="269"/>
      <c r="M1113" s="270"/>
      <c r="N1113" s="271"/>
      <c r="O1113" s="271"/>
      <c r="P1113" s="271"/>
      <c r="Q1113" s="271"/>
      <c r="R1113" s="271"/>
      <c r="S1113" s="271"/>
      <c r="T1113" s="272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73" t="s">
        <v>195</v>
      </c>
      <c r="AU1113" s="273" t="s">
        <v>83</v>
      </c>
      <c r="AV1113" s="15" t="s">
        <v>188</v>
      </c>
      <c r="AW1113" s="15" t="s">
        <v>30</v>
      </c>
      <c r="AX1113" s="15" t="s">
        <v>81</v>
      </c>
      <c r="AY1113" s="273" t="s">
        <v>183</v>
      </c>
    </row>
    <row r="1114" s="2" customFormat="1" ht="16.5" customHeight="1">
      <c r="A1114" s="38"/>
      <c r="B1114" s="39"/>
      <c r="C1114" s="227" t="s">
        <v>1511</v>
      </c>
      <c r="D1114" s="227" t="s">
        <v>185</v>
      </c>
      <c r="E1114" s="228" t="s">
        <v>1512</v>
      </c>
      <c r="F1114" s="229" t="s">
        <v>1513</v>
      </c>
      <c r="G1114" s="230" t="s">
        <v>202</v>
      </c>
      <c r="H1114" s="231">
        <v>3.8719999999999999</v>
      </c>
      <c r="I1114" s="232"/>
      <c r="J1114" s="233">
        <f>ROUND(I1114*H1114,2)</f>
        <v>0</v>
      </c>
      <c r="K1114" s="234"/>
      <c r="L1114" s="44"/>
      <c r="M1114" s="235" t="s">
        <v>1</v>
      </c>
      <c r="N1114" s="236" t="s">
        <v>38</v>
      </c>
      <c r="O1114" s="91"/>
      <c r="P1114" s="237">
        <f>O1114*H1114</f>
        <v>0</v>
      </c>
      <c r="Q1114" s="237">
        <v>0</v>
      </c>
      <c r="R1114" s="237">
        <f>Q1114*H1114</f>
        <v>0</v>
      </c>
      <c r="S1114" s="237">
        <v>0</v>
      </c>
      <c r="T1114" s="238">
        <f>S1114*H1114</f>
        <v>0</v>
      </c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R1114" s="239" t="s">
        <v>188</v>
      </c>
      <c r="AT1114" s="239" t="s">
        <v>185</v>
      </c>
      <c r="AU1114" s="239" t="s">
        <v>83</v>
      </c>
      <c r="AY1114" s="17" t="s">
        <v>183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7" t="s">
        <v>81</v>
      </c>
      <c r="BK1114" s="240">
        <f>ROUND(I1114*H1114,2)</f>
        <v>0</v>
      </c>
      <c r="BL1114" s="17" t="s">
        <v>188</v>
      </c>
      <c r="BM1114" s="239" t="s">
        <v>1514</v>
      </c>
    </row>
    <row r="1115" s="13" customFormat="1">
      <c r="A1115" s="13"/>
      <c r="B1115" s="241"/>
      <c r="C1115" s="242"/>
      <c r="D1115" s="243" t="s">
        <v>195</v>
      </c>
      <c r="E1115" s="244" t="s">
        <v>1</v>
      </c>
      <c r="F1115" s="245" t="s">
        <v>1486</v>
      </c>
      <c r="G1115" s="242"/>
      <c r="H1115" s="244" t="s">
        <v>1</v>
      </c>
      <c r="I1115" s="246"/>
      <c r="J1115" s="242"/>
      <c r="K1115" s="242"/>
      <c r="L1115" s="247"/>
      <c r="M1115" s="248"/>
      <c r="N1115" s="249"/>
      <c r="O1115" s="249"/>
      <c r="P1115" s="249"/>
      <c r="Q1115" s="249"/>
      <c r="R1115" s="249"/>
      <c r="S1115" s="249"/>
      <c r="T1115" s="250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1" t="s">
        <v>195</v>
      </c>
      <c r="AU1115" s="251" t="s">
        <v>83</v>
      </c>
      <c r="AV1115" s="13" t="s">
        <v>81</v>
      </c>
      <c r="AW1115" s="13" t="s">
        <v>30</v>
      </c>
      <c r="AX1115" s="13" t="s">
        <v>73</v>
      </c>
      <c r="AY1115" s="251" t="s">
        <v>183</v>
      </c>
    </row>
    <row r="1116" s="14" customFormat="1">
      <c r="A1116" s="14"/>
      <c r="B1116" s="252"/>
      <c r="C1116" s="253"/>
      <c r="D1116" s="243" t="s">
        <v>195</v>
      </c>
      <c r="E1116" s="254" t="s">
        <v>1</v>
      </c>
      <c r="F1116" s="255" t="s">
        <v>1510</v>
      </c>
      <c r="G1116" s="253"/>
      <c r="H1116" s="256">
        <v>3.8719999999999999</v>
      </c>
      <c r="I1116" s="257"/>
      <c r="J1116" s="253"/>
      <c r="K1116" s="253"/>
      <c r="L1116" s="258"/>
      <c r="M1116" s="259"/>
      <c r="N1116" s="260"/>
      <c r="O1116" s="260"/>
      <c r="P1116" s="260"/>
      <c r="Q1116" s="260"/>
      <c r="R1116" s="260"/>
      <c r="S1116" s="260"/>
      <c r="T1116" s="261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2" t="s">
        <v>195</v>
      </c>
      <c r="AU1116" s="262" t="s">
        <v>83</v>
      </c>
      <c r="AV1116" s="14" t="s">
        <v>83</v>
      </c>
      <c r="AW1116" s="14" t="s">
        <v>30</v>
      </c>
      <c r="AX1116" s="14" t="s">
        <v>73</v>
      </c>
      <c r="AY1116" s="262" t="s">
        <v>183</v>
      </c>
    </row>
    <row r="1117" s="15" customFormat="1">
      <c r="A1117" s="15"/>
      <c r="B1117" s="263"/>
      <c r="C1117" s="264"/>
      <c r="D1117" s="243" t="s">
        <v>195</v>
      </c>
      <c r="E1117" s="265" t="s">
        <v>1</v>
      </c>
      <c r="F1117" s="266" t="s">
        <v>219</v>
      </c>
      <c r="G1117" s="264"/>
      <c r="H1117" s="267">
        <v>3.8719999999999999</v>
      </c>
      <c r="I1117" s="268"/>
      <c r="J1117" s="264"/>
      <c r="K1117" s="264"/>
      <c r="L1117" s="269"/>
      <c r="M1117" s="270"/>
      <c r="N1117" s="271"/>
      <c r="O1117" s="271"/>
      <c r="P1117" s="271"/>
      <c r="Q1117" s="271"/>
      <c r="R1117" s="271"/>
      <c r="S1117" s="271"/>
      <c r="T1117" s="272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73" t="s">
        <v>195</v>
      </c>
      <c r="AU1117" s="273" t="s">
        <v>83</v>
      </c>
      <c r="AV1117" s="15" t="s">
        <v>188</v>
      </c>
      <c r="AW1117" s="15" t="s">
        <v>30</v>
      </c>
      <c r="AX1117" s="15" t="s">
        <v>81</v>
      </c>
      <c r="AY1117" s="273" t="s">
        <v>183</v>
      </c>
    </row>
    <row r="1118" s="12" customFormat="1" ht="22.8" customHeight="1">
      <c r="A1118" s="12"/>
      <c r="B1118" s="211"/>
      <c r="C1118" s="212"/>
      <c r="D1118" s="213" t="s">
        <v>72</v>
      </c>
      <c r="E1118" s="225" t="s">
        <v>244</v>
      </c>
      <c r="F1118" s="225" t="s">
        <v>1515</v>
      </c>
      <c r="G1118" s="212"/>
      <c r="H1118" s="212"/>
      <c r="I1118" s="215"/>
      <c r="J1118" s="226">
        <f>BK1118</f>
        <v>0</v>
      </c>
      <c r="K1118" s="212"/>
      <c r="L1118" s="217"/>
      <c r="M1118" s="218"/>
      <c r="N1118" s="219"/>
      <c r="O1118" s="219"/>
      <c r="P1118" s="220">
        <f>SUM(P1119:P1141)</f>
        <v>0</v>
      </c>
      <c r="Q1118" s="219"/>
      <c r="R1118" s="220">
        <f>SUM(R1119:R1141)</f>
        <v>50.22945524</v>
      </c>
      <c r="S1118" s="219"/>
      <c r="T1118" s="221">
        <f>SUM(T1119:T1141)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22" t="s">
        <v>81</v>
      </c>
      <c r="AT1118" s="223" t="s">
        <v>72</v>
      </c>
      <c r="AU1118" s="223" t="s">
        <v>81</v>
      </c>
      <c r="AY1118" s="222" t="s">
        <v>183</v>
      </c>
      <c r="BK1118" s="224">
        <f>SUM(BK1119:BK1141)</f>
        <v>0</v>
      </c>
    </row>
    <row r="1119" s="2" customFormat="1" ht="24.15" customHeight="1">
      <c r="A1119" s="38"/>
      <c r="B1119" s="39"/>
      <c r="C1119" s="227" t="s">
        <v>1516</v>
      </c>
      <c r="D1119" s="227" t="s">
        <v>185</v>
      </c>
      <c r="E1119" s="228" t="s">
        <v>1517</v>
      </c>
      <c r="F1119" s="229" t="s">
        <v>1518</v>
      </c>
      <c r="G1119" s="230" t="s">
        <v>202</v>
      </c>
      <c r="H1119" s="231">
        <v>36.116</v>
      </c>
      <c r="I1119" s="232"/>
      <c r="J1119" s="233">
        <f>ROUND(I1119*H1119,2)</f>
        <v>0</v>
      </c>
      <c r="K1119" s="234"/>
      <c r="L1119" s="44"/>
      <c r="M1119" s="235" t="s">
        <v>1</v>
      </c>
      <c r="N1119" s="236" t="s">
        <v>38</v>
      </c>
      <c r="O1119" s="91"/>
      <c r="P1119" s="237">
        <f>O1119*H1119</f>
        <v>0</v>
      </c>
      <c r="Q1119" s="237">
        <v>0.57499999999999996</v>
      </c>
      <c r="R1119" s="237">
        <f>Q1119*H1119</f>
        <v>20.766699999999997</v>
      </c>
      <c r="S1119" s="237">
        <v>0</v>
      </c>
      <c r="T1119" s="238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239" t="s">
        <v>188</v>
      </c>
      <c r="AT1119" s="239" t="s">
        <v>185</v>
      </c>
      <c r="AU1119" s="239" t="s">
        <v>83</v>
      </c>
      <c r="AY1119" s="17" t="s">
        <v>183</v>
      </c>
      <c r="BE1119" s="240">
        <f>IF(N1119="základní",J1119,0)</f>
        <v>0</v>
      </c>
      <c r="BF1119" s="240">
        <f>IF(N1119="snížená",J1119,0)</f>
        <v>0</v>
      </c>
      <c r="BG1119" s="240">
        <f>IF(N1119="zákl. přenesená",J1119,0)</f>
        <v>0</v>
      </c>
      <c r="BH1119" s="240">
        <f>IF(N1119="sníž. přenesená",J1119,0)</f>
        <v>0</v>
      </c>
      <c r="BI1119" s="240">
        <f>IF(N1119="nulová",J1119,0)</f>
        <v>0</v>
      </c>
      <c r="BJ1119" s="17" t="s">
        <v>81</v>
      </c>
      <c r="BK1119" s="240">
        <f>ROUND(I1119*H1119,2)</f>
        <v>0</v>
      </c>
      <c r="BL1119" s="17" t="s">
        <v>188</v>
      </c>
      <c r="BM1119" s="239" t="s">
        <v>1519</v>
      </c>
    </row>
    <row r="1120" s="13" customFormat="1">
      <c r="A1120" s="13"/>
      <c r="B1120" s="241"/>
      <c r="C1120" s="242"/>
      <c r="D1120" s="243" t="s">
        <v>195</v>
      </c>
      <c r="E1120" s="244" t="s">
        <v>1</v>
      </c>
      <c r="F1120" s="245" t="s">
        <v>779</v>
      </c>
      <c r="G1120" s="242"/>
      <c r="H1120" s="244" t="s">
        <v>1</v>
      </c>
      <c r="I1120" s="246"/>
      <c r="J1120" s="242"/>
      <c r="K1120" s="242"/>
      <c r="L1120" s="247"/>
      <c r="M1120" s="248"/>
      <c r="N1120" s="249"/>
      <c r="O1120" s="249"/>
      <c r="P1120" s="249"/>
      <c r="Q1120" s="249"/>
      <c r="R1120" s="249"/>
      <c r="S1120" s="249"/>
      <c r="T1120" s="250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1" t="s">
        <v>195</v>
      </c>
      <c r="AU1120" s="251" t="s">
        <v>83</v>
      </c>
      <c r="AV1120" s="13" t="s">
        <v>81</v>
      </c>
      <c r="AW1120" s="13" t="s">
        <v>30</v>
      </c>
      <c r="AX1120" s="13" t="s">
        <v>73</v>
      </c>
      <c r="AY1120" s="251" t="s">
        <v>183</v>
      </c>
    </row>
    <row r="1121" s="14" customFormat="1">
      <c r="A1121" s="14"/>
      <c r="B1121" s="252"/>
      <c r="C1121" s="253"/>
      <c r="D1121" s="243" t="s">
        <v>195</v>
      </c>
      <c r="E1121" s="254" t="s">
        <v>1</v>
      </c>
      <c r="F1121" s="255" t="s">
        <v>780</v>
      </c>
      <c r="G1121" s="253"/>
      <c r="H1121" s="256">
        <v>31.103999999999999</v>
      </c>
      <c r="I1121" s="257"/>
      <c r="J1121" s="253"/>
      <c r="K1121" s="253"/>
      <c r="L1121" s="258"/>
      <c r="M1121" s="259"/>
      <c r="N1121" s="260"/>
      <c r="O1121" s="260"/>
      <c r="P1121" s="260"/>
      <c r="Q1121" s="260"/>
      <c r="R1121" s="260"/>
      <c r="S1121" s="260"/>
      <c r="T1121" s="261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2" t="s">
        <v>195</v>
      </c>
      <c r="AU1121" s="262" t="s">
        <v>83</v>
      </c>
      <c r="AV1121" s="14" t="s">
        <v>83</v>
      </c>
      <c r="AW1121" s="14" t="s">
        <v>30</v>
      </c>
      <c r="AX1121" s="14" t="s">
        <v>73</v>
      </c>
      <c r="AY1121" s="262" t="s">
        <v>183</v>
      </c>
    </row>
    <row r="1122" s="14" customFormat="1">
      <c r="A1122" s="14"/>
      <c r="B1122" s="252"/>
      <c r="C1122" s="253"/>
      <c r="D1122" s="243" t="s">
        <v>195</v>
      </c>
      <c r="E1122" s="254" t="s">
        <v>1</v>
      </c>
      <c r="F1122" s="255" t="s">
        <v>781</v>
      </c>
      <c r="G1122" s="253"/>
      <c r="H1122" s="256">
        <v>5.0119999999999996</v>
      </c>
      <c r="I1122" s="257"/>
      <c r="J1122" s="253"/>
      <c r="K1122" s="253"/>
      <c r="L1122" s="258"/>
      <c r="M1122" s="259"/>
      <c r="N1122" s="260"/>
      <c r="O1122" s="260"/>
      <c r="P1122" s="260"/>
      <c r="Q1122" s="260"/>
      <c r="R1122" s="260"/>
      <c r="S1122" s="260"/>
      <c r="T1122" s="261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2" t="s">
        <v>195</v>
      </c>
      <c r="AU1122" s="262" t="s">
        <v>83</v>
      </c>
      <c r="AV1122" s="14" t="s">
        <v>83</v>
      </c>
      <c r="AW1122" s="14" t="s">
        <v>30</v>
      </c>
      <c r="AX1122" s="14" t="s">
        <v>73</v>
      </c>
      <c r="AY1122" s="262" t="s">
        <v>183</v>
      </c>
    </row>
    <row r="1123" s="15" customFormat="1">
      <c r="A1123" s="15"/>
      <c r="B1123" s="263"/>
      <c r="C1123" s="264"/>
      <c r="D1123" s="243" t="s">
        <v>195</v>
      </c>
      <c r="E1123" s="265" t="s">
        <v>1</v>
      </c>
      <c r="F1123" s="266" t="s">
        <v>219</v>
      </c>
      <c r="G1123" s="264"/>
      <c r="H1123" s="267">
        <v>36.116</v>
      </c>
      <c r="I1123" s="268"/>
      <c r="J1123" s="264"/>
      <c r="K1123" s="264"/>
      <c r="L1123" s="269"/>
      <c r="M1123" s="270"/>
      <c r="N1123" s="271"/>
      <c r="O1123" s="271"/>
      <c r="P1123" s="271"/>
      <c r="Q1123" s="271"/>
      <c r="R1123" s="271"/>
      <c r="S1123" s="271"/>
      <c r="T1123" s="272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73" t="s">
        <v>195</v>
      </c>
      <c r="AU1123" s="273" t="s">
        <v>83</v>
      </c>
      <c r="AV1123" s="15" t="s">
        <v>188</v>
      </c>
      <c r="AW1123" s="15" t="s">
        <v>30</v>
      </c>
      <c r="AX1123" s="15" t="s">
        <v>81</v>
      </c>
      <c r="AY1123" s="273" t="s">
        <v>183</v>
      </c>
    </row>
    <row r="1124" s="2" customFormat="1" ht="24.15" customHeight="1">
      <c r="A1124" s="38"/>
      <c r="B1124" s="39"/>
      <c r="C1124" s="227" t="s">
        <v>1520</v>
      </c>
      <c r="D1124" s="227" t="s">
        <v>185</v>
      </c>
      <c r="E1124" s="228" t="s">
        <v>1521</v>
      </c>
      <c r="F1124" s="229" t="s">
        <v>1522</v>
      </c>
      <c r="G1124" s="230" t="s">
        <v>202</v>
      </c>
      <c r="H1124" s="231">
        <v>36.116</v>
      </c>
      <c r="I1124" s="232"/>
      <c r="J1124" s="233">
        <f>ROUND(I1124*H1124,2)</f>
        <v>0</v>
      </c>
      <c r="K1124" s="234"/>
      <c r="L1124" s="44"/>
      <c r="M1124" s="235" t="s">
        <v>1</v>
      </c>
      <c r="N1124" s="236" t="s">
        <v>38</v>
      </c>
      <c r="O1124" s="91"/>
      <c r="P1124" s="237">
        <f>O1124*H1124</f>
        <v>0</v>
      </c>
      <c r="Q1124" s="237">
        <v>0.089219999999999994</v>
      </c>
      <c r="R1124" s="237">
        <f>Q1124*H1124</f>
        <v>3.2222695199999998</v>
      </c>
      <c r="S1124" s="237">
        <v>0</v>
      </c>
      <c r="T1124" s="238">
        <f>S1124*H1124</f>
        <v>0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239" t="s">
        <v>188</v>
      </c>
      <c r="AT1124" s="239" t="s">
        <v>185</v>
      </c>
      <c r="AU1124" s="239" t="s">
        <v>83</v>
      </c>
      <c r="AY1124" s="17" t="s">
        <v>183</v>
      </c>
      <c r="BE1124" s="240">
        <f>IF(N1124="základní",J1124,0)</f>
        <v>0</v>
      </c>
      <c r="BF1124" s="240">
        <f>IF(N1124="snížená",J1124,0)</f>
        <v>0</v>
      </c>
      <c r="BG1124" s="240">
        <f>IF(N1124="zákl. přenesená",J1124,0)</f>
        <v>0</v>
      </c>
      <c r="BH1124" s="240">
        <f>IF(N1124="sníž. přenesená",J1124,0)</f>
        <v>0</v>
      </c>
      <c r="BI1124" s="240">
        <f>IF(N1124="nulová",J1124,0)</f>
        <v>0</v>
      </c>
      <c r="BJ1124" s="17" t="s">
        <v>81</v>
      </c>
      <c r="BK1124" s="240">
        <f>ROUND(I1124*H1124,2)</f>
        <v>0</v>
      </c>
      <c r="BL1124" s="17" t="s">
        <v>188</v>
      </c>
      <c r="BM1124" s="239" t="s">
        <v>1523</v>
      </c>
    </row>
    <row r="1125" s="13" customFormat="1">
      <c r="A1125" s="13"/>
      <c r="B1125" s="241"/>
      <c r="C1125" s="242"/>
      <c r="D1125" s="243" t="s">
        <v>195</v>
      </c>
      <c r="E1125" s="244" t="s">
        <v>1</v>
      </c>
      <c r="F1125" s="245" t="s">
        <v>813</v>
      </c>
      <c r="G1125" s="242"/>
      <c r="H1125" s="244" t="s">
        <v>1</v>
      </c>
      <c r="I1125" s="246"/>
      <c r="J1125" s="242"/>
      <c r="K1125" s="242"/>
      <c r="L1125" s="247"/>
      <c r="M1125" s="248"/>
      <c r="N1125" s="249"/>
      <c r="O1125" s="249"/>
      <c r="P1125" s="249"/>
      <c r="Q1125" s="249"/>
      <c r="R1125" s="249"/>
      <c r="S1125" s="249"/>
      <c r="T1125" s="250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1" t="s">
        <v>195</v>
      </c>
      <c r="AU1125" s="251" t="s">
        <v>83</v>
      </c>
      <c r="AV1125" s="13" t="s">
        <v>81</v>
      </c>
      <c r="AW1125" s="13" t="s">
        <v>30</v>
      </c>
      <c r="AX1125" s="13" t="s">
        <v>73</v>
      </c>
      <c r="AY1125" s="251" t="s">
        <v>183</v>
      </c>
    </row>
    <row r="1126" s="14" customFormat="1">
      <c r="A1126" s="14"/>
      <c r="B1126" s="252"/>
      <c r="C1126" s="253"/>
      <c r="D1126" s="243" t="s">
        <v>195</v>
      </c>
      <c r="E1126" s="254" t="s">
        <v>1</v>
      </c>
      <c r="F1126" s="255" t="s">
        <v>780</v>
      </c>
      <c r="G1126" s="253"/>
      <c r="H1126" s="256">
        <v>31.103999999999999</v>
      </c>
      <c r="I1126" s="257"/>
      <c r="J1126" s="253"/>
      <c r="K1126" s="253"/>
      <c r="L1126" s="258"/>
      <c r="M1126" s="259"/>
      <c r="N1126" s="260"/>
      <c r="O1126" s="260"/>
      <c r="P1126" s="260"/>
      <c r="Q1126" s="260"/>
      <c r="R1126" s="260"/>
      <c r="S1126" s="260"/>
      <c r="T1126" s="261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2" t="s">
        <v>195</v>
      </c>
      <c r="AU1126" s="262" t="s">
        <v>83</v>
      </c>
      <c r="AV1126" s="14" t="s">
        <v>83</v>
      </c>
      <c r="AW1126" s="14" t="s">
        <v>30</v>
      </c>
      <c r="AX1126" s="14" t="s">
        <v>73</v>
      </c>
      <c r="AY1126" s="262" t="s">
        <v>183</v>
      </c>
    </row>
    <row r="1127" s="14" customFormat="1">
      <c r="A1127" s="14"/>
      <c r="B1127" s="252"/>
      <c r="C1127" s="253"/>
      <c r="D1127" s="243" t="s">
        <v>195</v>
      </c>
      <c r="E1127" s="254" t="s">
        <v>1</v>
      </c>
      <c r="F1127" s="255" t="s">
        <v>781</v>
      </c>
      <c r="G1127" s="253"/>
      <c r="H1127" s="256">
        <v>5.0119999999999996</v>
      </c>
      <c r="I1127" s="257"/>
      <c r="J1127" s="253"/>
      <c r="K1127" s="253"/>
      <c r="L1127" s="258"/>
      <c r="M1127" s="259"/>
      <c r="N1127" s="260"/>
      <c r="O1127" s="260"/>
      <c r="P1127" s="260"/>
      <c r="Q1127" s="260"/>
      <c r="R1127" s="260"/>
      <c r="S1127" s="260"/>
      <c r="T1127" s="261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2" t="s">
        <v>195</v>
      </c>
      <c r="AU1127" s="262" t="s">
        <v>83</v>
      </c>
      <c r="AV1127" s="14" t="s">
        <v>83</v>
      </c>
      <c r="AW1127" s="14" t="s">
        <v>30</v>
      </c>
      <c r="AX1127" s="14" t="s">
        <v>73</v>
      </c>
      <c r="AY1127" s="262" t="s">
        <v>183</v>
      </c>
    </row>
    <row r="1128" s="15" customFormat="1">
      <c r="A1128" s="15"/>
      <c r="B1128" s="263"/>
      <c r="C1128" s="264"/>
      <c r="D1128" s="243" t="s">
        <v>195</v>
      </c>
      <c r="E1128" s="265" t="s">
        <v>1</v>
      </c>
      <c r="F1128" s="266" t="s">
        <v>219</v>
      </c>
      <c r="G1128" s="264"/>
      <c r="H1128" s="267">
        <v>36.116</v>
      </c>
      <c r="I1128" s="268"/>
      <c r="J1128" s="264"/>
      <c r="K1128" s="264"/>
      <c r="L1128" s="269"/>
      <c r="M1128" s="270"/>
      <c r="N1128" s="271"/>
      <c r="O1128" s="271"/>
      <c r="P1128" s="271"/>
      <c r="Q1128" s="271"/>
      <c r="R1128" s="271"/>
      <c r="S1128" s="271"/>
      <c r="T1128" s="272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73" t="s">
        <v>195</v>
      </c>
      <c r="AU1128" s="273" t="s">
        <v>83</v>
      </c>
      <c r="AV1128" s="15" t="s">
        <v>188</v>
      </c>
      <c r="AW1128" s="15" t="s">
        <v>30</v>
      </c>
      <c r="AX1128" s="15" t="s">
        <v>81</v>
      </c>
      <c r="AY1128" s="273" t="s">
        <v>183</v>
      </c>
    </row>
    <row r="1129" s="2" customFormat="1" ht="24.15" customHeight="1">
      <c r="A1129" s="38"/>
      <c r="B1129" s="39"/>
      <c r="C1129" s="277" t="s">
        <v>1524</v>
      </c>
      <c r="D1129" s="277" t="s">
        <v>649</v>
      </c>
      <c r="E1129" s="278" t="s">
        <v>1525</v>
      </c>
      <c r="F1129" s="279" t="s">
        <v>1526</v>
      </c>
      <c r="G1129" s="280" t="s">
        <v>202</v>
      </c>
      <c r="H1129" s="281">
        <v>37.198999999999998</v>
      </c>
      <c r="I1129" s="282"/>
      <c r="J1129" s="283">
        <f>ROUND(I1129*H1129,2)</f>
        <v>0</v>
      </c>
      <c r="K1129" s="284"/>
      <c r="L1129" s="285"/>
      <c r="M1129" s="286" t="s">
        <v>1</v>
      </c>
      <c r="N1129" s="287" t="s">
        <v>38</v>
      </c>
      <c r="O1129" s="91"/>
      <c r="P1129" s="237">
        <f>O1129*H1129</f>
        <v>0</v>
      </c>
      <c r="Q1129" s="237">
        <v>0.13028000000000001</v>
      </c>
      <c r="R1129" s="237">
        <f>Q1129*H1129</f>
        <v>4.84628572</v>
      </c>
      <c r="S1129" s="237">
        <v>0</v>
      </c>
      <c r="T1129" s="238">
        <f>S1129*H1129</f>
        <v>0</v>
      </c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R1129" s="239" t="s">
        <v>1527</v>
      </c>
      <c r="AT1129" s="239" t="s">
        <v>649</v>
      </c>
      <c r="AU1129" s="239" t="s">
        <v>83</v>
      </c>
      <c r="AY1129" s="17" t="s">
        <v>183</v>
      </c>
      <c r="BE1129" s="240">
        <f>IF(N1129="základní",J1129,0)</f>
        <v>0</v>
      </c>
      <c r="BF1129" s="240">
        <f>IF(N1129="snížená",J1129,0)</f>
        <v>0</v>
      </c>
      <c r="BG1129" s="240">
        <f>IF(N1129="zákl. přenesená",J1129,0)</f>
        <v>0</v>
      </c>
      <c r="BH1129" s="240">
        <f>IF(N1129="sníž. přenesená",J1129,0)</f>
        <v>0</v>
      </c>
      <c r="BI1129" s="240">
        <f>IF(N1129="nulová",J1129,0)</f>
        <v>0</v>
      </c>
      <c r="BJ1129" s="17" t="s">
        <v>81</v>
      </c>
      <c r="BK1129" s="240">
        <f>ROUND(I1129*H1129,2)</f>
        <v>0</v>
      </c>
      <c r="BL1129" s="17" t="s">
        <v>906</v>
      </c>
      <c r="BM1129" s="239" t="s">
        <v>1528</v>
      </c>
    </row>
    <row r="1130" s="13" customFormat="1">
      <c r="A1130" s="13"/>
      <c r="B1130" s="241"/>
      <c r="C1130" s="242"/>
      <c r="D1130" s="243" t="s">
        <v>195</v>
      </c>
      <c r="E1130" s="244" t="s">
        <v>1</v>
      </c>
      <c r="F1130" s="245" t="s">
        <v>813</v>
      </c>
      <c r="G1130" s="242"/>
      <c r="H1130" s="244" t="s">
        <v>1</v>
      </c>
      <c r="I1130" s="246"/>
      <c r="J1130" s="242"/>
      <c r="K1130" s="242"/>
      <c r="L1130" s="247"/>
      <c r="M1130" s="248"/>
      <c r="N1130" s="249"/>
      <c r="O1130" s="249"/>
      <c r="P1130" s="249"/>
      <c r="Q1130" s="249"/>
      <c r="R1130" s="249"/>
      <c r="S1130" s="249"/>
      <c r="T1130" s="250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1" t="s">
        <v>195</v>
      </c>
      <c r="AU1130" s="251" t="s">
        <v>83</v>
      </c>
      <c r="AV1130" s="13" t="s">
        <v>81</v>
      </c>
      <c r="AW1130" s="13" t="s">
        <v>30</v>
      </c>
      <c r="AX1130" s="13" t="s">
        <v>73</v>
      </c>
      <c r="AY1130" s="251" t="s">
        <v>183</v>
      </c>
    </row>
    <row r="1131" s="14" customFormat="1">
      <c r="A1131" s="14"/>
      <c r="B1131" s="252"/>
      <c r="C1131" s="253"/>
      <c r="D1131" s="243" t="s">
        <v>195</v>
      </c>
      <c r="E1131" s="254" t="s">
        <v>1</v>
      </c>
      <c r="F1131" s="255" t="s">
        <v>780</v>
      </c>
      <c r="G1131" s="253"/>
      <c r="H1131" s="256">
        <v>31.103999999999999</v>
      </c>
      <c r="I1131" s="257"/>
      <c r="J1131" s="253"/>
      <c r="K1131" s="253"/>
      <c r="L1131" s="258"/>
      <c r="M1131" s="259"/>
      <c r="N1131" s="260"/>
      <c r="O1131" s="260"/>
      <c r="P1131" s="260"/>
      <c r="Q1131" s="260"/>
      <c r="R1131" s="260"/>
      <c r="S1131" s="260"/>
      <c r="T1131" s="261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2" t="s">
        <v>195</v>
      </c>
      <c r="AU1131" s="262" t="s">
        <v>83</v>
      </c>
      <c r="AV1131" s="14" t="s">
        <v>83</v>
      </c>
      <c r="AW1131" s="14" t="s">
        <v>30</v>
      </c>
      <c r="AX1131" s="14" t="s">
        <v>73</v>
      </c>
      <c r="AY1131" s="262" t="s">
        <v>183</v>
      </c>
    </row>
    <row r="1132" s="14" customFormat="1">
      <c r="A1132" s="14"/>
      <c r="B1132" s="252"/>
      <c r="C1132" s="253"/>
      <c r="D1132" s="243" t="s">
        <v>195</v>
      </c>
      <c r="E1132" s="254" t="s">
        <v>1</v>
      </c>
      <c r="F1132" s="255" t="s">
        <v>781</v>
      </c>
      <c r="G1132" s="253"/>
      <c r="H1132" s="256">
        <v>5.0119999999999996</v>
      </c>
      <c r="I1132" s="257"/>
      <c r="J1132" s="253"/>
      <c r="K1132" s="253"/>
      <c r="L1132" s="258"/>
      <c r="M1132" s="259"/>
      <c r="N1132" s="260"/>
      <c r="O1132" s="260"/>
      <c r="P1132" s="260"/>
      <c r="Q1132" s="260"/>
      <c r="R1132" s="260"/>
      <c r="S1132" s="260"/>
      <c r="T1132" s="261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2" t="s">
        <v>195</v>
      </c>
      <c r="AU1132" s="262" t="s">
        <v>83</v>
      </c>
      <c r="AV1132" s="14" t="s">
        <v>83</v>
      </c>
      <c r="AW1132" s="14" t="s">
        <v>30</v>
      </c>
      <c r="AX1132" s="14" t="s">
        <v>73</v>
      </c>
      <c r="AY1132" s="262" t="s">
        <v>183</v>
      </c>
    </row>
    <row r="1133" s="15" customFormat="1">
      <c r="A1133" s="15"/>
      <c r="B1133" s="263"/>
      <c r="C1133" s="264"/>
      <c r="D1133" s="243" t="s">
        <v>195</v>
      </c>
      <c r="E1133" s="265" t="s">
        <v>1</v>
      </c>
      <c r="F1133" s="266" t="s">
        <v>219</v>
      </c>
      <c r="G1133" s="264"/>
      <c r="H1133" s="267">
        <v>36.116</v>
      </c>
      <c r="I1133" s="268"/>
      <c r="J1133" s="264"/>
      <c r="K1133" s="264"/>
      <c r="L1133" s="269"/>
      <c r="M1133" s="270"/>
      <c r="N1133" s="271"/>
      <c r="O1133" s="271"/>
      <c r="P1133" s="271"/>
      <c r="Q1133" s="271"/>
      <c r="R1133" s="271"/>
      <c r="S1133" s="271"/>
      <c r="T1133" s="272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73" t="s">
        <v>195</v>
      </c>
      <c r="AU1133" s="273" t="s">
        <v>83</v>
      </c>
      <c r="AV1133" s="15" t="s">
        <v>188</v>
      </c>
      <c r="AW1133" s="15" t="s">
        <v>30</v>
      </c>
      <c r="AX1133" s="15" t="s">
        <v>81</v>
      </c>
      <c r="AY1133" s="273" t="s">
        <v>183</v>
      </c>
    </row>
    <row r="1134" s="14" customFormat="1">
      <c r="A1134" s="14"/>
      <c r="B1134" s="252"/>
      <c r="C1134" s="253"/>
      <c r="D1134" s="243" t="s">
        <v>195</v>
      </c>
      <c r="E1134" s="253"/>
      <c r="F1134" s="255" t="s">
        <v>1529</v>
      </c>
      <c r="G1134" s="253"/>
      <c r="H1134" s="256">
        <v>37.198999999999998</v>
      </c>
      <c r="I1134" s="257"/>
      <c r="J1134" s="253"/>
      <c r="K1134" s="253"/>
      <c r="L1134" s="258"/>
      <c r="M1134" s="259"/>
      <c r="N1134" s="260"/>
      <c r="O1134" s="260"/>
      <c r="P1134" s="260"/>
      <c r="Q1134" s="260"/>
      <c r="R1134" s="260"/>
      <c r="S1134" s="260"/>
      <c r="T1134" s="261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2" t="s">
        <v>195</v>
      </c>
      <c r="AU1134" s="262" t="s">
        <v>83</v>
      </c>
      <c r="AV1134" s="14" t="s">
        <v>83</v>
      </c>
      <c r="AW1134" s="14" t="s">
        <v>4</v>
      </c>
      <c r="AX1134" s="14" t="s">
        <v>81</v>
      </c>
      <c r="AY1134" s="262" t="s">
        <v>183</v>
      </c>
    </row>
    <row r="1135" s="2" customFormat="1" ht="33" customHeight="1">
      <c r="A1135" s="38"/>
      <c r="B1135" s="39"/>
      <c r="C1135" s="227" t="s">
        <v>599</v>
      </c>
      <c r="D1135" s="227" t="s">
        <v>185</v>
      </c>
      <c r="E1135" s="228" t="s">
        <v>1530</v>
      </c>
      <c r="F1135" s="229" t="s">
        <v>1531</v>
      </c>
      <c r="G1135" s="230" t="s">
        <v>202</v>
      </c>
      <c r="H1135" s="231">
        <v>150</v>
      </c>
      <c r="I1135" s="232"/>
      <c r="J1135" s="233">
        <f>ROUND(I1135*H1135,2)</f>
        <v>0</v>
      </c>
      <c r="K1135" s="234"/>
      <c r="L1135" s="44"/>
      <c r="M1135" s="235" t="s">
        <v>1</v>
      </c>
      <c r="N1135" s="236" t="s">
        <v>38</v>
      </c>
      <c r="O1135" s="91"/>
      <c r="P1135" s="237">
        <f>O1135*H1135</f>
        <v>0</v>
      </c>
      <c r="Q1135" s="237">
        <v>0.11162</v>
      </c>
      <c r="R1135" s="237">
        <f>Q1135*H1135</f>
        <v>16.742999999999999</v>
      </c>
      <c r="S1135" s="237">
        <v>0</v>
      </c>
      <c r="T1135" s="238">
        <f>S1135*H1135</f>
        <v>0</v>
      </c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R1135" s="239" t="s">
        <v>188</v>
      </c>
      <c r="AT1135" s="239" t="s">
        <v>185</v>
      </c>
      <c r="AU1135" s="239" t="s">
        <v>83</v>
      </c>
      <c r="AY1135" s="17" t="s">
        <v>183</v>
      </c>
      <c r="BE1135" s="240">
        <f>IF(N1135="základní",J1135,0)</f>
        <v>0</v>
      </c>
      <c r="BF1135" s="240">
        <f>IF(N1135="snížená",J1135,0)</f>
        <v>0</v>
      </c>
      <c r="BG1135" s="240">
        <f>IF(N1135="zákl. přenesená",J1135,0)</f>
        <v>0</v>
      </c>
      <c r="BH1135" s="240">
        <f>IF(N1135="sníž. přenesená",J1135,0)</f>
        <v>0</v>
      </c>
      <c r="BI1135" s="240">
        <f>IF(N1135="nulová",J1135,0)</f>
        <v>0</v>
      </c>
      <c r="BJ1135" s="17" t="s">
        <v>81</v>
      </c>
      <c r="BK1135" s="240">
        <f>ROUND(I1135*H1135,2)</f>
        <v>0</v>
      </c>
      <c r="BL1135" s="17" t="s">
        <v>188</v>
      </c>
      <c r="BM1135" s="239" t="s">
        <v>1532</v>
      </c>
    </row>
    <row r="1136" s="13" customFormat="1">
      <c r="A1136" s="13"/>
      <c r="B1136" s="241"/>
      <c r="C1136" s="242"/>
      <c r="D1136" s="243" t="s">
        <v>195</v>
      </c>
      <c r="E1136" s="244" t="s">
        <v>1</v>
      </c>
      <c r="F1136" s="245" t="s">
        <v>1533</v>
      </c>
      <c r="G1136" s="242"/>
      <c r="H1136" s="244" t="s">
        <v>1</v>
      </c>
      <c r="I1136" s="246"/>
      <c r="J1136" s="242"/>
      <c r="K1136" s="242"/>
      <c r="L1136" s="247"/>
      <c r="M1136" s="248"/>
      <c r="N1136" s="249"/>
      <c r="O1136" s="249"/>
      <c r="P1136" s="249"/>
      <c r="Q1136" s="249"/>
      <c r="R1136" s="249"/>
      <c r="S1136" s="249"/>
      <c r="T1136" s="250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1" t="s">
        <v>195</v>
      </c>
      <c r="AU1136" s="251" t="s">
        <v>83</v>
      </c>
      <c r="AV1136" s="13" t="s">
        <v>81</v>
      </c>
      <c r="AW1136" s="13" t="s">
        <v>30</v>
      </c>
      <c r="AX1136" s="13" t="s">
        <v>73</v>
      </c>
      <c r="AY1136" s="251" t="s">
        <v>183</v>
      </c>
    </row>
    <row r="1137" s="14" customFormat="1">
      <c r="A1137" s="14"/>
      <c r="B1137" s="252"/>
      <c r="C1137" s="253"/>
      <c r="D1137" s="243" t="s">
        <v>195</v>
      </c>
      <c r="E1137" s="254" t="s">
        <v>1</v>
      </c>
      <c r="F1137" s="255" t="s">
        <v>599</v>
      </c>
      <c r="G1137" s="253"/>
      <c r="H1137" s="256">
        <v>150</v>
      </c>
      <c r="I1137" s="257"/>
      <c r="J1137" s="253"/>
      <c r="K1137" s="253"/>
      <c r="L1137" s="258"/>
      <c r="M1137" s="259"/>
      <c r="N1137" s="260"/>
      <c r="O1137" s="260"/>
      <c r="P1137" s="260"/>
      <c r="Q1137" s="260"/>
      <c r="R1137" s="260"/>
      <c r="S1137" s="260"/>
      <c r="T1137" s="261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2" t="s">
        <v>195</v>
      </c>
      <c r="AU1137" s="262" t="s">
        <v>83</v>
      </c>
      <c r="AV1137" s="14" t="s">
        <v>83</v>
      </c>
      <c r="AW1137" s="14" t="s">
        <v>30</v>
      </c>
      <c r="AX1137" s="14" t="s">
        <v>81</v>
      </c>
      <c r="AY1137" s="262" t="s">
        <v>183</v>
      </c>
    </row>
    <row r="1138" s="2" customFormat="1" ht="24.15" customHeight="1">
      <c r="A1138" s="38"/>
      <c r="B1138" s="39"/>
      <c r="C1138" s="277" t="s">
        <v>1534</v>
      </c>
      <c r="D1138" s="277" t="s">
        <v>649</v>
      </c>
      <c r="E1138" s="278" t="s">
        <v>1535</v>
      </c>
      <c r="F1138" s="279" t="s">
        <v>1536</v>
      </c>
      <c r="G1138" s="280" t="s">
        <v>202</v>
      </c>
      <c r="H1138" s="281">
        <v>30.600000000000001</v>
      </c>
      <c r="I1138" s="282"/>
      <c r="J1138" s="283">
        <f>ROUND(I1138*H1138,2)</f>
        <v>0</v>
      </c>
      <c r="K1138" s="284"/>
      <c r="L1138" s="285"/>
      <c r="M1138" s="286" t="s">
        <v>1</v>
      </c>
      <c r="N1138" s="287" t="s">
        <v>38</v>
      </c>
      <c r="O1138" s="91"/>
      <c r="P1138" s="237">
        <f>O1138*H1138</f>
        <v>0</v>
      </c>
      <c r="Q1138" s="237">
        <v>0.152</v>
      </c>
      <c r="R1138" s="237">
        <f>Q1138*H1138</f>
        <v>4.6512000000000002</v>
      </c>
      <c r="S1138" s="237">
        <v>0</v>
      </c>
      <c r="T1138" s="238">
        <f>S1138*H1138</f>
        <v>0</v>
      </c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R1138" s="239" t="s">
        <v>283</v>
      </c>
      <c r="AT1138" s="239" t="s">
        <v>649</v>
      </c>
      <c r="AU1138" s="239" t="s">
        <v>83</v>
      </c>
      <c r="AY1138" s="17" t="s">
        <v>183</v>
      </c>
      <c r="BE1138" s="240">
        <f>IF(N1138="základní",J1138,0)</f>
        <v>0</v>
      </c>
      <c r="BF1138" s="240">
        <f>IF(N1138="snížená",J1138,0)</f>
        <v>0</v>
      </c>
      <c r="BG1138" s="240">
        <f>IF(N1138="zákl. přenesená",J1138,0)</f>
        <v>0</v>
      </c>
      <c r="BH1138" s="240">
        <f>IF(N1138="sníž. přenesená",J1138,0)</f>
        <v>0</v>
      </c>
      <c r="BI1138" s="240">
        <f>IF(N1138="nulová",J1138,0)</f>
        <v>0</v>
      </c>
      <c r="BJ1138" s="17" t="s">
        <v>81</v>
      </c>
      <c r="BK1138" s="240">
        <f>ROUND(I1138*H1138,2)</f>
        <v>0</v>
      </c>
      <c r="BL1138" s="17" t="s">
        <v>188</v>
      </c>
      <c r="BM1138" s="239" t="s">
        <v>1537</v>
      </c>
    </row>
    <row r="1139" s="13" customFormat="1">
      <c r="A1139" s="13"/>
      <c r="B1139" s="241"/>
      <c r="C1139" s="242"/>
      <c r="D1139" s="243" t="s">
        <v>195</v>
      </c>
      <c r="E1139" s="244" t="s">
        <v>1</v>
      </c>
      <c r="F1139" s="245" t="s">
        <v>1538</v>
      </c>
      <c r="G1139" s="242"/>
      <c r="H1139" s="244" t="s">
        <v>1</v>
      </c>
      <c r="I1139" s="246"/>
      <c r="J1139" s="242"/>
      <c r="K1139" s="242"/>
      <c r="L1139" s="247"/>
      <c r="M1139" s="248"/>
      <c r="N1139" s="249"/>
      <c r="O1139" s="249"/>
      <c r="P1139" s="249"/>
      <c r="Q1139" s="249"/>
      <c r="R1139" s="249"/>
      <c r="S1139" s="249"/>
      <c r="T1139" s="250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1" t="s">
        <v>195</v>
      </c>
      <c r="AU1139" s="251" t="s">
        <v>83</v>
      </c>
      <c r="AV1139" s="13" t="s">
        <v>81</v>
      </c>
      <c r="AW1139" s="13" t="s">
        <v>30</v>
      </c>
      <c r="AX1139" s="13" t="s">
        <v>73</v>
      </c>
      <c r="AY1139" s="251" t="s">
        <v>183</v>
      </c>
    </row>
    <row r="1140" s="14" customFormat="1">
      <c r="A1140" s="14"/>
      <c r="B1140" s="252"/>
      <c r="C1140" s="253"/>
      <c r="D1140" s="243" t="s">
        <v>195</v>
      </c>
      <c r="E1140" s="254" t="s">
        <v>1</v>
      </c>
      <c r="F1140" s="255" t="s">
        <v>424</v>
      </c>
      <c r="G1140" s="253"/>
      <c r="H1140" s="256">
        <v>30</v>
      </c>
      <c r="I1140" s="257"/>
      <c r="J1140" s="253"/>
      <c r="K1140" s="253"/>
      <c r="L1140" s="258"/>
      <c r="M1140" s="259"/>
      <c r="N1140" s="260"/>
      <c r="O1140" s="260"/>
      <c r="P1140" s="260"/>
      <c r="Q1140" s="260"/>
      <c r="R1140" s="260"/>
      <c r="S1140" s="260"/>
      <c r="T1140" s="261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2" t="s">
        <v>195</v>
      </c>
      <c r="AU1140" s="262" t="s">
        <v>83</v>
      </c>
      <c r="AV1140" s="14" t="s">
        <v>83</v>
      </c>
      <c r="AW1140" s="14" t="s">
        <v>30</v>
      </c>
      <c r="AX1140" s="14" t="s">
        <v>81</v>
      </c>
      <c r="AY1140" s="262" t="s">
        <v>183</v>
      </c>
    </row>
    <row r="1141" s="14" customFormat="1">
      <c r="A1141" s="14"/>
      <c r="B1141" s="252"/>
      <c r="C1141" s="253"/>
      <c r="D1141" s="243" t="s">
        <v>195</v>
      </c>
      <c r="E1141" s="253"/>
      <c r="F1141" s="255" t="s">
        <v>1539</v>
      </c>
      <c r="G1141" s="253"/>
      <c r="H1141" s="256">
        <v>30.600000000000001</v>
      </c>
      <c r="I1141" s="257"/>
      <c r="J1141" s="253"/>
      <c r="K1141" s="253"/>
      <c r="L1141" s="258"/>
      <c r="M1141" s="259"/>
      <c r="N1141" s="260"/>
      <c r="O1141" s="260"/>
      <c r="P1141" s="260"/>
      <c r="Q1141" s="260"/>
      <c r="R1141" s="260"/>
      <c r="S1141" s="260"/>
      <c r="T1141" s="261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2" t="s">
        <v>195</v>
      </c>
      <c r="AU1141" s="262" t="s">
        <v>83</v>
      </c>
      <c r="AV1141" s="14" t="s">
        <v>83</v>
      </c>
      <c r="AW1141" s="14" t="s">
        <v>4</v>
      </c>
      <c r="AX1141" s="14" t="s">
        <v>81</v>
      </c>
      <c r="AY1141" s="262" t="s">
        <v>183</v>
      </c>
    </row>
    <row r="1142" s="12" customFormat="1" ht="22.8" customHeight="1">
      <c r="A1142" s="12"/>
      <c r="B1142" s="211"/>
      <c r="C1142" s="212"/>
      <c r="D1142" s="213" t="s">
        <v>72</v>
      </c>
      <c r="E1142" s="225" t="s">
        <v>257</v>
      </c>
      <c r="F1142" s="225" t="s">
        <v>1540</v>
      </c>
      <c r="G1142" s="212"/>
      <c r="H1142" s="212"/>
      <c r="I1142" s="215"/>
      <c r="J1142" s="226">
        <f>BK1142</f>
        <v>0</v>
      </c>
      <c r="K1142" s="212"/>
      <c r="L1142" s="217"/>
      <c r="M1142" s="218"/>
      <c r="N1142" s="219"/>
      <c r="O1142" s="219"/>
      <c r="P1142" s="220">
        <f>P1143+SUM(P1144:P1730)</f>
        <v>0</v>
      </c>
      <c r="Q1142" s="219"/>
      <c r="R1142" s="220">
        <f>R1143+SUM(R1144:R1730)</f>
        <v>182.43058694000001</v>
      </c>
      <c r="S1142" s="219"/>
      <c r="T1142" s="221">
        <f>T1143+SUM(T1144:T1730)</f>
        <v>3.3200000000000003</v>
      </c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R1142" s="222" t="s">
        <v>81</v>
      </c>
      <c r="AT1142" s="223" t="s">
        <v>72</v>
      </c>
      <c r="AU1142" s="223" t="s">
        <v>81</v>
      </c>
      <c r="AY1142" s="222" t="s">
        <v>183</v>
      </c>
      <c r="BK1142" s="224">
        <f>BK1143+SUM(BK1144:BK1730)</f>
        <v>0</v>
      </c>
    </row>
    <row r="1143" s="2" customFormat="1" ht="24.15" customHeight="1">
      <c r="A1143" s="38"/>
      <c r="B1143" s="39"/>
      <c r="C1143" s="227" t="s">
        <v>1541</v>
      </c>
      <c r="D1143" s="227" t="s">
        <v>185</v>
      </c>
      <c r="E1143" s="228" t="s">
        <v>1542</v>
      </c>
      <c r="F1143" s="229" t="s">
        <v>1543</v>
      </c>
      <c r="G1143" s="230" t="s">
        <v>202</v>
      </c>
      <c r="H1143" s="231">
        <v>713.86000000000001</v>
      </c>
      <c r="I1143" s="232"/>
      <c r="J1143" s="233">
        <f>ROUND(I1143*H1143,2)</f>
        <v>0</v>
      </c>
      <c r="K1143" s="234"/>
      <c r="L1143" s="44"/>
      <c r="M1143" s="235" t="s">
        <v>1</v>
      </c>
      <c r="N1143" s="236" t="s">
        <v>38</v>
      </c>
      <c r="O1143" s="91"/>
      <c r="P1143" s="237">
        <f>O1143*H1143</f>
        <v>0</v>
      </c>
      <c r="Q1143" s="237">
        <v>0.0073499999999999998</v>
      </c>
      <c r="R1143" s="237">
        <f>Q1143*H1143</f>
        <v>5.2468709999999996</v>
      </c>
      <c r="S1143" s="237">
        <v>0</v>
      </c>
      <c r="T1143" s="238">
        <f>S1143*H1143</f>
        <v>0</v>
      </c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R1143" s="239" t="s">
        <v>188</v>
      </c>
      <c r="AT1143" s="239" t="s">
        <v>185</v>
      </c>
      <c r="AU1143" s="239" t="s">
        <v>83</v>
      </c>
      <c r="AY1143" s="17" t="s">
        <v>183</v>
      </c>
      <c r="BE1143" s="240">
        <f>IF(N1143="základní",J1143,0)</f>
        <v>0</v>
      </c>
      <c r="BF1143" s="240">
        <f>IF(N1143="snížená",J1143,0)</f>
        <v>0</v>
      </c>
      <c r="BG1143" s="240">
        <f>IF(N1143="zákl. přenesená",J1143,0)</f>
        <v>0</v>
      </c>
      <c r="BH1143" s="240">
        <f>IF(N1143="sníž. přenesená",J1143,0)</f>
        <v>0</v>
      </c>
      <c r="BI1143" s="240">
        <f>IF(N1143="nulová",J1143,0)</f>
        <v>0</v>
      </c>
      <c r="BJ1143" s="17" t="s">
        <v>81</v>
      </c>
      <c r="BK1143" s="240">
        <f>ROUND(I1143*H1143,2)</f>
        <v>0</v>
      </c>
      <c r="BL1143" s="17" t="s">
        <v>188</v>
      </c>
      <c r="BM1143" s="239" t="s">
        <v>1544</v>
      </c>
    </row>
    <row r="1144" s="14" customFormat="1">
      <c r="A1144" s="14"/>
      <c r="B1144" s="252"/>
      <c r="C1144" s="253"/>
      <c r="D1144" s="243" t="s">
        <v>195</v>
      </c>
      <c r="E1144" s="254" t="s">
        <v>1</v>
      </c>
      <c r="F1144" s="255" t="s">
        <v>1545</v>
      </c>
      <c r="G1144" s="253"/>
      <c r="H1144" s="256">
        <v>713.86000000000001</v>
      </c>
      <c r="I1144" s="257"/>
      <c r="J1144" s="253"/>
      <c r="K1144" s="253"/>
      <c r="L1144" s="258"/>
      <c r="M1144" s="259"/>
      <c r="N1144" s="260"/>
      <c r="O1144" s="260"/>
      <c r="P1144" s="260"/>
      <c r="Q1144" s="260"/>
      <c r="R1144" s="260"/>
      <c r="S1144" s="260"/>
      <c r="T1144" s="261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2" t="s">
        <v>195</v>
      </c>
      <c r="AU1144" s="262" t="s">
        <v>83</v>
      </c>
      <c r="AV1144" s="14" t="s">
        <v>83</v>
      </c>
      <c r="AW1144" s="14" t="s">
        <v>30</v>
      </c>
      <c r="AX1144" s="14" t="s">
        <v>81</v>
      </c>
      <c r="AY1144" s="262" t="s">
        <v>183</v>
      </c>
    </row>
    <row r="1145" s="2" customFormat="1" ht="21.75" customHeight="1">
      <c r="A1145" s="38"/>
      <c r="B1145" s="39"/>
      <c r="C1145" s="227" t="s">
        <v>1546</v>
      </c>
      <c r="D1145" s="227" t="s">
        <v>185</v>
      </c>
      <c r="E1145" s="228" t="s">
        <v>1547</v>
      </c>
      <c r="F1145" s="229" t="s">
        <v>1548</v>
      </c>
      <c r="G1145" s="230" t="s">
        <v>202</v>
      </c>
      <c r="H1145" s="231">
        <v>713.86000000000001</v>
      </c>
      <c r="I1145" s="232"/>
      <c r="J1145" s="233">
        <f>ROUND(I1145*H1145,2)</f>
        <v>0</v>
      </c>
      <c r="K1145" s="234"/>
      <c r="L1145" s="44"/>
      <c r="M1145" s="235" t="s">
        <v>1</v>
      </c>
      <c r="N1145" s="236" t="s">
        <v>38</v>
      </c>
      <c r="O1145" s="91"/>
      <c r="P1145" s="237">
        <f>O1145*H1145</f>
        <v>0</v>
      </c>
      <c r="Q1145" s="237">
        <v>0.0043800000000000002</v>
      </c>
      <c r="R1145" s="237">
        <f>Q1145*H1145</f>
        <v>3.1267068</v>
      </c>
      <c r="S1145" s="237">
        <v>0</v>
      </c>
      <c r="T1145" s="238">
        <f>S1145*H1145</f>
        <v>0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239" t="s">
        <v>188</v>
      </c>
      <c r="AT1145" s="239" t="s">
        <v>185</v>
      </c>
      <c r="AU1145" s="239" t="s">
        <v>83</v>
      </c>
      <c r="AY1145" s="17" t="s">
        <v>183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7" t="s">
        <v>81</v>
      </c>
      <c r="BK1145" s="240">
        <f>ROUND(I1145*H1145,2)</f>
        <v>0</v>
      </c>
      <c r="BL1145" s="17" t="s">
        <v>188</v>
      </c>
      <c r="BM1145" s="239" t="s">
        <v>1549</v>
      </c>
    </row>
    <row r="1146" s="14" customFormat="1">
      <c r="A1146" s="14"/>
      <c r="B1146" s="252"/>
      <c r="C1146" s="253"/>
      <c r="D1146" s="243" t="s">
        <v>195</v>
      </c>
      <c r="E1146" s="254" t="s">
        <v>1</v>
      </c>
      <c r="F1146" s="255" t="s">
        <v>1550</v>
      </c>
      <c r="G1146" s="253"/>
      <c r="H1146" s="256">
        <v>713.86000000000001</v>
      </c>
      <c r="I1146" s="257"/>
      <c r="J1146" s="253"/>
      <c r="K1146" s="253"/>
      <c r="L1146" s="258"/>
      <c r="M1146" s="259"/>
      <c r="N1146" s="260"/>
      <c r="O1146" s="260"/>
      <c r="P1146" s="260"/>
      <c r="Q1146" s="260"/>
      <c r="R1146" s="260"/>
      <c r="S1146" s="260"/>
      <c r="T1146" s="261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2" t="s">
        <v>195</v>
      </c>
      <c r="AU1146" s="262" t="s">
        <v>83</v>
      </c>
      <c r="AV1146" s="14" t="s">
        <v>83</v>
      </c>
      <c r="AW1146" s="14" t="s">
        <v>30</v>
      </c>
      <c r="AX1146" s="14" t="s">
        <v>81</v>
      </c>
      <c r="AY1146" s="262" t="s">
        <v>183</v>
      </c>
    </row>
    <row r="1147" s="2" customFormat="1" ht="24.15" customHeight="1">
      <c r="A1147" s="38"/>
      <c r="B1147" s="39"/>
      <c r="C1147" s="227" t="s">
        <v>1551</v>
      </c>
      <c r="D1147" s="227" t="s">
        <v>185</v>
      </c>
      <c r="E1147" s="228" t="s">
        <v>1552</v>
      </c>
      <c r="F1147" s="229" t="s">
        <v>1553</v>
      </c>
      <c r="G1147" s="230" t="s">
        <v>202</v>
      </c>
      <c r="H1147" s="231">
        <v>713.86000000000001</v>
      </c>
      <c r="I1147" s="232"/>
      <c r="J1147" s="233">
        <f>ROUND(I1147*H1147,2)</f>
        <v>0</v>
      </c>
      <c r="K1147" s="234"/>
      <c r="L1147" s="44"/>
      <c r="M1147" s="235" t="s">
        <v>1</v>
      </c>
      <c r="N1147" s="236" t="s">
        <v>38</v>
      </c>
      <c r="O1147" s="91"/>
      <c r="P1147" s="237">
        <f>O1147*H1147</f>
        <v>0</v>
      </c>
      <c r="Q1147" s="237">
        <v>0.018380000000000001</v>
      </c>
      <c r="R1147" s="237">
        <f>Q1147*H1147</f>
        <v>13.120746800000001</v>
      </c>
      <c r="S1147" s="237">
        <v>0</v>
      </c>
      <c r="T1147" s="238">
        <f>S1147*H1147</f>
        <v>0</v>
      </c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R1147" s="239" t="s">
        <v>188</v>
      </c>
      <c r="AT1147" s="239" t="s">
        <v>185</v>
      </c>
      <c r="AU1147" s="239" t="s">
        <v>83</v>
      </c>
      <c r="AY1147" s="17" t="s">
        <v>183</v>
      </c>
      <c r="BE1147" s="240">
        <f>IF(N1147="základní",J1147,0)</f>
        <v>0</v>
      </c>
      <c r="BF1147" s="240">
        <f>IF(N1147="snížená",J1147,0)</f>
        <v>0</v>
      </c>
      <c r="BG1147" s="240">
        <f>IF(N1147="zákl. přenesená",J1147,0)</f>
        <v>0</v>
      </c>
      <c r="BH1147" s="240">
        <f>IF(N1147="sníž. přenesená",J1147,0)</f>
        <v>0</v>
      </c>
      <c r="BI1147" s="240">
        <f>IF(N1147="nulová",J1147,0)</f>
        <v>0</v>
      </c>
      <c r="BJ1147" s="17" t="s">
        <v>81</v>
      </c>
      <c r="BK1147" s="240">
        <f>ROUND(I1147*H1147,2)</f>
        <v>0</v>
      </c>
      <c r="BL1147" s="17" t="s">
        <v>188</v>
      </c>
      <c r="BM1147" s="239" t="s">
        <v>1554</v>
      </c>
    </row>
    <row r="1148" s="14" customFormat="1">
      <c r="A1148" s="14"/>
      <c r="B1148" s="252"/>
      <c r="C1148" s="253"/>
      <c r="D1148" s="243" t="s">
        <v>195</v>
      </c>
      <c r="E1148" s="254" t="s">
        <v>1</v>
      </c>
      <c r="F1148" s="255" t="s">
        <v>1545</v>
      </c>
      <c r="G1148" s="253"/>
      <c r="H1148" s="256">
        <v>713.86000000000001</v>
      </c>
      <c r="I1148" s="257"/>
      <c r="J1148" s="253"/>
      <c r="K1148" s="253"/>
      <c r="L1148" s="258"/>
      <c r="M1148" s="259"/>
      <c r="N1148" s="260"/>
      <c r="O1148" s="260"/>
      <c r="P1148" s="260"/>
      <c r="Q1148" s="260"/>
      <c r="R1148" s="260"/>
      <c r="S1148" s="260"/>
      <c r="T1148" s="261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2" t="s">
        <v>195</v>
      </c>
      <c r="AU1148" s="262" t="s">
        <v>83</v>
      </c>
      <c r="AV1148" s="14" t="s">
        <v>83</v>
      </c>
      <c r="AW1148" s="14" t="s">
        <v>30</v>
      </c>
      <c r="AX1148" s="14" t="s">
        <v>81</v>
      </c>
      <c r="AY1148" s="262" t="s">
        <v>183</v>
      </c>
    </row>
    <row r="1149" s="2" customFormat="1" ht="24.15" customHeight="1">
      <c r="A1149" s="38"/>
      <c r="B1149" s="39"/>
      <c r="C1149" s="227" t="s">
        <v>1555</v>
      </c>
      <c r="D1149" s="227" t="s">
        <v>185</v>
      </c>
      <c r="E1149" s="228" t="s">
        <v>1556</v>
      </c>
      <c r="F1149" s="229" t="s">
        <v>1557</v>
      </c>
      <c r="G1149" s="230" t="s">
        <v>202</v>
      </c>
      <c r="H1149" s="231">
        <v>713.86000000000001</v>
      </c>
      <c r="I1149" s="232"/>
      <c r="J1149" s="233">
        <f>ROUND(I1149*H1149,2)</f>
        <v>0</v>
      </c>
      <c r="K1149" s="234"/>
      <c r="L1149" s="44"/>
      <c r="M1149" s="235" t="s">
        <v>1</v>
      </c>
      <c r="N1149" s="236" t="s">
        <v>38</v>
      </c>
      <c r="O1149" s="91"/>
      <c r="P1149" s="237">
        <f>O1149*H1149</f>
        <v>0</v>
      </c>
      <c r="Q1149" s="237">
        <v>0.0079000000000000008</v>
      </c>
      <c r="R1149" s="237">
        <f>Q1149*H1149</f>
        <v>5.6394940000000009</v>
      </c>
      <c r="S1149" s="237">
        <v>0</v>
      </c>
      <c r="T1149" s="238">
        <f>S1149*H1149</f>
        <v>0</v>
      </c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R1149" s="239" t="s">
        <v>188</v>
      </c>
      <c r="AT1149" s="239" t="s">
        <v>185</v>
      </c>
      <c r="AU1149" s="239" t="s">
        <v>83</v>
      </c>
      <c r="AY1149" s="17" t="s">
        <v>183</v>
      </c>
      <c r="BE1149" s="240">
        <f>IF(N1149="základní",J1149,0)</f>
        <v>0</v>
      </c>
      <c r="BF1149" s="240">
        <f>IF(N1149="snížená",J1149,0)</f>
        <v>0</v>
      </c>
      <c r="BG1149" s="240">
        <f>IF(N1149="zákl. přenesená",J1149,0)</f>
        <v>0</v>
      </c>
      <c r="BH1149" s="240">
        <f>IF(N1149="sníž. přenesená",J1149,0)</f>
        <v>0</v>
      </c>
      <c r="BI1149" s="240">
        <f>IF(N1149="nulová",J1149,0)</f>
        <v>0</v>
      </c>
      <c r="BJ1149" s="17" t="s">
        <v>81</v>
      </c>
      <c r="BK1149" s="240">
        <f>ROUND(I1149*H1149,2)</f>
        <v>0</v>
      </c>
      <c r="BL1149" s="17" t="s">
        <v>188</v>
      </c>
      <c r="BM1149" s="239" t="s">
        <v>1558</v>
      </c>
    </row>
    <row r="1150" s="14" customFormat="1">
      <c r="A1150" s="14"/>
      <c r="B1150" s="252"/>
      <c r="C1150" s="253"/>
      <c r="D1150" s="243" t="s">
        <v>195</v>
      </c>
      <c r="E1150" s="254" t="s">
        <v>1</v>
      </c>
      <c r="F1150" s="255" t="s">
        <v>1545</v>
      </c>
      <c r="G1150" s="253"/>
      <c r="H1150" s="256">
        <v>713.86000000000001</v>
      </c>
      <c r="I1150" s="257"/>
      <c r="J1150" s="253"/>
      <c r="K1150" s="253"/>
      <c r="L1150" s="258"/>
      <c r="M1150" s="259"/>
      <c r="N1150" s="260"/>
      <c r="O1150" s="260"/>
      <c r="P1150" s="260"/>
      <c r="Q1150" s="260"/>
      <c r="R1150" s="260"/>
      <c r="S1150" s="260"/>
      <c r="T1150" s="261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2" t="s">
        <v>195</v>
      </c>
      <c r="AU1150" s="262" t="s">
        <v>83</v>
      </c>
      <c r="AV1150" s="14" t="s">
        <v>83</v>
      </c>
      <c r="AW1150" s="14" t="s">
        <v>30</v>
      </c>
      <c r="AX1150" s="14" t="s">
        <v>81</v>
      </c>
      <c r="AY1150" s="262" t="s">
        <v>183</v>
      </c>
    </row>
    <row r="1151" s="2" customFormat="1" ht="24.15" customHeight="1">
      <c r="A1151" s="38"/>
      <c r="B1151" s="39"/>
      <c r="C1151" s="227" t="s">
        <v>1559</v>
      </c>
      <c r="D1151" s="227" t="s">
        <v>185</v>
      </c>
      <c r="E1151" s="228" t="s">
        <v>1560</v>
      </c>
      <c r="F1151" s="229" t="s">
        <v>1561</v>
      </c>
      <c r="G1151" s="230" t="s">
        <v>202</v>
      </c>
      <c r="H1151" s="231">
        <v>1363.5989999999999</v>
      </c>
      <c r="I1151" s="232"/>
      <c r="J1151" s="233">
        <f>ROUND(I1151*H1151,2)</f>
        <v>0</v>
      </c>
      <c r="K1151" s="234"/>
      <c r="L1151" s="44"/>
      <c r="M1151" s="235" t="s">
        <v>1</v>
      </c>
      <c r="N1151" s="236" t="s">
        <v>38</v>
      </c>
      <c r="O1151" s="91"/>
      <c r="P1151" s="237">
        <f>O1151*H1151</f>
        <v>0</v>
      </c>
      <c r="Q1151" s="237">
        <v>0.0073499999999999998</v>
      </c>
      <c r="R1151" s="237">
        <f>Q1151*H1151</f>
        <v>10.02245265</v>
      </c>
      <c r="S1151" s="237">
        <v>0</v>
      </c>
      <c r="T1151" s="238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239" t="s">
        <v>188</v>
      </c>
      <c r="AT1151" s="239" t="s">
        <v>185</v>
      </c>
      <c r="AU1151" s="239" t="s">
        <v>83</v>
      </c>
      <c r="AY1151" s="17" t="s">
        <v>183</v>
      </c>
      <c r="BE1151" s="240">
        <f>IF(N1151="základní",J1151,0)</f>
        <v>0</v>
      </c>
      <c r="BF1151" s="240">
        <f>IF(N1151="snížená",J1151,0)</f>
        <v>0</v>
      </c>
      <c r="BG1151" s="240">
        <f>IF(N1151="zákl. přenesená",J1151,0)</f>
        <v>0</v>
      </c>
      <c r="BH1151" s="240">
        <f>IF(N1151="sníž. přenesená",J1151,0)</f>
        <v>0</v>
      </c>
      <c r="BI1151" s="240">
        <f>IF(N1151="nulová",J1151,0)</f>
        <v>0</v>
      </c>
      <c r="BJ1151" s="17" t="s">
        <v>81</v>
      </c>
      <c r="BK1151" s="240">
        <f>ROUND(I1151*H1151,2)</f>
        <v>0</v>
      </c>
      <c r="BL1151" s="17" t="s">
        <v>188</v>
      </c>
      <c r="BM1151" s="239" t="s">
        <v>1562</v>
      </c>
    </row>
    <row r="1152" s="13" customFormat="1">
      <c r="A1152" s="13"/>
      <c r="B1152" s="241"/>
      <c r="C1152" s="242"/>
      <c r="D1152" s="243" t="s">
        <v>195</v>
      </c>
      <c r="E1152" s="244" t="s">
        <v>1</v>
      </c>
      <c r="F1152" s="245" t="s">
        <v>196</v>
      </c>
      <c r="G1152" s="242"/>
      <c r="H1152" s="244" t="s">
        <v>1</v>
      </c>
      <c r="I1152" s="246"/>
      <c r="J1152" s="242"/>
      <c r="K1152" s="242"/>
      <c r="L1152" s="247"/>
      <c r="M1152" s="248"/>
      <c r="N1152" s="249"/>
      <c r="O1152" s="249"/>
      <c r="P1152" s="249"/>
      <c r="Q1152" s="249"/>
      <c r="R1152" s="249"/>
      <c r="S1152" s="249"/>
      <c r="T1152" s="250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1" t="s">
        <v>195</v>
      </c>
      <c r="AU1152" s="251" t="s">
        <v>83</v>
      </c>
      <c r="AV1152" s="13" t="s">
        <v>81</v>
      </c>
      <c r="AW1152" s="13" t="s">
        <v>30</v>
      </c>
      <c r="AX1152" s="13" t="s">
        <v>73</v>
      </c>
      <c r="AY1152" s="251" t="s">
        <v>183</v>
      </c>
    </row>
    <row r="1153" s="13" customFormat="1">
      <c r="A1153" s="13"/>
      <c r="B1153" s="241"/>
      <c r="C1153" s="242"/>
      <c r="D1153" s="243" t="s">
        <v>195</v>
      </c>
      <c r="E1153" s="244" t="s">
        <v>1</v>
      </c>
      <c r="F1153" s="245" t="s">
        <v>1563</v>
      </c>
      <c r="G1153" s="242"/>
      <c r="H1153" s="244" t="s">
        <v>1</v>
      </c>
      <c r="I1153" s="246"/>
      <c r="J1153" s="242"/>
      <c r="K1153" s="242"/>
      <c r="L1153" s="247"/>
      <c r="M1153" s="248"/>
      <c r="N1153" s="249"/>
      <c r="O1153" s="249"/>
      <c r="P1153" s="249"/>
      <c r="Q1153" s="249"/>
      <c r="R1153" s="249"/>
      <c r="S1153" s="249"/>
      <c r="T1153" s="250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1" t="s">
        <v>195</v>
      </c>
      <c r="AU1153" s="251" t="s">
        <v>83</v>
      </c>
      <c r="AV1153" s="13" t="s">
        <v>81</v>
      </c>
      <c r="AW1153" s="13" t="s">
        <v>30</v>
      </c>
      <c r="AX1153" s="13" t="s">
        <v>73</v>
      </c>
      <c r="AY1153" s="251" t="s">
        <v>183</v>
      </c>
    </row>
    <row r="1154" s="14" customFormat="1">
      <c r="A1154" s="14"/>
      <c r="B1154" s="252"/>
      <c r="C1154" s="253"/>
      <c r="D1154" s="243" t="s">
        <v>195</v>
      </c>
      <c r="E1154" s="254" t="s">
        <v>1</v>
      </c>
      <c r="F1154" s="255" t="s">
        <v>1564</v>
      </c>
      <c r="G1154" s="253"/>
      <c r="H1154" s="256">
        <v>36.744</v>
      </c>
      <c r="I1154" s="257"/>
      <c r="J1154" s="253"/>
      <c r="K1154" s="253"/>
      <c r="L1154" s="258"/>
      <c r="M1154" s="259"/>
      <c r="N1154" s="260"/>
      <c r="O1154" s="260"/>
      <c r="P1154" s="260"/>
      <c r="Q1154" s="260"/>
      <c r="R1154" s="260"/>
      <c r="S1154" s="260"/>
      <c r="T1154" s="261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2" t="s">
        <v>195</v>
      </c>
      <c r="AU1154" s="262" t="s">
        <v>83</v>
      </c>
      <c r="AV1154" s="14" t="s">
        <v>83</v>
      </c>
      <c r="AW1154" s="14" t="s">
        <v>30</v>
      </c>
      <c r="AX1154" s="14" t="s">
        <v>73</v>
      </c>
      <c r="AY1154" s="262" t="s">
        <v>183</v>
      </c>
    </row>
    <row r="1155" s="13" customFormat="1">
      <c r="A1155" s="13"/>
      <c r="B1155" s="241"/>
      <c r="C1155" s="242"/>
      <c r="D1155" s="243" t="s">
        <v>195</v>
      </c>
      <c r="E1155" s="244" t="s">
        <v>1</v>
      </c>
      <c r="F1155" s="245" t="s">
        <v>1565</v>
      </c>
      <c r="G1155" s="242"/>
      <c r="H1155" s="244" t="s">
        <v>1</v>
      </c>
      <c r="I1155" s="246"/>
      <c r="J1155" s="242"/>
      <c r="K1155" s="242"/>
      <c r="L1155" s="247"/>
      <c r="M1155" s="248"/>
      <c r="N1155" s="249"/>
      <c r="O1155" s="249"/>
      <c r="P1155" s="249"/>
      <c r="Q1155" s="249"/>
      <c r="R1155" s="249"/>
      <c r="S1155" s="249"/>
      <c r="T1155" s="250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1" t="s">
        <v>195</v>
      </c>
      <c r="AU1155" s="251" t="s">
        <v>83</v>
      </c>
      <c r="AV1155" s="13" t="s">
        <v>81</v>
      </c>
      <c r="AW1155" s="13" t="s">
        <v>30</v>
      </c>
      <c r="AX1155" s="13" t="s">
        <v>73</v>
      </c>
      <c r="AY1155" s="251" t="s">
        <v>183</v>
      </c>
    </row>
    <row r="1156" s="14" customFormat="1">
      <c r="A1156" s="14"/>
      <c r="B1156" s="252"/>
      <c r="C1156" s="253"/>
      <c r="D1156" s="243" t="s">
        <v>195</v>
      </c>
      <c r="E1156" s="254" t="s">
        <v>1</v>
      </c>
      <c r="F1156" s="255" t="s">
        <v>1566</v>
      </c>
      <c r="G1156" s="253"/>
      <c r="H1156" s="256">
        <v>25.440999999999999</v>
      </c>
      <c r="I1156" s="257"/>
      <c r="J1156" s="253"/>
      <c r="K1156" s="253"/>
      <c r="L1156" s="258"/>
      <c r="M1156" s="259"/>
      <c r="N1156" s="260"/>
      <c r="O1156" s="260"/>
      <c r="P1156" s="260"/>
      <c r="Q1156" s="260"/>
      <c r="R1156" s="260"/>
      <c r="S1156" s="260"/>
      <c r="T1156" s="261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2" t="s">
        <v>195</v>
      </c>
      <c r="AU1156" s="262" t="s">
        <v>83</v>
      </c>
      <c r="AV1156" s="14" t="s">
        <v>83</v>
      </c>
      <c r="AW1156" s="14" t="s">
        <v>30</v>
      </c>
      <c r="AX1156" s="14" t="s">
        <v>73</v>
      </c>
      <c r="AY1156" s="262" t="s">
        <v>183</v>
      </c>
    </row>
    <row r="1157" s="13" customFormat="1">
      <c r="A1157" s="13"/>
      <c r="B1157" s="241"/>
      <c r="C1157" s="242"/>
      <c r="D1157" s="243" t="s">
        <v>195</v>
      </c>
      <c r="E1157" s="244" t="s">
        <v>1</v>
      </c>
      <c r="F1157" s="245" t="s">
        <v>1567</v>
      </c>
      <c r="G1157" s="242"/>
      <c r="H1157" s="244" t="s">
        <v>1</v>
      </c>
      <c r="I1157" s="246"/>
      <c r="J1157" s="242"/>
      <c r="K1157" s="242"/>
      <c r="L1157" s="247"/>
      <c r="M1157" s="248"/>
      <c r="N1157" s="249"/>
      <c r="O1157" s="249"/>
      <c r="P1157" s="249"/>
      <c r="Q1157" s="249"/>
      <c r="R1157" s="249"/>
      <c r="S1157" s="249"/>
      <c r="T1157" s="250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1" t="s">
        <v>195</v>
      </c>
      <c r="AU1157" s="251" t="s">
        <v>83</v>
      </c>
      <c r="AV1157" s="13" t="s">
        <v>81</v>
      </c>
      <c r="AW1157" s="13" t="s">
        <v>30</v>
      </c>
      <c r="AX1157" s="13" t="s">
        <v>73</v>
      </c>
      <c r="AY1157" s="251" t="s">
        <v>183</v>
      </c>
    </row>
    <row r="1158" s="14" customFormat="1">
      <c r="A1158" s="14"/>
      <c r="B1158" s="252"/>
      <c r="C1158" s="253"/>
      <c r="D1158" s="243" t="s">
        <v>195</v>
      </c>
      <c r="E1158" s="254" t="s">
        <v>1</v>
      </c>
      <c r="F1158" s="255" t="s">
        <v>1568</v>
      </c>
      <c r="G1158" s="253"/>
      <c r="H1158" s="256">
        <v>32.859999999999999</v>
      </c>
      <c r="I1158" s="257"/>
      <c r="J1158" s="253"/>
      <c r="K1158" s="253"/>
      <c r="L1158" s="258"/>
      <c r="M1158" s="259"/>
      <c r="N1158" s="260"/>
      <c r="O1158" s="260"/>
      <c r="P1158" s="260"/>
      <c r="Q1158" s="260"/>
      <c r="R1158" s="260"/>
      <c r="S1158" s="260"/>
      <c r="T1158" s="261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2" t="s">
        <v>195</v>
      </c>
      <c r="AU1158" s="262" t="s">
        <v>83</v>
      </c>
      <c r="AV1158" s="14" t="s">
        <v>83</v>
      </c>
      <c r="AW1158" s="14" t="s">
        <v>30</v>
      </c>
      <c r="AX1158" s="14" t="s">
        <v>73</v>
      </c>
      <c r="AY1158" s="262" t="s">
        <v>183</v>
      </c>
    </row>
    <row r="1159" s="13" customFormat="1">
      <c r="A1159" s="13"/>
      <c r="B1159" s="241"/>
      <c r="C1159" s="242"/>
      <c r="D1159" s="243" t="s">
        <v>195</v>
      </c>
      <c r="E1159" s="244" t="s">
        <v>1</v>
      </c>
      <c r="F1159" s="245" t="s">
        <v>1569</v>
      </c>
      <c r="G1159" s="242"/>
      <c r="H1159" s="244" t="s">
        <v>1</v>
      </c>
      <c r="I1159" s="246"/>
      <c r="J1159" s="242"/>
      <c r="K1159" s="242"/>
      <c r="L1159" s="247"/>
      <c r="M1159" s="248"/>
      <c r="N1159" s="249"/>
      <c r="O1159" s="249"/>
      <c r="P1159" s="249"/>
      <c r="Q1159" s="249"/>
      <c r="R1159" s="249"/>
      <c r="S1159" s="249"/>
      <c r="T1159" s="250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1" t="s">
        <v>195</v>
      </c>
      <c r="AU1159" s="251" t="s">
        <v>83</v>
      </c>
      <c r="AV1159" s="13" t="s">
        <v>81</v>
      </c>
      <c r="AW1159" s="13" t="s">
        <v>30</v>
      </c>
      <c r="AX1159" s="13" t="s">
        <v>73</v>
      </c>
      <c r="AY1159" s="251" t="s">
        <v>183</v>
      </c>
    </row>
    <row r="1160" s="14" customFormat="1">
      <c r="A1160" s="14"/>
      <c r="B1160" s="252"/>
      <c r="C1160" s="253"/>
      <c r="D1160" s="243" t="s">
        <v>195</v>
      </c>
      <c r="E1160" s="254" t="s">
        <v>1</v>
      </c>
      <c r="F1160" s="255" t="s">
        <v>1570</v>
      </c>
      <c r="G1160" s="253"/>
      <c r="H1160" s="256">
        <v>5.8099999999999996</v>
      </c>
      <c r="I1160" s="257"/>
      <c r="J1160" s="253"/>
      <c r="K1160" s="253"/>
      <c r="L1160" s="258"/>
      <c r="M1160" s="259"/>
      <c r="N1160" s="260"/>
      <c r="O1160" s="260"/>
      <c r="P1160" s="260"/>
      <c r="Q1160" s="260"/>
      <c r="R1160" s="260"/>
      <c r="S1160" s="260"/>
      <c r="T1160" s="261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2" t="s">
        <v>195</v>
      </c>
      <c r="AU1160" s="262" t="s">
        <v>83</v>
      </c>
      <c r="AV1160" s="14" t="s">
        <v>83</v>
      </c>
      <c r="AW1160" s="14" t="s">
        <v>30</v>
      </c>
      <c r="AX1160" s="14" t="s">
        <v>73</v>
      </c>
      <c r="AY1160" s="262" t="s">
        <v>183</v>
      </c>
    </row>
    <row r="1161" s="13" customFormat="1">
      <c r="A1161" s="13"/>
      <c r="B1161" s="241"/>
      <c r="C1161" s="242"/>
      <c r="D1161" s="243" t="s">
        <v>195</v>
      </c>
      <c r="E1161" s="244" t="s">
        <v>1</v>
      </c>
      <c r="F1161" s="245" t="s">
        <v>1059</v>
      </c>
      <c r="G1161" s="242"/>
      <c r="H1161" s="244" t="s">
        <v>1</v>
      </c>
      <c r="I1161" s="246"/>
      <c r="J1161" s="242"/>
      <c r="K1161" s="242"/>
      <c r="L1161" s="247"/>
      <c r="M1161" s="248"/>
      <c r="N1161" s="249"/>
      <c r="O1161" s="249"/>
      <c r="P1161" s="249"/>
      <c r="Q1161" s="249"/>
      <c r="R1161" s="249"/>
      <c r="S1161" s="249"/>
      <c r="T1161" s="250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1" t="s">
        <v>195</v>
      </c>
      <c r="AU1161" s="251" t="s">
        <v>83</v>
      </c>
      <c r="AV1161" s="13" t="s">
        <v>81</v>
      </c>
      <c r="AW1161" s="13" t="s">
        <v>30</v>
      </c>
      <c r="AX1161" s="13" t="s">
        <v>73</v>
      </c>
      <c r="AY1161" s="251" t="s">
        <v>183</v>
      </c>
    </row>
    <row r="1162" s="14" customFormat="1">
      <c r="A1162" s="14"/>
      <c r="B1162" s="252"/>
      <c r="C1162" s="253"/>
      <c r="D1162" s="243" t="s">
        <v>195</v>
      </c>
      <c r="E1162" s="254" t="s">
        <v>1</v>
      </c>
      <c r="F1162" s="255" t="s">
        <v>1571</v>
      </c>
      <c r="G1162" s="253"/>
      <c r="H1162" s="256">
        <v>8.6820000000000004</v>
      </c>
      <c r="I1162" s="257"/>
      <c r="J1162" s="253"/>
      <c r="K1162" s="253"/>
      <c r="L1162" s="258"/>
      <c r="M1162" s="259"/>
      <c r="N1162" s="260"/>
      <c r="O1162" s="260"/>
      <c r="P1162" s="260"/>
      <c r="Q1162" s="260"/>
      <c r="R1162" s="260"/>
      <c r="S1162" s="260"/>
      <c r="T1162" s="261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2" t="s">
        <v>195</v>
      </c>
      <c r="AU1162" s="262" t="s">
        <v>83</v>
      </c>
      <c r="AV1162" s="14" t="s">
        <v>83</v>
      </c>
      <c r="AW1162" s="14" t="s">
        <v>30</v>
      </c>
      <c r="AX1162" s="14" t="s">
        <v>73</v>
      </c>
      <c r="AY1162" s="262" t="s">
        <v>183</v>
      </c>
    </row>
    <row r="1163" s="13" customFormat="1">
      <c r="A1163" s="13"/>
      <c r="B1163" s="241"/>
      <c r="C1163" s="242"/>
      <c r="D1163" s="243" t="s">
        <v>195</v>
      </c>
      <c r="E1163" s="244" t="s">
        <v>1</v>
      </c>
      <c r="F1163" s="245" t="s">
        <v>1572</v>
      </c>
      <c r="G1163" s="242"/>
      <c r="H1163" s="244" t="s">
        <v>1</v>
      </c>
      <c r="I1163" s="246"/>
      <c r="J1163" s="242"/>
      <c r="K1163" s="242"/>
      <c r="L1163" s="247"/>
      <c r="M1163" s="248"/>
      <c r="N1163" s="249"/>
      <c r="O1163" s="249"/>
      <c r="P1163" s="249"/>
      <c r="Q1163" s="249"/>
      <c r="R1163" s="249"/>
      <c r="S1163" s="249"/>
      <c r="T1163" s="250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1" t="s">
        <v>195</v>
      </c>
      <c r="AU1163" s="251" t="s">
        <v>83</v>
      </c>
      <c r="AV1163" s="13" t="s">
        <v>81</v>
      </c>
      <c r="AW1163" s="13" t="s">
        <v>30</v>
      </c>
      <c r="AX1163" s="13" t="s">
        <v>73</v>
      </c>
      <c r="AY1163" s="251" t="s">
        <v>183</v>
      </c>
    </row>
    <row r="1164" s="14" customFormat="1">
      <c r="A1164" s="14"/>
      <c r="B1164" s="252"/>
      <c r="C1164" s="253"/>
      <c r="D1164" s="243" t="s">
        <v>195</v>
      </c>
      <c r="E1164" s="254" t="s">
        <v>1</v>
      </c>
      <c r="F1164" s="255" t="s">
        <v>1573</v>
      </c>
      <c r="G1164" s="253"/>
      <c r="H1164" s="256">
        <v>25.478000000000002</v>
      </c>
      <c r="I1164" s="257"/>
      <c r="J1164" s="253"/>
      <c r="K1164" s="253"/>
      <c r="L1164" s="258"/>
      <c r="M1164" s="259"/>
      <c r="N1164" s="260"/>
      <c r="O1164" s="260"/>
      <c r="P1164" s="260"/>
      <c r="Q1164" s="260"/>
      <c r="R1164" s="260"/>
      <c r="S1164" s="260"/>
      <c r="T1164" s="261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62" t="s">
        <v>195</v>
      </c>
      <c r="AU1164" s="262" t="s">
        <v>83</v>
      </c>
      <c r="AV1164" s="14" t="s">
        <v>83</v>
      </c>
      <c r="AW1164" s="14" t="s">
        <v>30</v>
      </c>
      <c r="AX1164" s="14" t="s">
        <v>73</v>
      </c>
      <c r="AY1164" s="262" t="s">
        <v>183</v>
      </c>
    </row>
    <row r="1165" s="13" customFormat="1">
      <c r="A1165" s="13"/>
      <c r="B1165" s="241"/>
      <c r="C1165" s="242"/>
      <c r="D1165" s="243" t="s">
        <v>195</v>
      </c>
      <c r="E1165" s="244" t="s">
        <v>1</v>
      </c>
      <c r="F1165" s="245" t="s">
        <v>1574</v>
      </c>
      <c r="G1165" s="242"/>
      <c r="H1165" s="244" t="s">
        <v>1</v>
      </c>
      <c r="I1165" s="246"/>
      <c r="J1165" s="242"/>
      <c r="K1165" s="242"/>
      <c r="L1165" s="247"/>
      <c r="M1165" s="248"/>
      <c r="N1165" s="249"/>
      <c r="O1165" s="249"/>
      <c r="P1165" s="249"/>
      <c r="Q1165" s="249"/>
      <c r="R1165" s="249"/>
      <c r="S1165" s="249"/>
      <c r="T1165" s="250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1" t="s">
        <v>195</v>
      </c>
      <c r="AU1165" s="251" t="s">
        <v>83</v>
      </c>
      <c r="AV1165" s="13" t="s">
        <v>81</v>
      </c>
      <c r="AW1165" s="13" t="s">
        <v>30</v>
      </c>
      <c r="AX1165" s="13" t="s">
        <v>73</v>
      </c>
      <c r="AY1165" s="251" t="s">
        <v>183</v>
      </c>
    </row>
    <row r="1166" s="14" customFormat="1">
      <c r="A1166" s="14"/>
      <c r="B1166" s="252"/>
      <c r="C1166" s="253"/>
      <c r="D1166" s="243" t="s">
        <v>195</v>
      </c>
      <c r="E1166" s="254" t="s">
        <v>1</v>
      </c>
      <c r="F1166" s="255" t="s">
        <v>1575</v>
      </c>
      <c r="G1166" s="253"/>
      <c r="H1166" s="256">
        <v>32.948999999999998</v>
      </c>
      <c r="I1166" s="257"/>
      <c r="J1166" s="253"/>
      <c r="K1166" s="253"/>
      <c r="L1166" s="258"/>
      <c r="M1166" s="259"/>
      <c r="N1166" s="260"/>
      <c r="O1166" s="260"/>
      <c r="P1166" s="260"/>
      <c r="Q1166" s="260"/>
      <c r="R1166" s="260"/>
      <c r="S1166" s="260"/>
      <c r="T1166" s="261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2" t="s">
        <v>195</v>
      </c>
      <c r="AU1166" s="262" t="s">
        <v>83</v>
      </c>
      <c r="AV1166" s="14" t="s">
        <v>83</v>
      </c>
      <c r="AW1166" s="14" t="s">
        <v>30</v>
      </c>
      <c r="AX1166" s="14" t="s">
        <v>73</v>
      </c>
      <c r="AY1166" s="262" t="s">
        <v>183</v>
      </c>
    </row>
    <row r="1167" s="13" customFormat="1">
      <c r="A1167" s="13"/>
      <c r="B1167" s="241"/>
      <c r="C1167" s="242"/>
      <c r="D1167" s="243" t="s">
        <v>195</v>
      </c>
      <c r="E1167" s="244" t="s">
        <v>1</v>
      </c>
      <c r="F1167" s="245" t="s">
        <v>1327</v>
      </c>
      <c r="G1167" s="242"/>
      <c r="H1167" s="244" t="s">
        <v>1</v>
      </c>
      <c r="I1167" s="246"/>
      <c r="J1167" s="242"/>
      <c r="K1167" s="242"/>
      <c r="L1167" s="247"/>
      <c r="M1167" s="248"/>
      <c r="N1167" s="249"/>
      <c r="O1167" s="249"/>
      <c r="P1167" s="249"/>
      <c r="Q1167" s="249"/>
      <c r="R1167" s="249"/>
      <c r="S1167" s="249"/>
      <c r="T1167" s="250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1" t="s">
        <v>195</v>
      </c>
      <c r="AU1167" s="251" t="s">
        <v>83</v>
      </c>
      <c r="AV1167" s="13" t="s">
        <v>81</v>
      </c>
      <c r="AW1167" s="13" t="s">
        <v>30</v>
      </c>
      <c r="AX1167" s="13" t="s">
        <v>73</v>
      </c>
      <c r="AY1167" s="251" t="s">
        <v>183</v>
      </c>
    </row>
    <row r="1168" s="14" customFormat="1">
      <c r="A1168" s="14"/>
      <c r="B1168" s="252"/>
      <c r="C1168" s="253"/>
      <c r="D1168" s="243" t="s">
        <v>195</v>
      </c>
      <c r="E1168" s="254" t="s">
        <v>1</v>
      </c>
      <c r="F1168" s="255" t="s">
        <v>1576</v>
      </c>
      <c r="G1168" s="253"/>
      <c r="H1168" s="256">
        <v>45.715000000000003</v>
      </c>
      <c r="I1168" s="257"/>
      <c r="J1168" s="253"/>
      <c r="K1168" s="253"/>
      <c r="L1168" s="258"/>
      <c r="M1168" s="259"/>
      <c r="N1168" s="260"/>
      <c r="O1168" s="260"/>
      <c r="P1168" s="260"/>
      <c r="Q1168" s="260"/>
      <c r="R1168" s="260"/>
      <c r="S1168" s="260"/>
      <c r="T1168" s="261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2" t="s">
        <v>195</v>
      </c>
      <c r="AU1168" s="262" t="s">
        <v>83</v>
      </c>
      <c r="AV1168" s="14" t="s">
        <v>83</v>
      </c>
      <c r="AW1168" s="14" t="s">
        <v>30</v>
      </c>
      <c r="AX1168" s="14" t="s">
        <v>73</v>
      </c>
      <c r="AY1168" s="262" t="s">
        <v>183</v>
      </c>
    </row>
    <row r="1169" s="13" customFormat="1">
      <c r="A1169" s="13"/>
      <c r="B1169" s="241"/>
      <c r="C1169" s="242"/>
      <c r="D1169" s="243" t="s">
        <v>195</v>
      </c>
      <c r="E1169" s="244" t="s">
        <v>1</v>
      </c>
      <c r="F1169" s="245" t="s">
        <v>1025</v>
      </c>
      <c r="G1169" s="242"/>
      <c r="H1169" s="244" t="s">
        <v>1</v>
      </c>
      <c r="I1169" s="246"/>
      <c r="J1169" s="242"/>
      <c r="K1169" s="242"/>
      <c r="L1169" s="247"/>
      <c r="M1169" s="248"/>
      <c r="N1169" s="249"/>
      <c r="O1169" s="249"/>
      <c r="P1169" s="249"/>
      <c r="Q1169" s="249"/>
      <c r="R1169" s="249"/>
      <c r="S1169" s="249"/>
      <c r="T1169" s="25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1" t="s">
        <v>195</v>
      </c>
      <c r="AU1169" s="251" t="s">
        <v>83</v>
      </c>
      <c r="AV1169" s="13" t="s">
        <v>81</v>
      </c>
      <c r="AW1169" s="13" t="s">
        <v>30</v>
      </c>
      <c r="AX1169" s="13" t="s">
        <v>73</v>
      </c>
      <c r="AY1169" s="251" t="s">
        <v>183</v>
      </c>
    </row>
    <row r="1170" s="14" customFormat="1">
      <c r="A1170" s="14"/>
      <c r="B1170" s="252"/>
      <c r="C1170" s="253"/>
      <c r="D1170" s="243" t="s">
        <v>195</v>
      </c>
      <c r="E1170" s="254" t="s">
        <v>1</v>
      </c>
      <c r="F1170" s="255" t="s">
        <v>1577</v>
      </c>
      <c r="G1170" s="253"/>
      <c r="H1170" s="256">
        <v>23.774999999999999</v>
      </c>
      <c r="I1170" s="257"/>
      <c r="J1170" s="253"/>
      <c r="K1170" s="253"/>
      <c r="L1170" s="258"/>
      <c r="M1170" s="259"/>
      <c r="N1170" s="260"/>
      <c r="O1170" s="260"/>
      <c r="P1170" s="260"/>
      <c r="Q1170" s="260"/>
      <c r="R1170" s="260"/>
      <c r="S1170" s="260"/>
      <c r="T1170" s="261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2" t="s">
        <v>195</v>
      </c>
      <c r="AU1170" s="262" t="s">
        <v>83</v>
      </c>
      <c r="AV1170" s="14" t="s">
        <v>83</v>
      </c>
      <c r="AW1170" s="14" t="s">
        <v>30</v>
      </c>
      <c r="AX1170" s="14" t="s">
        <v>73</v>
      </c>
      <c r="AY1170" s="262" t="s">
        <v>183</v>
      </c>
    </row>
    <row r="1171" s="13" customFormat="1">
      <c r="A1171" s="13"/>
      <c r="B1171" s="241"/>
      <c r="C1171" s="242"/>
      <c r="D1171" s="243" t="s">
        <v>195</v>
      </c>
      <c r="E1171" s="244" t="s">
        <v>1</v>
      </c>
      <c r="F1171" s="245" t="s">
        <v>1578</v>
      </c>
      <c r="G1171" s="242"/>
      <c r="H1171" s="244" t="s">
        <v>1</v>
      </c>
      <c r="I1171" s="246"/>
      <c r="J1171" s="242"/>
      <c r="K1171" s="242"/>
      <c r="L1171" s="247"/>
      <c r="M1171" s="248"/>
      <c r="N1171" s="249"/>
      <c r="O1171" s="249"/>
      <c r="P1171" s="249"/>
      <c r="Q1171" s="249"/>
      <c r="R1171" s="249"/>
      <c r="S1171" s="249"/>
      <c r="T1171" s="250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1" t="s">
        <v>195</v>
      </c>
      <c r="AU1171" s="251" t="s">
        <v>83</v>
      </c>
      <c r="AV1171" s="13" t="s">
        <v>81</v>
      </c>
      <c r="AW1171" s="13" t="s">
        <v>30</v>
      </c>
      <c r="AX1171" s="13" t="s">
        <v>73</v>
      </c>
      <c r="AY1171" s="251" t="s">
        <v>183</v>
      </c>
    </row>
    <row r="1172" s="14" customFormat="1">
      <c r="A1172" s="14"/>
      <c r="B1172" s="252"/>
      <c r="C1172" s="253"/>
      <c r="D1172" s="243" t="s">
        <v>195</v>
      </c>
      <c r="E1172" s="254" t="s">
        <v>1</v>
      </c>
      <c r="F1172" s="255" t="s">
        <v>1579</v>
      </c>
      <c r="G1172" s="253"/>
      <c r="H1172" s="256">
        <v>7.976</v>
      </c>
      <c r="I1172" s="257"/>
      <c r="J1172" s="253"/>
      <c r="K1172" s="253"/>
      <c r="L1172" s="258"/>
      <c r="M1172" s="259"/>
      <c r="N1172" s="260"/>
      <c r="O1172" s="260"/>
      <c r="P1172" s="260"/>
      <c r="Q1172" s="260"/>
      <c r="R1172" s="260"/>
      <c r="S1172" s="260"/>
      <c r="T1172" s="261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2" t="s">
        <v>195</v>
      </c>
      <c r="AU1172" s="262" t="s">
        <v>83</v>
      </c>
      <c r="AV1172" s="14" t="s">
        <v>83</v>
      </c>
      <c r="AW1172" s="14" t="s">
        <v>30</v>
      </c>
      <c r="AX1172" s="14" t="s">
        <v>73</v>
      </c>
      <c r="AY1172" s="262" t="s">
        <v>183</v>
      </c>
    </row>
    <row r="1173" s="13" customFormat="1">
      <c r="A1173" s="13"/>
      <c r="B1173" s="241"/>
      <c r="C1173" s="242"/>
      <c r="D1173" s="243" t="s">
        <v>195</v>
      </c>
      <c r="E1173" s="244" t="s">
        <v>1</v>
      </c>
      <c r="F1173" s="245" t="s">
        <v>1321</v>
      </c>
      <c r="G1173" s="242"/>
      <c r="H1173" s="244" t="s">
        <v>1</v>
      </c>
      <c r="I1173" s="246"/>
      <c r="J1173" s="242"/>
      <c r="K1173" s="242"/>
      <c r="L1173" s="247"/>
      <c r="M1173" s="248"/>
      <c r="N1173" s="249"/>
      <c r="O1173" s="249"/>
      <c r="P1173" s="249"/>
      <c r="Q1173" s="249"/>
      <c r="R1173" s="249"/>
      <c r="S1173" s="249"/>
      <c r="T1173" s="250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1" t="s">
        <v>195</v>
      </c>
      <c r="AU1173" s="251" t="s">
        <v>83</v>
      </c>
      <c r="AV1173" s="13" t="s">
        <v>81</v>
      </c>
      <c r="AW1173" s="13" t="s">
        <v>30</v>
      </c>
      <c r="AX1173" s="13" t="s">
        <v>73</v>
      </c>
      <c r="AY1173" s="251" t="s">
        <v>183</v>
      </c>
    </row>
    <row r="1174" s="14" customFormat="1">
      <c r="A1174" s="14"/>
      <c r="B1174" s="252"/>
      <c r="C1174" s="253"/>
      <c r="D1174" s="243" t="s">
        <v>195</v>
      </c>
      <c r="E1174" s="254" t="s">
        <v>1</v>
      </c>
      <c r="F1174" s="255" t="s">
        <v>1580</v>
      </c>
      <c r="G1174" s="253"/>
      <c r="H1174" s="256">
        <v>32.234000000000002</v>
      </c>
      <c r="I1174" s="257"/>
      <c r="J1174" s="253"/>
      <c r="K1174" s="253"/>
      <c r="L1174" s="258"/>
      <c r="M1174" s="259"/>
      <c r="N1174" s="260"/>
      <c r="O1174" s="260"/>
      <c r="P1174" s="260"/>
      <c r="Q1174" s="260"/>
      <c r="R1174" s="260"/>
      <c r="S1174" s="260"/>
      <c r="T1174" s="261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2" t="s">
        <v>195</v>
      </c>
      <c r="AU1174" s="262" t="s">
        <v>83</v>
      </c>
      <c r="AV1174" s="14" t="s">
        <v>83</v>
      </c>
      <c r="AW1174" s="14" t="s">
        <v>30</v>
      </c>
      <c r="AX1174" s="14" t="s">
        <v>73</v>
      </c>
      <c r="AY1174" s="262" t="s">
        <v>183</v>
      </c>
    </row>
    <row r="1175" s="13" customFormat="1">
      <c r="A1175" s="13"/>
      <c r="B1175" s="241"/>
      <c r="C1175" s="242"/>
      <c r="D1175" s="243" t="s">
        <v>195</v>
      </c>
      <c r="E1175" s="244" t="s">
        <v>1</v>
      </c>
      <c r="F1175" s="245" t="s">
        <v>1581</v>
      </c>
      <c r="G1175" s="242"/>
      <c r="H1175" s="244" t="s">
        <v>1</v>
      </c>
      <c r="I1175" s="246"/>
      <c r="J1175" s="242"/>
      <c r="K1175" s="242"/>
      <c r="L1175" s="247"/>
      <c r="M1175" s="248"/>
      <c r="N1175" s="249"/>
      <c r="O1175" s="249"/>
      <c r="P1175" s="249"/>
      <c r="Q1175" s="249"/>
      <c r="R1175" s="249"/>
      <c r="S1175" s="249"/>
      <c r="T1175" s="250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1" t="s">
        <v>195</v>
      </c>
      <c r="AU1175" s="251" t="s">
        <v>83</v>
      </c>
      <c r="AV1175" s="13" t="s">
        <v>81</v>
      </c>
      <c r="AW1175" s="13" t="s">
        <v>30</v>
      </c>
      <c r="AX1175" s="13" t="s">
        <v>73</v>
      </c>
      <c r="AY1175" s="251" t="s">
        <v>183</v>
      </c>
    </row>
    <row r="1176" s="14" customFormat="1">
      <c r="A1176" s="14"/>
      <c r="B1176" s="252"/>
      <c r="C1176" s="253"/>
      <c r="D1176" s="243" t="s">
        <v>195</v>
      </c>
      <c r="E1176" s="254" t="s">
        <v>1</v>
      </c>
      <c r="F1176" s="255" t="s">
        <v>1582</v>
      </c>
      <c r="G1176" s="253"/>
      <c r="H1176" s="256">
        <v>13.763999999999999</v>
      </c>
      <c r="I1176" s="257"/>
      <c r="J1176" s="253"/>
      <c r="K1176" s="253"/>
      <c r="L1176" s="258"/>
      <c r="M1176" s="259"/>
      <c r="N1176" s="260"/>
      <c r="O1176" s="260"/>
      <c r="P1176" s="260"/>
      <c r="Q1176" s="260"/>
      <c r="R1176" s="260"/>
      <c r="S1176" s="260"/>
      <c r="T1176" s="261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2" t="s">
        <v>195</v>
      </c>
      <c r="AU1176" s="262" t="s">
        <v>83</v>
      </c>
      <c r="AV1176" s="14" t="s">
        <v>83</v>
      </c>
      <c r="AW1176" s="14" t="s">
        <v>30</v>
      </c>
      <c r="AX1176" s="14" t="s">
        <v>73</v>
      </c>
      <c r="AY1176" s="262" t="s">
        <v>183</v>
      </c>
    </row>
    <row r="1177" s="13" customFormat="1">
      <c r="A1177" s="13"/>
      <c r="B1177" s="241"/>
      <c r="C1177" s="242"/>
      <c r="D1177" s="243" t="s">
        <v>195</v>
      </c>
      <c r="E1177" s="244" t="s">
        <v>1</v>
      </c>
      <c r="F1177" s="245" t="s">
        <v>1023</v>
      </c>
      <c r="G1177" s="242"/>
      <c r="H1177" s="244" t="s">
        <v>1</v>
      </c>
      <c r="I1177" s="246"/>
      <c r="J1177" s="242"/>
      <c r="K1177" s="242"/>
      <c r="L1177" s="247"/>
      <c r="M1177" s="248"/>
      <c r="N1177" s="249"/>
      <c r="O1177" s="249"/>
      <c r="P1177" s="249"/>
      <c r="Q1177" s="249"/>
      <c r="R1177" s="249"/>
      <c r="S1177" s="249"/>
      <c r="T1177" s="250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1" t="s">
        <v>195</v>
      </c>
      <c r="AU1177" s="251" t="s">
        <v>83</v>
      </c>
      <c r="AV1177" s="13" t="s">
        <v>81</v>
      </c>
      <c r="AW1177" s="13" t="s">
        <v>30</v>
      </c>
      <c r="AX1177" s="13" t="s">
        <v>73</v>
      </c>
      <c r="AY1177" s="251" t="s">
        <v>183</v>
      </c>
    </row>
    <row r="1178" s="14" customFormat="1">
      <c r="A1178" s="14"/>
      <c r="B1178" s="252"/>
      <c r="C1178" s="253"/>
      <c r="D1178" s="243" t="s">
        <v>195</v>
      </c>
      <c r="E1178" s="254" t="s">
        <v>1</v>
      </c>
      <c r="F1178" s="255" t="s">
        <v>1583</v>
      </c>
      <c r="G1178" s="253"/>
      <c r="H1178" s="256">
        <v>69.494</v>
      </c>
      <c r="I1178" s="257"/>
      <c r="J1178" s="253"/>
      <c r="K1178" s="253"/>
      <c r="L1178" s="258"/>
      <c r="M1178" s="259"/>
      <c r="N1178" s="260"/>
      <c r="O1178" s="260"/>
      <c r="P1178" s="260"/>
      <c r="Q1178" s="260"/>
      <c r="R1178" s="260"/>
      <c r="S1178" s="260"/>
      <c r="T1178" s="261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2" t="s">
        <v>195</v>
      </c>
      <c r="AU1178" s="262" t="s">
        <v>83</v>
      </c>
      <c r="AV1178" s="14" t="s">
        <v>83</v>
      </c>
      <c r="AW1178" s="14" t="s">
        <v>30</v>
      </c>
      <c r="AX1178" s="14" t="s">
        <v>73</v>
      </c>
      <c r="AY1178" s="262" t="s">
        <v>183</v>
      </c>
    </row>
    <row r="1179" s="13" customFormat="1">
      <c r="A1179" s="13"/>
      <c r="B1179" s="241"/>
      <c r="C1179" s="242"/>
      <c r="D1179" s="243" t="s">
        <v>195</v>
      </c>
      <c r="E1179" s="244" t="s">
        <v>1</v>
      </c>
      <c r="F1179" s="245" t="s">
        <v>1584</v>
      </c>
      <c r="G1179" s="242"/>
      <c r="H1179" s="244" t="s">
        <v>1</v>
      </c>
      <c r="I1179" s="246"/>
      <c r="J1179" s="242"/>
      <c r="K1179" s="242"/>
      <c r="L1179" s="247"/>
      <c r="M1179" s="248"/>
      <c r="N1179" s="249"/>
      <c r="O1179" s="249"/>
      <c r="P1179" s="249"/>
      <c r="Q1179" s="249"/>
      <c r="R1179" s="249"/>
      <c r="S1179" s="249"/>
      <c r="T1179" s="250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1" t="s">
        <v>195</v>
      </c>
      <c r="AU1179" s="251" t="s">
        <v>83</v>
      </c>
      <c r="AV1179" s="13" t="s">
        <v>81</v>
      </c>
      <c r="AW1179" s="13" t="s">
        <v>30</v>
      </c>
      <c r="AX1179" s="13" t="s">
        <v>73</v>
      </c>
      <c r="AY1179" s="251" t="s">
        <v>183</v>
      </c>
    </row>
    <row r="1180" s="14" customFormat="1">
      <c r="A1180" s="14"/>
      <c r="B1180" s="252"/>
      <c r="C1180" s="253"/>
      <c r="D1180" s="243" t="s">
        <v>195</v>
      </c>
      <c r="E1180" s="254" t="s">
        <v>1</v>
      </c>
      <c r="F1180" s="255" t="s">
        <v>1585</v>
      </c>
      <c r="G1180" s="253"/>
      <c r="H1180" s="256">
        <v>29.379999999999999</v>
      </c>
      <c r="I1180" s="257"/>
      <c r="J1180" s="253"/>
      <c r="K1180" s="253"/>
      <c r="L1180" s="258"/>
      <c r="M1180" s="259"/>
      <c r="N1180" s="260"/>
      <c r="O1180" s="260"/>
      <c r="P1180" s="260"/>
      <c r="Q1180" s="260"/>
      <c r="R1180" s="260"/>
      <c r="S1180" s="260"/>
      <c r="T1180" s="261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2" t="s">
        <v>195</v>
      </c>
      <c r="AU1180" s="262" t="s">
        <v>83</v>
      </c>
      <c r="AV1180" s="14" t="s">
        <v>83</v>
      </c>
      <c r="AW1180" s="14" t="s">
        <v>30</v>
      </c>
      <c r="AX1180" s="14" t="s">
        <v>73</v>
      </c>
      <c r="AY1180" s="262" t="s">
        <v>183</v>
      </c>
    </row>
    <row r="1181" s="13" customFormat="1">
      <c r="A1181" s="13"/>
      <c r="B1181" s="241"/>
      <c r="C1181" s="242"/>
      <c r="D1181" s="243" t="s">
        <v>195</v>
      </c>
      <c r="E1181" s="244" t="s">
        <v>1</v>
      </c>
      <c r="F1181" s="245" t="s">
        <v>1059</v>
      </c>
      <c r="G1181" s="242"/>
      <c r="H1181" s="244" t="s">
        <v>1</v>
      </c>
      <c r="I1181" s="246"/>
      <c r="J1181" s="242"/>
      <c r="K1181" s="242"/>
      <c r="L1181" s="247"/>
      <c r="M1181" s="248"/>
      <c r="N1181" s="249"/>
      <c r="O1181" s="249"/>
      <c r="P1181" s="249"/>
      <c r="Q1181" s="249"/>
      <c r="R1181" s="249"/>
      <c r="S1181" s="249"/>
      <c r="T1181" s="250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1" t="s">
        <v>195</v>
      </c>
      <c r="AU1181" s="251" t="s">
        <v>83</v>
      </c>
      <c r="AV1181" s="13" t="s">
        <v>81</v>
      </c>
      <c r="AW1181" s="13" t="s">
        <v>30</v>
      </c>
      <c r="AX1181" s="13" t="s">
        <v>73</v>
      </c>
      <c r="AY1181" s="251" t="s">
        <v>183</v>
      </c>
    </row>
    <row r="1182" s="14" customFormat="1">
      <c r="A1182" s="14"/>
      <c r="B1182" s="252"/>
      <c r="C1182" s="253"/>
      <c r="D1182" s="243" t="s">
        <v>195</v>
      </c>
      <c r="E1182" s="254" t="s">
        <v>1</v>
      </c>
      <c r="F1182" s="255" t="s">
        <v>1586</v>
      </c>
      <c r="G1182" s="253"/>
      <c r="H1182" s="256">
        <v>24.367000000000001</v>
      </c>
      <c r="I1182" s="257"/>
      <c r="J1182" s="253"/>
      <c r="K1182" s="253"/>
      <c r="L1182" s="258"/>
      <c r="M1182" s="259"/>
      <c r="N1182" s="260"/>
      <c r="O1182" s="260"/>
      <c r="P1182" s="260"/>
      <c r="Q1182" s="260"/>
      <c r="R1182" s="260"/>
      <c r="S1182" s="260"/>
      <c r="T1182" s="261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2" t="s">
        <v>195</v>
      </c>
      <c r="AU1182" s="262" t="s">
        <v>83</v>
      </c>
      <c r="AV1182" s="14" t="s">
        <v>83</v>
      </c>
      <c r="AW1182" s="14" t="s">
        <v>30</v>
      </c>
      <c r="AX1182" s="14" t="s">
        <v>73</v>
      </c>
      <c r="AY1182" s="262" t="s">
        <v>183</v>
      </c>
    </row>
    <row r="1183" s="13" customFormat="1">
      <c r="A1183" s="13"/>
      <c r="B1183" s="241"/>
      <c r="C1183" s="242"/>
      <c r="D1183" s="243" t="s">
        <v>195</v>
      </c>
      <c r="E1183" s="244" t="s">
        <v>1</v>
      </c>
      <c r="F1183" s="245" t="s">
        <v>1587</v>
      </c>
      <c r="G1183" s="242"/>
      <c r="H1183" s="244" t="s">
        <v>1</v>
      </c>
      <c r="I1183" s="246"/>
      <c r="J1183" s="242"/>
      <c r="K1183" s="242"/>
      <c r="L1183" s="247"/>
      <c r="M1183" s="248"/>
      <c r="N1183" s="249"/>
      <c r="O1183" s="249"/>
      <c r="P1183" s="249"/>
      <c r="Q1183" s="249"/>
      <c r="R1183" s="249"/>
      <c r="S1183" s="249"/>
      <c r="T1183" s="25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1" t="s">
        <v>195</v>
      </c>
      <c r="AU1183" s="251" t="s">
        <v>83</v>
      </c>
      <c r="AV1183" s="13" t="s">
        <v>81</v>
      </c>
      <c r="AW1183" s="13" t="s">
        <v>30</v>
      </c>
      <c r="AX1183" s="13" t="s">
        <v>73</v>
      </c>
      <c r="AY1183" s="251" t="s">
        <v>183</v>
      </c>
    </row>
    <row r="1184" s="14" customFormat="1">
      <c r="A1184" s="14"/>
      <c r="B1184" s="252"/>
      <c r="C1184" s="253"/>
      <c r="D1184" s="243" t="s">
        <v>195</v>
      </c>
      <c r="E1184" s="254" t="s">
        <v>1</v>
      </c>
      <c r="F1184" s="255" t="s">
        <v>1588</v>
      </c>
      <c r="G1184" s="253"/>
      <c r="H1184" s="256">
        <v>35.264000000000003</v>
      </c>
      <c r="I1184" s="257"/>
      <c r="J1184" s="253"/>
      <c r="K1184" s="253"/>
      <c r="L1184" s="258"/>
      <c r="M1184" s="259"/>
      <c r="N1184" s="260"/>
      <c r="O1184" s="260"/>
      <c r="P1184" s="260"/>
      <c r="Q1184" s="260"/>
      <c r="R1184" s="260"/>
      <c r="S1184" s="260"/>
      <c r="T1184" s="261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2" t="s">
        <v>195</v>
      </c>
      <c r="AU1184" s="262" t="s">
        <v>83</v>
      </c>
      <c r="AV1184" s="14" t="s">
        <v>83</v>
      </c>
      <c r="AW1184" s="14" t="s">
        <v>30</v>
      </c>
      <c r="AX1184" s="14" t="s">
        <v>73</v>
      </c>
      <c r="AY1184" s="262" t="s">
        <v>183</v>
      </c>
    </row>
    <row r="1185" s="13" customFormat="1">
      <c r="A1185" s="13"/>
      <c r="B1185" s="241"/>
      <c r="C1185" s="242"/>
      <c r="D1185" s="243" t="s">
        <v>195</v>
      </c>
      <c r="E1185" s="244" t="s">
        <v>1</v>
      </c>
      <c r="F1185" s="245" t="s">
        <v>1589</v>
      </c>
      <c r="G1185" s="242"/>
      <c r="H1185" s="244" t="s">
        <v>1</v>
      </c>
      <c r="I1185" s="246"/>
      <c r="J1185" s="242"/>
      <c r="K1185" s="242"/>
      <c r="L1185" s="247"/>
      <c r="M1185" s="248"/>
      <c r="N1185" s="249"/>
      <c r="O1185" s="249"/>
      <c r="P1185" s="249"/>
      <c r="Q1185" s="249"/>
      <c r="R1185" s="249"/>
      <c r="S1185" s="249"/>
      <c r="T1185" s="250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1" t="s">
        <v>195</v>
      </c>
      <c r="AU1185" s="251" t="s">
        <v>83</v>
      </c>
      <c r="AV1185" s="13" t="s">
        <v>81</v>
      </c>
      <c r="AW1185" s="13" t="s">
        <v>30</v>
      </c>
      <c r="AX1185" s="13" t="s">
        <v>73</v>
      </c>
      <c r="AY1185" s="251" t="s">
        <v>183</v>
      </c>
    </row>
    <row r="1186" s="14" customFormat="1">
      <c r="A1186" s="14"/>
      <c r="B1186" s="252"/>
      <c r="C1186" s="253"/>
      <c r="D1186" s="243" t="s">
        <v>195</v>
      </c>
      <c r="E1186" s="254" t="s">
        <v>1</v>
      </c>
      <c r="F1186" s="255" t="s">
        <v>1590</v>
      </c>
      <c r="G1186" s="253"/>
      <c r="H1186" s="256">
        <v>32.488999999999997</v>
      </c>
      <c r="I1186" s="257"/>
      <c r="J1186" s="253"/>
      <c r="K1186" s="253"/>
      <c r="L1186" s="258"/>
      <c r="M1186" s="259"/>
      <c r="N1186" s="260"/>
      <c r="O1186" s="260"/>
      <c r="P1186" s="260"/>
      <c r="Q1186" s="260"/>
      <c r="R1186" s="260"/>
      <c r="S1186" s="260"/>
      <c r="T1186" s="261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2" t="s">
        <v>195</v>
      </c>
      <c r="AU1186" s="262" t="s">
        <v>83</v>
      </c>
      <c r="AV1186" s="14" t="s">
        <v>83</v>
      </c>
      <c r="AW1186" s="14" t="s">
        <v>30</v>
      </c>
      <c r="AX1186" s="14" t="s">
        <v>73</v>
      </c>
      <c r="AY1186" s="262" t="s">
        <v>183</v>
      </c>
    </row>
    <row r="1187" s="13" customFormat="1">
      <c r="A1187" s="13"/>
      <c r="B1187" s="241"/>
      <c r="C1187" s="242"/>
      <c r="D1187" s="243" t="s">
        <v>195</v>
      </c>
      <c r="E1187" s="244" t="s">
        <v>1</v>
      </c>
      <c r="F1187" s="245" t="s">
        <v>208</v>
      </c>
      <c r="G1187" s="242"/>
      <c r="H1187" s="244" t="s">
        <v>1</v>
      </c>
      <c r="I1187" s="246"/>
      <c r="J1187" s="242"/>
      <c r="K1187" s="242"/>
      <c r="L1187" s="247"/>
      <c r="M1187" s="248"/>
      <c r="N1187" s="249"/>
      <c r="O1187" s="249"/>
      <c r="P1187" s="249"/>
      <c r="Q1187" s="249"/>
      <c r="R1187" s="249"/>
      <c r="S1187" s="249"/>
      <c r="T1187" s="250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1" t="s">
        <v>195</v>
      </c>
      <c r="AU1187" s="251" t="s">
        <v>83</v>
      </c>
      <c r="AV1187" s="13" t="s">
        <v>81</v>
      </c>
      <c r="AW1187" s="13" t="s">
        <v>30</v>
      </c>
      <c r="AX1187" s="13" t="s">
        <v>73</v>
      </c>
      <c r="AY1187" s="251" t="s">
        <v>183</v>
      </c>
    </row>
    <row r="1188" s="13" customFormat="1">
      <c r="A1188" s="13"/>
      <c r="B1188" s="241"/>
      <c r="C1188" s="242"/>
      <c r="D1188" s="243" t="s">
        <v>195</v>
      </c>
      <c r="E1188" s="244" t="s">
        <v>1</v>
      </c>
      <c r="F1188" s="245" t="s">
        <v>366</v>
      </c>
      <c r="G1188" s="242"/>
      <c r="H1188" s="244" t="s">
        <v>1</v>
      </c>
      <c r="I1188" s="246"/>
      <c r="J1188" s="242"/>
      <c r="K1188" s="242"/>
      <c r="L1188" s="247"/>
      <c r="M1188" s="248"/>
      <c r="N1188" s="249"/>
      <c r="O1188" s="249"/>
      <c r="P1188" s="249"/>
      <c r="Q1188" s="249"/>
      <c r="R1188" s="249"/>
      <c r="S1188" s="249"/>
      <c r="T1188" s="250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1" t="s">
        <v>195</v>
      </c>
      <c r="AU1188" s="251" t="s">
        <v>83</v>
      </c>
      <c r="AV1188" s="13" t="s">
        <v>81</v>
      </c>
      <c r="AW1188" s="13" t="s">
        <v>30</v>
      </c>
      <c r="AX1188" s="13" t="s">
        <v>73</v>
      </c>
      <c r="AY1188" s="251" t="s">
        <v>183</v>
      </c>
    </row>
    <row r="1189" s="14" customFormat="1">
      <c r="A1189" s="14"/>
      <c r="B1189" s="252"/>
      <c r="C1189" s="253"/>
      <c r="D1189" s="243" t="s">
        <v>195</v>
      </c>
      <c r="E1189" s="254" t="s">
        <v>1</v>
      </c>
      <c r="F1189" s="255" t="s">
        <v>1591</v>
      </c>
      <c r="G1189" s="253"/>
      <c r="H1189" s="256">
        <v>33.509</v>
      </c>
      <c r="I1189" s="257"/>
      <c r="J1189" s="253"/>
      <c r="K1189" s="253"/>
      <c r="L1189" s="258"/>
      <c r="M1189" s="259"/>
      <c r="N1189" s="260"/>
      <c r="O1189" s="260"/>
      <c r="P1189" s="260"/>
      <c r="Q1189" s="260"/>
      <c r="R1189" s="260"/>
      <c r="S1189" s="260"/>
      <c r="T1189" s="261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2" t="s">
        <v>195</v>
      </c>
      <c r="AU1189" s="262" t="s">
        <v>83</v>
      </c>
      <c r="AV1189" s="14" t="s">
        <v>83</v>
      </c>
      <c r="AW1189" s="14" t="s">
        <v>30</v>
      </c>
      <c r="AX1189" s="14" t="s">
        <v>73</v>
      </c>
      <c r="AY1189" s="262" t="s">
        <v>183</v>
      </c>
    </row>
    <row r="1190" s="14" customFormat="1">
      <c r="A1190" s="14"/>
      <c r="B1190" s="252"/>
      <c r="C1190" s="253"/>
      <c r="D1190" s="243" t="s">
        <v>195</v>
      </c>
      <c r="E1190" s="254" t="s">
        <v>1</v>
      </c>
      <c r="F1190" s="255" t="s">
        <v>1592</v>
      </c>
      <c r="G1190" s="253"/>
      <c r="H1190" s="256">
        <v>0.67200000000000004</v>
      </c>
      <c r="I1190" s="257"/>
      <c r="J1190" s="253"/>
      <c r="K1190" s="253"/>
      <c r="L1190" s="258"/>
      <c r="M1190" s="259"/>
      <c r="N1190" s="260"/>
      <c r="O1190" s="260"/>
      <c r="P1190" s="260"/>
      <c r="Q1190" s="260"/>
      <c r="R1190" s="260"/>
      <c r="S1190" s="260"/>
      <c r="T1190" s="261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2" t="s">
        <v>195</v>
      </c>
      <c r="AU1190" s="262" t="s">
        <v>83</v>
      </c>
      <c r="AV1190" s="14" t="s">
        <v>83</v>
      </c>
      <c r="AW1190" s="14" t="s">
        <v>30</v>
      </c>
      <c r="AX1190" s="14" t="s">
        <v>73</v>
      </c>
      <c r="AY1190" s="262" t="s">
        <v>183</v>
      </c>
    </row>
    <row r="1191" s="13" customFormat="1">
      <c r="A1191" s="13"/>
      <c r="B1191" s="241"/>
      <c r="C1191" s="242"/>
      <c r="D1191" s="243" t="s">
        <v>195</v>
      </c>
      <c r="E1191" s="244" t="s">
        <v>1</v>
      </c>
      <c r="F1191" s="245" t="s">
        <v>542</v>
      </c>
      <c r="G1191" s="242"/>
      <c r="H1191" s="244" t="s">
        <v>1</v>
      </c>
      <c r="I1191" s="246"/>
      <c r="J1191" s="242"/>
      <c r="K1191" s="242"/>
      <c r="L1191" s="247"/>
      <c r="M1191" s="248"/>
      <c r="N1191" s="249"/>
      <c r="O1191" s="249"/>
      <c r="P1191" s="249"/>
      <c r="Q1191" s="249"/>
      <c r="R1191" s="249"/>
      <c r="S1191" s="249"/>
      <c r="T1191" s="250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1" t="s">
        <v>195</v>
      </c>
      <c r="AU1191" s="251" t="s">
        <v>83</v>
      </c>
      <c r="AV1191" s="13" t="s">
        <v>81</v>
      </c>
      <c r="AW1191" s="13" t="s">
        <v>30</v>
      </c>
      <c r="AX1191" s="13" t="s">
        <v>73</v>
      </c>
      <c r="AY1191" s="251" t="s">
        <v>183</v>
      </c>
    </row>
    <row r="1192" s="14" customFormat="1">
      <c r="A1192" s="14"/>
      <c r="B1192" s="252"/>
      <c r="C1192" s="253"/>
      <c r="D1192" s="243" t="s">
        <v>195</v>
      </c>
      <c r="E1192" s="254" t="s">
        <v>1</v>
      </c>
      <c r="F1192" s="255" t="s">
        <v>1593</v>
      </c>
      <c r="G1192" s="253"/>
      <c r="H1192" s="256">
        <v>31.263000000000002</v>
      </c>
      <c r="I1192" s="257"/>
      <c r="J1192" s="253"/>
      <c r="K1192" s="253"/>
      <c r="L1192" s="258"/>
      <c r="M1192" s="259"/>
      <c r="N1192" s="260"/>
      <c r="O1192" s="260"/>
      <c r="P1192" s="260"/>
      <c r="Q1192" s="260"/>
      <c r="R1192" s="260"/>
      <c r="S1192" s="260"/>
      <c r="T1192" s="261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2" t="s">
        <v>195</v>
      </c>
      <c r="AU1192" s="262" t="s">
        <v>83</v>
      </c>
      <c r="AV1192" s="14" t="s">
        <v>83</v>
      </c>
      <c r="AW1192" s="14" t="s">
        <v>30</v>
      </c>
      <c r="AX1192" s="14" t="s">
        <v>73</v>
      </c>
      <c r="AY1192" s="262" t="s">
        <v>183</v>
      </c>
    </row>
    <row r="1193" s="14" customFormat="1">
      <c r="A1193" s="14"/>
      <c r="B1193" s="252"/>
      <c r="C1193" s="253"/>
      <c r="D1193" s="243" t="s">
        <v>195</v>
      </c>
      <c r="E1193" s="254" t="s">
        <v>1</v>
      </c>
      <c r="F1193" s="255" t="s">
        <v>1594</v>
      </c>
      <c r="G1193" s="253"/>
      <c r="H1193" s="256">
        <v>176.684</v>
      </c>
      <c r="I1193" s="257"/>
      <c r="J1193" s="253"/>
      <c r="K1193" s="253"/>
      <c r="L1193" s="258"/>
      <c r="M1193" s="259"/>
      <c r="N1193" s="260"/>
      <c r="O1193" s="260"/>
      <c r="P1193" s="260"/>
      <c r="Q1193" s="260"/>
      <c r="R1193" s="260"/>
      <c r="S1193" s="260"/>
      <c r="T1193" s="261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2" t="s">
        <v>195</v>
      </c>
      <c r="AU1193" s="262" t="s">
        <v>83</v>
      </c>
      <c r="AV1193" s="14" t="s">
        <v>83</v>
      </c>
      <c r="AW1193" s="14" t="s">
        <v>30</v>
      </c>
      <c r="AX1193" s="14" t="s">
        <v>73</v>
      </c>
      <c r="AY1193" s="262" t="s">
        <v>183</v>
      </c>
    </row>
    <row r="1194" s="14" customFormat="1">
      <c r="A1194" s="14"/>
      <c r="B1194" s="252"/>
      <c r="C1194" s="253"/>
      <c r="D1194" s="243" t="s">
        <v>195</v>
      </c>
      <c r="E1194" s="254" t="s">
        <v>1</v>
      </c>
      <c r="F1194" s="255" t="s">
        <v>1595</v>
      </c>
      <c r="G1194" s="253"/>
      <c r="H1194" s="256">
        <v>115.297</v>
      </c>
      <c r="I1194" s="257"/>
      <c r="J1194" s="253"/>
      <c r="K1194" s="253"/>
      <c r="L1194" s="258"/>
      <c r="M1194" s="259"/>
      <c r="N1194" s="260"/>
      <c r="O1194" s="260"/>
      <c r="P1194" s="260"/>
      <c r="Q1194" s="260"/>
      <c r="R1194" s="260"/>
      <c r="S1194" s="260"/>
      <c r="T1194" s="261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2" t="s">
        <v>195</v>
      </c>
      <c r="AU1194" s="262" t="s">
        <v>83</v>
      </c>
      <c r="AV1194" s="14" t="s">
        <v>83</v>
      </c>
      <c r="AW1194" s="14" t="s">
        <v>30</v>
      </c>
      <c r="AX1194" s="14" t="s">
        <v>73</v>
      </c>
      <c r="AY1194" s="262" t="s">
        <v>183</v>
      </c>
    </row>
    <row r="1195" s="13" customFormat="1">
      <c r="A1195" s="13"/>
      <c r="B1195" s="241"/>
      <c r="C1195" s="242"/>
      <c r="D1195" s="243" t="s">
        <v>195</v>
      </c>
      <c r="E1195" s="244" t="s">
        <v>1</v>
      </c>
      <c r="F1195" s="245" t="s">
        <v>1027</v>
      </c>
      <c r="G1195" s="242"/>
      <c r="H1195" s="244" t="s">
        <v>1</v>
      </c>
      <c r="I1195" s="246"/>
      <c r="J1195" s="242"/>
      <c r="K1195" s="242"/>
      <c r="L1195" s="247"/>
      <c r="M1195" s="248"/>
      <c r="N1195" s="249"/>
      <c r="O1195" s="249"/>
      <c r="P1195" s="249"/>
      <c r="Q1195" s="249"/>
      <c r="R1195" s="249"/>
      <c r="S1195" s="249"/>
      <c r="T1195" s="250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1" t="s">
        <v>195</v>
      </c>
      <c r="AU1195" s="251" t="s">
        <v>83</v>
      </c>
      <c r="AV1195" s="13" t="s">
        <v>81</v>
      </c>
      <c r="AW1195" s="13" t="s">
        <v>30</v>
      </c>
      <c r="AX1195" s="13" t="s">
        <v>73</v>
      </c>
      <c r="AY1195" s="251" t="s">
        <v>183</v>
      </c>
    </row>
    <row r="1196" s="14" customFormat="1">
      <c r="A1196" s="14"/>
      <c r="B1196" s="252"/>
      <c r="C1196" s="253"/>
      <c r="D1196" s="243" t="s">
        <v>195</v>
      </c>
      <c r="E1196" s="254" t="s">
        <v>1</v>
      </c>
      <c r="F1196" s="255" t="s">
        <v>1596</v>
      </c>
      <c r="G1196" s="253"/>
      <c r="H1196" s="256">
        <v>174.16900000000001</v>
      </c>
      <c r="I1196" s="257"/>
      <c r="J1196" s="253"/>
      <c r="K1196" s="253"/>
      <c r="L1196" s="258"/>
      <c r="M1196" s="259"/>
      <c r="N1196" s="260"/>
      <c r="O1196" s="260"/>
      <c r="P1196" s="260"/>
      <c r="Q1196" s="260"/>
      <c r="R1196" s="260"/>
      <c r="S1196" s="260"/>
      <c r="T1196" s="261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2" t="s">
        <v>195</v>
      </c>
      <c r="AU1196" s="262" t="s">
        <v>83</v>
      </c>
      <c r="AV1196" s="14" t="s">
        <v>83</v>
      </c>
      <c r="AW1196" s="14" t="s">
        <v>30</v>
      </c>
      <c r="AX1196" s="14" t="s">
        <v>73</v>
      </c>
      <c r="AY1196" s="262" t="s">
        <v>183</v>
      </c>
    </row>
    <row r="1197" s="13" customFormat="1">
      <c r="A1197" s="13"/>
      <c r="B1197" s="241"/>
      <c r="C1197" s="242"/>
      <c r="D1197" s="243" t="s">
        <v>195</v>
      </c>
      <c r="E1197" s="244" t="s">
        <v>1</v>
      </c>
      <c r="F1197" s="245" t="s">
        <v>1597</v>
      </c>
      <c r="G1197" s="242"/>
      <c r="H1197" s="244" t="s">
        <v>1</v>
      </c>
      <c r="I1197" s="246"/>
      <c r="J1197" s="242"/>
      <c r="K1197" s="242"/>
      <c r="L1197" s="247"/>
      <c r="M1197" s="248"/>
      <c r="N1197" s="249"/>
      <c r="O1197" s="249"/>
      <c r="P1197" s="249"/>
      <c r="Q1197" s="249"/>
      <c r="R1197" s="249"/>
      <c r="S1197" s="249"/>
      <c r="T1197" s="250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1" t="s">
        <v>195</v>
      </c>
      <c r="AU1197" s="251" t="s">
        <v>83</v>
      </c>
      <c r="AV1197" s="13" t="s">
        <v>81</v>
      </c>
      <c r="AW1197" s="13" t="s">
        <v>30</v>
      </c>
      <c r="AX1197" s="13" t="s">
        <v>73</v>
      </c>
      <c r="AY1197" s="251" t="s">
        <v>183</v>
      </c>
    </row>
    <row r="1198" s="14" customFormat="1">
      <c r="A1198" s="14"/>
      <c r="B1198" s="252"/>
      <c r="C1198" s="253"/>
      <c r="D1198" s="243" t="s">
        <v>195</v>
      </c>
      <c r="E1198" s="254" t="s">
        <v>1</v>
      </c>
      <c r="F1198" s="255" t="s">
        <v>1598</v>
      </c>
      <c r="G1198" s="253"/>
      <c r="H1198" s="256">
        <v>29.969999999999999</v>
      </c>
      <c r="I1198" s="257"/>
      <c r="J1198" s="253"/>
      <c r="K1198" s="253"/>
      <c r="L1198" s="258"/>
      <c r="M1198" s="259"/>
      <c r="N1198" s="260"/>
      <c r="O1198" s="260"/>
      <c r="P1198" s="260"/>
      <c r="Q1198" s="260"/>
      <c r="R1198" s="260"/>
      <c r="S1198" s="260"/>
      <c r="T1198" s="261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2" t="s">
        <v>195</v>
      </c>
      <c r="AU1198" s="262" t="s">
        <v>83</v>
      </c>
      <c r="AV1198" s="14" t="s">
        <v>83</v>
      </c>
      <c r="AW1198" s="14" t="s">
        <v>30</v>
      </c>
      <c r="AX1198" s="14" t="s">
        <v>73</v>
      </c>
      <c r="AY1198" s="262" t="s">
        <v>183</v>
      </c>
    </row>
    <row r="1199" s="13" customFormat="1">
      <c r="A1199" s="13"/>
      <c r="B1199" s="241"/>
      <c r="C1199" s="242"/>
      <c r="D1199" s="243" t="s">
        <v>195</v>
      </c>
      <c r="E1199" s="244" t="s">
        <v>1</v>
      </c>
      <c r="F1199" s="245" t="s">
        <v>1599</v>
      </c>
      <c r="G1199" s="242"/>
      <c r="H1199" s="244" t="s">
        <v>1</v>
      </c>
      <c r="I1199" s="246"/>
      <c r="J1199" s="242"/>
      <c r="K1199" s="242"/>
      <c r="L1199" s="247"/>
      <c r="M1199" s="248"/>
      <c r="N1199" s="249"/>
      <c r="O1199" s="249"/>
      <c r="P1199" s="249"/>
      <c r="Q1199" s="249"/>
      <c r="R1199" s="249"/>
      <c r="S1199" s="249"/>
      <c r="T1199" s="250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1" t="s">
        <v>195</v>
      </c>
      <c r="AU1199" s="251" t="s">
        <v>83</v>
      </c>
      <c r="AV1199" s="13" t="s">
        <v>81</v>
      </c>
      <c r="AW1199" s="13" t="s">
        <v>30</v>
      </c>
      <c r="AX1199" s="13" t="s">
        <v>73</v>
      </c>
      <c r="AY1199" s="251" t="s">
        <v>183</v>
      </c>
    </row>
    <row r="1200" s="14" customFormat="1">
      <c r="A1200" s="14"/>
      <c r="B1200" s="252"/>
      <c r="C1200" s="253"/>
      <c r="D1200" s="243" t="s">
        <v>195</v>
      </c>
      <c r="E1200" s="254" t="s">
        <v>1</v>
      </c>
      <c r="F1200" s="255" t="s">
        <v>1600</v>
      </c>
      <c r="G1200" s="253"/>
      <c r="H1200" s="256">
        <v>65.534000000000006</v>
      </c>
      <c r="I1200" s="257"/>
      <c r="J1200" s="253"/>
      <c r="K1200" s="253"/>
      <c r="L1200" s="258"/>
      <c r="M1200" s="259"/>
      <c r="N1200" s="260"/>
      <c r="O1200" s="260"/>
      <c r="P1200" s="260"/>
      <c r="Q1200" s="260"/>
      <c r="R1200" s="260"/>
      <c r="S1200" s="260"/>
      <c r="T1200" s="261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2" t="s">
        <v>195</v>
      </c>
      <c r="AU1200" s="262" t="s">
        <v>83</v>
      </c>
      <c r="AV1200" s="14" t="s">
        <v>83</v>
      </c>
      <c r="AW1200" s="14" t="s">
        <v>30</v>
      </c>
      <c r="AX1200" s="14" t="s">
        <v>73</v>
      </c>
      <c r="AY1200" s="262" t="s">
        <v>183</v>
      </c>
    </row>
    <row r="1201" s="13" customFormat="1">
      <c r="A1201" s="13"/>
      <c r="B1201" s="241"/>
      <c r="C1201" s="242"/>
      <c r="D1201" s="243" t="s">
        <v>195</v>
      </c>
      <c r="E1201" s="244" t="s">
        <v>1</v>
      </c>
      <c r="F1201" s="245" t="s">
        <v>1402</v>
      </c>
      <c r="G1201" s="242"/>
      <c r="H1201" s="244" t="s">
        <v>1</v>
      </c>
      <c r="I1201" s="246"/>
      <c r="J1201" s="242"/>
      <c r="K1201" s="242"/>
      <c r="L1201" s="247"/>
      <c r="M1201" s="248"/>
      <c r="N1201" s="249"/>
      <c r="O1201" s="249"/>
      <c r="P1201" s="249"/>
      <c r="Q1201" s="249"/>
      <c r="R1201" s="249"/>
      <c r="S1201" s="249"/>
      <c r="T1201" s="250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1" t="s">
        <v>195</v>
      </c>
      <c r="AU1201" s="251" t="s">
        <v>83</v>
      </c>
      <c r="AV1201" s="13" t="s">
        <v>81</v>
      </c>
      <c r="AW1201" s="13" t="s">
        <v>30</v>
      </c>
      <c r="AX1201" s="13" t="s">
        <v>73</v>
      </c>
      <c r="AY1201" s="251" t="s">
        <v>183</v>
      </c>
    </row>
    <row r="1202" s="14" customFormat="1">
      <c r="A1202" s="14"/>
      <c r="B1202" s="252"/>
      <c r="C1202" s="253"/>
      <c r="D1202" s="243" t="s">
        <v>195</v>
      </c>
      <c r="E1202" s="254" t="s">
        <v>1</v>
      </c>
      <c r="F1202" s="255" t="s">
        <v>1601</v>
      </c>
      <c r="G1202" s="253"/>
      <c r="H1202" s="256">
        <v>79.469999999999999</v>
      </c>
      <c r="I1202" s="257"/>
      <c r="J1202" s="253"/>
      <c r="K1202" s="253"/>
      <c r="L1202" s="258"/>
      <c r="M1202" s="259"/>
      <c r="N1202" s="260"/>
      <c r="O1202" s="260"/>
      <c r="P1202" s="260"/>
      <c r="Q1202" s="260"/>
      <c r="R1202" s="260"/>
      <c r="S1202" s="260"/>
      <c r="T1202" s="261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2" t="s">
        <v>195</v>
      </c>
      <c r="AU1202" s="262" t="s">
        <v>83</v>
      </c>
      <c r="AV1202" s="14" t="s">
        <v>83</v>
      </c>
      <c r="AW1202" s="14" t="s">
        <v>30</v>
      </c>
      <c r="AX1202" s="14" t="s">
        <v>73</v>
      </c>
      <c r="AY1202" s="262" t="s">
        <v>183</v>
      </c>
    </row>
    <row r="1203" s="13" customFormat="1">
      <c r="A1203" s="13"/>
      <c r="B1203" s="241"/>
      <c r="C1203" s="242"/>
      <c r="D1203" s="243" t="s">
        <v>195</v>
      </c>
      <c r="E1203" s="244" t="s">
        <v>1</v>
      </c>
      <c r="F1203" s="245" t="s">
        <v>1602</v>
      </c>
      <c r="G1203" s="242"/>
      <c r="H1203" s="244" t="s">
        <v>1</v>
      </c>
      <c r="I1203" s="246"/>
      <c r="J1203" s="242"/>
      <c r="K1203" s="242"/>
      <c r="L1203" s="247"/>
      <c r="M1203" s="248"/>
      <c r="N1203" s="249"/>
      <c r="O1203" s="249"/>
      <c r="P1203" s="249"/>
      <c r="Q1203" s="249"/>
      <c r="R1203" s="249"/>
      <c r="S1203" s="249"/>
      <c r="T1203" s="250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1" t="s">
        <v>195</v>
      </c>
      <c r="AU1203" s="251" t="s">
        <v>83</v>
      </c>
      <c r="AV1203" s="13" t="s">
        <v>81</v>
      </c>
      <c r="AW1203" s="13" t="s">
        <v>30</v>
      </c>
      <c r="AX1203" s="13" t="s">
        <v>73</v>
      </c>
      <c r="AY1203" s="251" t="s">
        <v>183</v>
      </c>
    </row>
    <row r="1204" s="14" customFormat="1">
      <c r="A1204" s="14"/>
      <c r="B1204" s="252"/>
      <c r="C1204" s="253"/>
      <c r="D1204" s="243" t="s">
        <v>195</v>
      </c>
      <c r="E1204" s="254" t="s">
        <v>1</v>
      </c>
      <c r="F1204" s="255" t="s">
        <v>1603</v>
      </c>
      <c r="G1204" s="253"/>
      <c r="H1204" s="256">
        <v>63.417999999999999</v>
      </c>
      <c r="I1204" s="257"/>
      <c r="J1204" s="253"/>
      <c r="K1204" s="253"/>
      <c r="L1204" s="258"/>
      <c r="M1204" s="259"/>
      <c r="N1204" s="260"/>
      <c r="O1204" s="260"/>
      <c r="P1204" s="260"/>
      <c r="Q1204" s="260"/>
      <c r="R1204" s="260"/>
      <c r="S1204" s="260"/>
      <c r="T1204" s="261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2" t="s">
        <v>195</v>
      </c>
      <c r="AU1204" s="262" t="s">
        <v>83</v>
      </c>
      <c r="AV1204" s="14" t="s">
        <v>83</v>
      </c>
      <c r="AW1204" s="14" t="s">
        <v>30</v>
      </c>
      <c r="AX1204" s="14" t="s">
        <v>73</v>
      </c>
      <c r="AY1204" s="262" t="s">
        <v>183</v>
      </c>
    </row>
    <row r="1205" s="13" customFormat="1">
      <c r="A1205" s="13"/>
      <c r="B1205" s="241"/>
      <c r="C1205" s="242"/>
      <c r="D1205" s="243" t="s">
        <v>195</v>
      </c>
      <c r="E1205" s="244" t="s">
        <v>1</v>
      </c>
      <c r="F1205" s="245" t="s">
        <v>254</v>
      </c>
      <c r="G1205" s="242"/>
      <c r="H1205" s="244" t="s">
        <v>1</v>
      </c>
      <c r="I1205" s="246"/>
      <c r="J1205" s="242"/>
      <c r="K1205" s="242"/>
      <c r="L1205" s="247"/>
      <c r="M1205" s="248"/>
      <c r="N1205" s="249"/>
      <c r="O1205" s="249"/>
      <c r="P1205" s="249"/>
      <c r="Q1205" s="249"/>
      <c r="R1205" s="249"/>
      <c r="S1205" s="249"/>
      <c r="T1205" s="25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1" t="s">
        <v>195</v>
      </c>
      <c r="AU1205" s="251" t="s">
        <v>83</v>
      </c>
      <c r="AV1205" s="13" t="s">
        <v>81</v>
      </c>
      <c r="AW1205" s="13" t="s">
        <v>30</v>
      </c>
      <c r="AX1205" s="13" t="s">
        <v>73</v>
      </c>
      <c r="AY1205" s="251" t="s">
        <v>183</v>
      </c>
    </row>
    <row r="1206" s="13" customFormat="1">
      <c r="A1206" s="13"/>
      <c r="B1206" s="241"/>
      <c r="C1206" s="242"/>
      <c r="D1206" s="243" t="s">
        <v>195</v>
      </c>
      <c r="E1206" s="244" t="s">
        <v>1</v>
      </c>
      <c r="F1206" s="245" t="s">
        <v>1338</v>
      </c>
      <c r="G1206" s="242"/>
      <c r="H1206" s="244" t="s">
        <v>1</v>
      </c>
      <c r="I1206" s="246"/>
      <c r="J1206" s="242"/>
      <c r="K1206" s="242"/>
      <c r="L1206" s="247"/>
      <c r="M1206" s="248"/>
      <c r="N1206" s="249"/>
      <c r="O1206" s="249"/>
      <c r="P1206" s="249"/>
      <c r="Q1206" s="249"/>
      <c r="R1206" s="249"/>
      <c r="S1206" s="249"/>
      <c r="T1206" s="250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1" t="s">
        <v>195</v>
      </c>
      <c r="AU1206" s="251" t="s">
        <v>83</v>
      </c>
      <c r="AV1206" s="13" t="s">
        <v>81</v>
      </c>
      <c r="AW1206" s="13" t="s">
        <v>30</v>
      </c>
      <c r="AX1206" s="13" t="s">
        <v>73</v>
      </c>
      <c r="AY1206" s="251" t="s">
        <v>183</v>
      </c>
    </row>
    <row r="1207" s="14" customFormat="1">
      <c r="A1207" s="14"/>
      <c r="B1207" s="252"/>
      <c r="C1207" s="253"/>
      <c r="D1207" s="243" t="s">
        <v>195</v>
      </c>
      <c r="E1207" s="254" t="s">
        <v>1</v>
      </c>
      <c r="F1207" s="255" t="s">
        <v>1604</v>
      </c>
      <c r="G1207" s="253"/>
      <c r="H1207" s="256">
        <v>19.850000000000001</v>
      </c>
      <c r="I1207" s="257"/>
      <c r="J1207" s="253"/>
      <c r="K1207" s="253"/>
      <c r="L1207" s="258"/>
      <c r="M1207" s="259"/>
      <c r="N1207" s="260"/>
      <c r="O1207" s="260"/>
      <c r="P1207" s="260"/>
      <c r="Q1207" s="260"/>
      <c r="R1207" s="260"/>
      <c r="S1207" s="260"/>
      <c r="T1207" s="261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2" t="s">
        <v>195</v>
      </c>
      <c r="AU1207" s="262" t="s">
        <v>83</v>
      </c>
      <c r="AV1207" s="14" t="s">
        <v>83</v>
      </c>
      <c r="AW1207" s="14" t="s">
        <v>30</v>
      </c>
      <c r="AX1207" s="14" t="s">
        <v>73</v>
      </c>
      <c r="AY1207" s="262" t="s">
        <v>183</v>
      </c>
    </row>
    <row r="1208" s="13" customFormat="1">
      <c r="A1208" s="13"/>
      <c r="B1208" s="241"/>
      <c r="C1208" s="242"/>
      <c r="D1208" s="243" t="s">
        <v>195</v>
      </c>
      <c r="E1208" s="244" t="s">
        <v>1</v>
      </c>
      <c r="F1208" s="245" t="s">
        <v>1340</v>
      </c>
      <c r="G1208" s="242"/>
      <c r="H1208" s="244" t="s">
        <v>1</v>
      </c>
      <c r="I1208" s="246"/>
      <c r="J1208" s="242"/>
      <c r="K1208" s="242"/>
      <c r="L1208" s="247"/>
      <c r="M1208" s="248"/>
      <c r="N1208" s="249"/>
      <c r="O1208" s="249"/>
      <c r="P1208" s="249"/>
      <c r="Q1208" s="249"/>
      <c r="R1208" s="249"/>
      <c r="S1208" s="249"/>
      <c r="T1208" s="250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1" t="s">
        <v>195</v>
      </c>
      <c r="AU1208" s="251" t="s">
        <v>83</v>
      </c>
      <c r="AV1208" s="13" t="s">
        <v>81</v>
      </c>
      <c r="AW1208" s="13" t="s">
        <v>30</v>
      </c>
      <c r="AX1208" s="13" t="s">
        <v>73</v>
      </c>
      <c r="AY1208" s="251" t="s">
        <v>183</v>
      </c>
    </row>
    <row r="1209" s="14" customFormat="1">
      <c r="A1209" s="14"/>
      <c r="B1209" s="252"/>
      <c r="C1209" s="253"/>
      <c r="D1209" s="243" t="s">
        <v>195</v>
      </c>
      <c r="E1209" s="254" t="s">
        <v>1</v>
      </c>
      <c r="F1209" s="255" t="s">
        <v>1605</v>
      </c>
      <c r="G1209" s="253"/>
      <c r="H1209" s="256">
        <v>13.821</v>
      </c>
      <c r="I1209" s="257"/>
      <c r="J1209" s="253"/>
      <c r="K1209" s="253"/>
      <c r="L1209" s="258"/>
      <c r="M1209" s="259"/>
      <c r="N1209" s="260"/>
      <c r="O1209" s="260"/>
      <c r="P1209" s="260"/>
      <c r="Q1209" s="260"/>
      <c r="R1209" s="260"/>
      <c r="S1209" s="260"/>
      <c r="T1209" s="261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2" t="s">
        <v>195</v>
      </c>
      <c r="AU1209" s="262" t="s">
        <v>83</v>
      </c>
      <c r="AV1209" s="14" t="s">
        <v>83</v>
      </c>
      <c r="AW1209" s="14" t="s">
        <v>30</v>
      </c>
      <c r="AX1209" s="14" t="s">
        <v>73</v>
      </c>
      <c r="AY1209" s="262" t="s">
        <v>183</v>
      </c>
    </row>
    <row r="1210" s="13" customFormat="1">
      <c r="A1210" s="13"/>
      <c r="B1210" s="241"/>
      <c r="C1210" s="242"/>
      <c r="D1210" s="243" t="s">
        <v>195</v>
      </c>
      <c r="E1210" s="244" t="s">
        <v>1</v>
      </c>
      <c r="F1210" s="245" t="s">
        <v>208</v>
      </c>
      <c r="G1210" s="242"/>
      <c r="H1210" s="244" t="s">
        <v>1</v>
      </c>
      <c r="I1210" s="246"/>
      <c r="J1210" s="242"/>
      <c r="K1210" s="242"/>
      <c r="L1210" s="247"/>
      <c r="M1210" s="248"/>
      <c r="N1210" s="249"/>
      <c r="O1210" s="249"/>
      <c r="P1210" s="249"/>
      <c r="Q1210" s="249"/>
      <c r="R1210" s="249"/>
      <c r="S1210" s="249"/>
      <c r="T1210" s="250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1" t="s">
        <v>195</v>
      </c>
      <c r="AU1210" s="251" t="s">
        <v>83</v>
      </c>
      <c r="AV1210" s="13" t="s">
        <v>81</v>
      </c>
      <c r="AW1210" s="13" t="s">
        <v>30</v>
      </c>
      <c r="AX1210" s="13" t="s">
        <v>73</v>
      </c>
      <c r="AY1210" s="251" t="s">
        <v>183</v>
      </c>
    </row>
    <row r="1211" s="13" customFormat="1">
      <c r="A1211" s="13"/>
      <c r="B1211" s="241"/>
      <c r="C1211" s="242"/>
      <c r="D1211" s="243" t="s">
        <v>195</v>
      </c>
      <c r="E1211" s="244" t="s">
        <v>1</v>
      </c>
      <c r="F1211" s="245" t="s">
        <v>1606</v>
      </c>
      <c r="G1211" s="242"/>
      <c r="H1211" s="244" t="s">
        <v>1</v>
      </c>
      <c r="I1211" s="246"/>
      <c r="J1211" s="242"/>
      <c r="K1211" s="242"/>
      <c r="L1211" s="247"/>
      <c r="M1211" s="248"/>
      <c r="N1211" s="249"/>
      <c r="O1211" s="249"/>
      <c r="P1211" s="249"/>
      <c r="Q1211" s="249"/>
      <c r="R1211" s="249"/>
      <c r="S1211" s="249"/>
      <c r="T1211" s="250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1" t="s">
        <v>195</v>
      </c>
      <c r="AU1211" s="251" t="s">
        <v>83</v>
      </c>
      <c r="AV1211" s="13" t="s">
        <v>81</v>
      </c>
      <c r="AW1211" s="13" t="s">
        <v>30</v>
      </c>
      <c r="AX1211" s="13" t="s">
        <v>73</v>
      </c>
      <c r="AY1211" s="251" t="s">
        <v>183</v>
      </c>
    </row>
    <row r="1212" s="13" customFormat="1">
      <c r="A1212" s="13"/>
      <c r="B1212" s="241"/>
      <c r="C1212" s="242"/>
      <c r="D1212" s="243" t="s">
        <v>195</v>
      </c>
      <c r="E1212" s="244" t="s">
        <v>1</v>
      </c>
      <c r="F1212" s="245" t="s">
        <v>1607</v>
      </c>
      <c r="G1212" s="242"/>
      <c r="H1212" s="244" t="s">
        <v>1</v>
      </c>
      <c r="I1212" s="246"/>
      <c r="J1212" s="242"/>
      <c r="K1212" s="242"/>
      <c r="L1212" s="247"/>
      <c r="M1212" s="248"/>
      <c r="N1212" s="249"/>
      <c r="O1212" s="249"/>
      <c r="P1212" s="249"/>
      <c r="Q1212" s="249"/>
      <c r="R1212" s="249"/>
      <c r="S1212" s="249"/>
      <c r="T1212" s="250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1" t="s">
        <v>195</v>
      </c>
      <c r="AU1212" s="251" t="s">
        <v>83</v>
      </c>
      <c r="AV1212" s="13" t="s">
        <v>81</v>
      </c>
      <c r="AW1212" s="13" t="s">
        <v>30</v>
      </c>
      <c r="AX1212" s="13" t="s">
        <v>73</v>
      </c>
      <c r="AY1212" s="251" t="s">
        <v>183</v>
      </c>
    </row>
    <row r="1213" s="14" customFormat="1">
      <c r="A1213" s="14"/>
      <c r="B1213" s="252"/>
      <c r="C1213" s="253"/>
      <c r="D1213" s="243" t="s">
        <v>195</v>
      </c>
      <c r="E1213" s="254" t="s">
        <v>1</v>
      </c>
      <c r="F1213" s="255" t="s">
        <v>1608</v>
      </c>
      <c r="G1213" s="253"/>
      <c r="H1213" s="256">
        <v>3.96</v>
      </c>
      <c r="I1213" s="257"/>
      <c r="J1213" s="253"/>
      <c r="K1213" s="253"/>
      <c r="L1213" s="258"/>
      <c r="M1213" s="259"/>
      <c r="N1213" s="260"/>
      <c r="O1213" s="260"/>
      <c r="P1213" s="260"/>
      <c r="Q1213" s="260"/>
      <c r="R1213" s="260"/>
      <c r="S1213" s="260"/>
      <c r="T1213" s="261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2" t="s">
        <v>195</v>
      </c>
      <c r="AU1213" s="262" t="s">
        <v>83</v>
      </c>
      <c r="AV1213" s="14" t="s">
        <v>83</v>
      </c>
      <c r="AW1213" s="14" t="s">
        <v>30</v>
      </c>
      <c r="AX1213" s="14" t="s">
        <v>73</v>
      </c>
      <c r="AY1213" s="262" t="s">
        <v>183</v>
      </c>
    </row>
    <row r="1214" s="13" customFormat="1">
      <c r="A1214" s="13"/>
      <c r="B1214" s="241"/>
      <c r="C1214" s="242"/>
      <c r="D1214" s="243" t="s">
        <v>195</v>
      </c>
      <c r="E1214" s="244" t="s">
        <v>1</v>
      </c>
      <c r="F1214" s="245" t="s">
        <v>1609</v>
      </c>
      <c r="G1214" s="242"/>
      <c r="H1214" s="244" t="s">
        <v>1</v>
      </c>
      <c r="I1214" s="246"/>
      <c r="J1214" s="242"/>
      <c r="K1214" s="242"/>
      <c r="L1214" s="247"/>
      <c r="M1214" s="248"/>
      <c r="N1214" s="249"/>
      <c r="O1214" s="249"/>
      <c r="P1214" s="249"/>
      <c r="Q1214" s="249"/>
      <c r="R1214" s="249"/>
      <c r="S1214" s="249"/>
      <c r="T1214" s="25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1" t="s">
        <v>195</v>
      </c>
      <c r="AU1214" s="251" t="s">
        <v>83</v>
      </c>
      <c r="AV1214" s="13" t="s">
        <v>81</v>
      </c>
      <c r="AW1214" s="13" t="s">
        <v>30</v>
      </c>
      <c r="AX1214" s="13" t="s">
        <v>73</v>
      </c>
      <c r="AY1214" s="251" t="s">
        <v>183</v>
      </c>
    </row>
    <row r="1215" s="14" customFormat="1">
      <c r="A1215" s="14"/>
      <c r="B1215" s="252"/>
      <c r="C1215" s="253"/>
      <c r="D1215" s="243" t="s">
        <v>195</v>
      </c>
      <c r="E1215" s="254" t="s">
        <v>1</v>
      </c>
      <c r="F1215" s="255" t="s">
        <v>1610</v>
      </c>
      <c r="G1215" s="253"/>
      <c r="H1215" s="256">
        <v>3.1600000000000001</v>
      </c>
      <c r="I1215" s="257"/>
      <c r="J1215" s="253"/>
      <c r="K1215" s="253"/>
      <c r="L1215" s="258"/>
      <c r="M1215" s="259"/>
      <c r="N1215" s="260"/>
      <c r="O1215" s="260"/>
      <c r="P1215" s="260"/>
      <c r="Q1215" s="260"/>
      <c r="R1215" s="260"/>
      <c r="S1215" s="260"/>
      <c r="T1215" s="261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2" t="s">
        <v>195</v>
      </c>
      <c r="AU1215" s="262" t="s">
        <v>83</v>
      </c>
      <c r="AV1215" s="14" t="s">
        <v>83</v>
      </c>
      <c r="AW1215" s="14" t="s">
        <v>30</v>
      </c>
      <c r="AX1215" s="14" t="s">
        <v>73</v>
      </c>
      <c r="AY1215" s="262" t="s">
        <v>183</v>
      </c>
    </row>
    <row r="1216" s="13" customFormat="1">
      <c r="A1216" s="13"/>
      <c r="B1216" s="241"/>
      <c r="C1216" s="242"/>
      <c r="D1216" s="243" t="s">
        <v>195</v>
      </c>
      <c r="E1216" s="244" t="s">
        <v>1</v>
      </c>
      <c r="F1216" s="245" t="s">
        <v>1611</v>
      </c>
      <c r="G1216" s="242"/>
      <c r="H1216" s="244" t="s">
        <v>1</v>
      </c>
      <c r="I1216" s="246"/>
      <c r="J1216" s="242"/>
      <c r="K1216" s="242"/>
      <c r="L1216" s="247"/>
      <c r="M1216" s="248"/>
      <c r="N1216" s="249"/>
      <c r="O1216" s="249"/>
      <c r="P1216" s="249"/>
      <c r="Q1216" s="249"/>
      <c r="R1216" s="249"/>
      <c r="S1216" s="249"/>
      <c r="T1216" s="250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1" t="s">
        <v>195</v>
      </c>
      <c r="AU1216" s="251" t="s">
        <v>83</v>
      </c>
      <c r="AV1216" s="13" t="s">
        <v>81</v>
      </c>
      <c r="AW1216" s="13" t="s">
        <v>30</v>
      </c>
      <c r="AX1216" s="13" t="s">
        <v>73</v>
      </c>
      <c r="AY1216" s="251" t="s">
        <v>183</v>
      </c>
    </row>
    <row r="1217" s="14" customFormat="1">
      <c r="A1217" s="14"/>
      <c r="B1217" s="252"/>
      <c r="C1217" s="253"/>
      <c r="D1217" s="243" t="s">
        <v>195</v>
      </c>
      <c r="E1217" s="254" t="s">
        <v>1</v>
      </c>
      <c r="F1217" s="255" t="s">
        <v>1612</v>
      </c>
      <c r="G1217" s="253"/>
      <c r="H1217" s="256">
        <v>2.4060000000000001</v>
      </c>
      <c r="I1217" s="257"/>
      <c r="J1217" s="253"/>
      <c r="K1217" s="253"/>
      <c r="L1217" s="258"/>
      <c r="M1217" s="259"/>
      <c r="N1217" s="260"/>
      <c r="O1217" s="260"/>
      <c r="P1217" s="260"/>
      <c r="Q1217" s="260"/>
      <c r="R1217" s="260"/>
      <c r="S1217" s="260"/>
      <c r="T1217" s="261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2" t="s">
        <v>195</v>
      </c>
      <c r="AU1217" s="262" t="s">
        <v>83</v>
      </c>
      <c r="AV1217" s="14" t="s">
        <v>83</v>
      </c>
      <c r="AW1217" s="14" t="s">
        <v>30</v>
      </c>
      <c r="AX1217" s="14" t="s">
        <v>73</v>
      </c>
      <c r="AY1217" s="262" t="s">
        <v>183</v>
      </c>
    </row>
    <row r="1218" s="13" customFormat="1">
      <c r="A1218" s="13"/>
      <c r="B1218" s="241"/>
      <c r="C1218" s="242"/>
      <c r="D1218" s="243" t="s">
        <v>195</v>
      </c>
      <c r="E1218" s="244" t="s">
        <v>1</v>
      </c>
      <c r="F1218" s="245" t="s">
        <v>1613</v>
      </c>
      <c r="G1218" s="242"/>
      <c r="H1218" s="244" t="s">
        <v>1</v>
      </c>
      <c r="I1218" s="246"/>
      <c r="J1218" s="242"/>
      <c r="K1218" s="242"/>
      <c r="L1218" s="247"/>
      <c r="M1218" s="248"/>
      <c r="N1218" s="249"/>
      <c r="O1218" s="249"/>
      <c r="P1218" s="249"/>
      <c r="Q1218" s="249"/>
      <c r="R1218" s="249"/>
      <c r="S1218" s="249"/>
      <c r="T1218" s="25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1" t="s">
        <v>195</v>
      </c>
      <c r="AU1218" s="251" t="s">
        <v>83</v>
      </c>
      <c r="AV1218" s="13" t="s">
        <v>81</v>
      </c>
      <c r="AW1218" s="13" t="s">
        <v>30</v>
      </c>
      <c r="AX1218" s="13" t="s">
        <v>73</v>
      </c>
      <c r="AY1218" s="251" t="s">
        <v>183</v>
      </c>
    </row>
    <row r="1219" s="14" customFormat="1">
      <c r="A1219" s="14"/>
      <c r="B1219" s="252"/>
      <c r="C1219" s="253"/>
      <c r="D1219" s="243" t="s">
        <v>195</v>
      </c>
      <c r="E1219" s="254" t="s">
        <v>1</v>
      </c>
      <c r="F1219" s="255" t="s">
        <v>1614</v>
      </c>
      <c r="G1219" s="253"/>
      <c r="H1219" s="256">
        <v>1.29</v>
      </c>
      <c r="I1219" s="257"/>
      <c r="J1219" s="253"/>
      <c r="K1219" s="253"/>
      <c r="L1219" s="258"/>
      <c r="M1219" s="259"/>
      <c r="N1219" s="260"/>
      <c r="O1219" s="260"/>
      <c r="P1219" s="260"/>
      <c r="Q1219" s="260"/>
      <c r="R1219" s="260"/>
      <c r="S1219" s="260"/>
      <c r="T1219" s="261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2" t="s">
        <v>195</v>
      </c>
      <c r="AU1219" s="262" t="s">
        <v>83</v>
      </c>
      <c r="AV1219" s="14" t="s">
        <v>83</v>
      </c>
      <c r="AW1219" s="14" t="s">
        <v>30</v>
      </c>
      <c r="AX1219" s="14" t="s">
        <v>73</v>
      </c>
      <c r="AY1219" s="262" t="s">
        <v>183</v>
      </c>
    </row>
    <row r="1220" s="13" customFormat="1">
      <c r="A1220" s="13"/>
      <c r="B1220" s="241"/>
      <c r="C1220" s="242"/>
      <c r="D1220" s="243" t="s">
        <v>195</v>
      </c>
      <c r="E1220" s="244" t="s">
        <v>1</v>
      </c>
      <c r="F1220" s="245" t="s">
        <v>1615</v>
      </c>
      <c r="G1220" s="242"/>
      <c r="H1220" s="244" t="s">
        <v>1</v>
      </c>
      <c r="I1220" s="246"/>
      <c r="J1220" s="242"/>
      <c r="K1220" s="242"/>
      <c r="L1220" s="247"/>
      <c r="M1220" s="248"/>
      <c r="N1220" s="249"/>
      <c r="O1220" s="249"/>
      <c r="P1220" s="249"/>
      <c r="Q1220" s="249"/>
      <c r="R1220" s="249"/>
      <c r="S1220" s="249"/>
      <c r="T1220" s="25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1" t="s">
        <v>195</v>
      </c>
      <c r="AU1220" s="251" t="s">
        <v>83</v>
      </c>
      <c r="AV1220" s="13" t="s">
        <v>81</v>
      </c>
      <c r="AW1220" s="13" t="s">
        <v>30</v>
      </c>
      <c r="AX1220" s="13" t="s">
        <v>73</v>
      </c>
      <c r="AY1220" s="251" t="s">
        <v>183</v>
      </c>
    </row>
    <row r="1221" s="14" customFormat="1">
      <c r="A1221" s="14"/>
      <c r="B1221" s="252"/>
      <c r="C1221" s="253"/>
      <c r="D1221" s="243" t="s">
        <v>195</v>
      </c>
      <c r="E1221" s="254" t="s">
        <v>1</v>
      </c>
      <c r="F1221" s="255" t="s">
        <v>1616</v>
      </c>
      <c r="G1221" s="253"/>
      <c r="H1221" s="256">
        <v>4.2539999999999996</v>
      </c>
      <c r="I1221" s="257"/>
      <c r="J1221" s="253"/>
      <c r="K1221" s="253"/>
      <c r="L1221" s="258"/>
      <c r="M1221" s="259"/>
      <c r="N1221" s="260"/>
      <c r="O1221" s="260"/>
      <c r="P1221" s="260"/>
      <c r="Q1221" s="260"/>
      <c r="R1221" s="260"/>
      <c r="S1221" s="260"/>
      <c r="T1221" s="261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2" t="s">
        <v>195</v>
      </c>
      <c r="AU1221" s="262" t="s">
        <v>83</v>
      </c>
      <c r="AV1221" s="14" t="s">
        <v>83</v>
      </c>
      <c r="AW1221" s="14" t="s">
        <v>30</v>
      </c>
      <c r="AX1221" s="14" t="s">
        <v>73</v>
      </c>
      <c r="AY1221" s="262" t="s">
        <v>183</v>
      </c>
    </row>
    <row r="1222" s="13" customFormat="1">
      <c r="A1222" s="13"/>
      <c r="B1222" s="241"/>
      <c r="C1222" s="242"/>
      <c r="D1222" s="243" t="s">
        <v>195</v>
      </c>
      <c r="E1222" s="244" t="s">
        <v>1</v>
      </c>
      <c r="F1222" s="245" t="s">
        <v>1617</v>
      </c>
      <c r="G1222" s="242"/>
      <c r="H1222" s="244" t="s">
        <v>1</v>
      </c>
      <c r="I1222" s="246"/>
      <c r="J1222" s="242"/>
      <c r="K1222" s="242"/>
      <c r="L1222" s="247"/>
      <c r="M1222" s="248"/>
      <c r="N1222" s="249"/>
      <c r="O1222" s="249"/>
      <c r="P1222" s="249"/>
      <c r="Q1222" s="249"/>
      <c r="R1222" s="249"/>
      <c r="S1222" s="249"/>
      <c r="T1222" s="250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1" t="s">
        <v>195</v>
      </c>
      <c r="AU1222" s="251" t="s">
        <v>83</v>
      </c>
      <c r="AV1222" s="13" t="s">
        <v>81</v>
      </c>
      <c r="AW1222" s="13" t="s">
        <v>30</v>
      </c>
      <c r="AX1222" s="13" t="s">
        <v>73</v>
      </c>
      <c r="AY1222" s="251" t="s">
        <v>183</v>
      </c>
    </row>
    <row r="1223" s="14" customFormat="1">
      <c r="A1223" s="14"/>
      <c r="B1223" s="252"/>
      <c r="C1223" s="253"/>
      <c r="D1223" s="243" t="s">
        <v>195</v>
      </c>
      <c r="E1223" s="254" t="s">
        <v>1</v>
      </c>
      <c r="F1223" s="255" t="s">
        <v>1618</v>
      </c>
      <c r="G1223" s="253"/>
      <c r="H1223" s="256">
        <v>3.1200000000000001</v>
      </c>
      <c r="I1223" s="257"/>
      <c r="J1223" s="253"/>
      <c r="K1223" s="253"/>
      <c r="L1223" s="258"/>
      <c r="M1223" s="259"/>
      <c r="N1223" s="260"/>
      <c r="O1223" s="260"/>
      <c r="P1223" s="260"/>
      <c r="Q1223" s="260"/>
      <c r="R1223" s="260"/>
      <c r="S1223" s="260"/>
      <c r="T1223" s="261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2" t="s">
        <v>195</v>
      </c>
      <c r="AU1223" s="262" t="s">
        <v>83</v>
      </c>
      <c r="AV1223" s="14" t="s">
        <v>83</v>
      </c>
      <c r="AW1223" s="14" t="s">
        <v>30</v>
      </c>
      <c r="AX1223" s="14" t="s">
        <v>73</v>
      </c>
      <c r="AY1223" s="262" t="s">
        <v>183</v>
      </c>
    </row>
    <row r="1224" s="13" customFormat="1">
      <c r="A1224" s="13"/>
      <c r="B1224" s="241"/>
      <c r="C1224" s="242"/>
      <c r="D1224" s="243" t="s">
        <v>195</v>
      </c>
      <c r="E1224" s="244" t="s">
        <v>1</v>
      </c>
      <c r="F1224" s="245" t="s">
        <v>1619</v>
      </c>
      <c r="G1224" s="242"/>
      <c r="H1224" s="244" t="s">
        <v>1</v>
      </c>
      <c r="I1224" s="246"/>
      <c r="J1224" s="242"/>
      <c r="K1224" s="242"/>
      <c r="L1224" s="247"/>
      <c r="M1224" s="248"/>
      <c r="N1224" s="249"/>
      <c r="O1224" s="249"/>
      <c r="P1224" s="249"/>
      <c r="Q1224" s="249"/>
      <c r="R1224" s="249"/>
      <c r="S1224" s="249"/>
      <c r="T1224" s="250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1" t="s">
        <v>195</v>
      </c>
      <c r="AU1224" s="251" t="s">
        <v>83</v>
      </c>
      <c r="AV1224" s="13" t="s">
        <v>81</v>
      </c>
      <c r="AW1224" s="13" t="s">
        <v>30</v>
      </c>
      <c r="AX1224" s="13" t="s">
        <v>73</v>
      </c>
      <c r="AY1224" s="251" t="s">
        <v>183</v>
      </c>
    </row>
    <row r="1225" s="14" customFormat="1">
      <c r="A1225" s="14"/>
      <c r="B1225" s="252"/>
      <c r="C1225" s="253"/>
      <c r="D1225" s="243" t="s">
        <v>195</v>
      </c>
      <c r="E1225" s="254" t="s">
        <v>1</v>
      </c>
      <c r="F1225" s="255" t="s">
        <v>1620</v>
      </c>
      <c r="G1225" s="253"/>
      <c r="H1225" s="256">
        <v>10.032</v>
      </c>
      <c r="I1225" s="257"/>
      <c r="J1225" s="253"/>
      <c r="K1225" s="253"/>
      <c r="L1225" s="258"/>
      <c r="M1225" s="259"/>
      <c r="N1225" s="260"/>
      <c r="O1225" s="260"/>
      <c r="P1225" s="260"/>
      <c r="Q1225" s="260"/>
      <c r="R1225" s="260"/>
      <c r="S1225" s="260"/>
      <c r="T1225" s="261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2" t="s">
        <v>195</v>
      </c>
      <c r="AU1225" s="262" t="s">
        <v>83</v>
      </c>
      <c r="AV1225" s="14" t="s">
        <v>83</v>
      </c>
      <c r="AW1225" s="14" t="s">
        <v>30</v>
      </c>
      <c r="AX1225" s="14" t="s">
        <v>73</v>
      </c>
      <c r="AY1225" s="262" t="s">
        <v>183</v>
      </c>
    </row>
    <row r="1226" s="13" customFormat="1">
      <c r="A1226" s="13"/>
      <c r="B1226" s="241"/>
      <c r="C1226" s="242"/>
      <c r="D1226" s="243" t="s">
        <v>195</v>
      </c>
      <c r="E1226" s="244" t="s">
        <v>1</v>
      </c>
      <c r="F1226" s="245" t="s">
        <v>1621</v>
      </c>
      <c r="G1226" s="242"/>
      <c r="H1226" s="244" t="s">
        <v>1</v>
      </c>
      <c r="I1226" s="246"/>
      <c r="J1226" s="242"/>
      <c r="K1226" s="242"/>
      <c r="L1226" s="247"/>
      <c r="M1226" s="248"/>
      <c r="N1226" s="249"/>
      <c r="O1226" s="249"/>
      <c r="P1226" s="249"/>
      <c r="Q1226" s="249"/>
      <c r="R1226" s="249"/>
      <c r="S1226" s="249"/>
      <c r="T1226" s="250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1" t="s">
        <v>195</v>
      </c>
      <c r="AU1226" s="251" t="s">
        <v>83</v>
      </c>
      <c r="AV1226" s="13" t="s">
        <v>81</v>
      </c>
      <c r="AW1226" s="13" t="s">
        <v>30</v>
      </c>
      <c r="AX1226" s="13" t="s">
        <v>73</v>
      </c>
      <c r="AY1226" s="251" t="s">
        <v>183</v>
      </c>
    </row>
    <row r="1227" s="14" customFormat="1">
      <c r="A1227" s="14"/>
      <c r="B1227" s="252"/>
      <c r="C1227" s="253"/>
      <c r="D1227" s="243" t="s">
        <v>195</v>
      </c>
      <c r="E1227" s="254" t="s">
        <v>1</v>
      </c>
      <c r="F1227" s="255" t="s">
        <v>1622</v>
      </c>
      <c r="G1227" s="253"/>
      <c r="H1227" s="256">
        <v>2.3999999999999999</v>
      </c>
      <c r="I1227" s="257"/>
      <c r="J1227" s="253"/>
      <c r="K1227" s="253"/>
      <c r="L1227" s="258"/>
      <c r="M1227" s="259"/>
      <c r="N1227" s="260"/>
      <c r="O1227" s="260"/>
      <c r="P1227" s="260"/>
      <c r="Q1227" s="260"/>
      <c r="R1227" s="260"/>
      <c r="S1227" s="260"/>
      <c r="T1227" s="261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2" t="s">
        <v>195</v>
      </c>
      <c r="AU1227" s="262" t="s">
        <v>83</v>
      </c>
      <c r="AV1227" s="14" t="s">
        <v>83</v>
      </c>
      <c r="AW1227" s="14" t="s">
        <v>30</v>
      </c>
      <c r="AX1227" s="14" t="s">
        <v>73</v>
      </c>
      <c r="AY1227" s="262" t="s">
        <v>183</v>
      </c>
    </row>
    <row r="1228" s="13" customFormat="1">
      <c r="A1228" s="13"/>
      <c r="B1228" s="241"/>
      <c r="C1228" s="242"/>
      <c r="D1228" s="243" t="s">
        <v>195</v>
      </c>
      <c r="E1228" s="244" t="s">
        <v>1</v>
      </c>
      <c r="F1228" s="245" t="s">
        <v>1623</v>
      </c>
      <c r="G1228" s="242"/>
      <c r="H1228" s="244" t="s">
        <v>1</v>
      </c>
      <c r="I1228" s="246"/>
      <c r="J1228" s="242"/>
      <c r="K1228" s="242"/>
      <c r="L1228" s="247"/>
      <c r="M1228" s="248"/>
      <c r="N1228" s="249"/>
      <c r="O1228" s="249"/>
      <c r="P1228" s="249"/>
      <c r="Q1228" s="249"/>
      <c r="R1228" s="249"/>
      <c r="S1228" s="249"/>
      <c r="T1228" s="250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1" t="s">
        <v>195</v>
      </c>
      <c r="AU1228" s="251" t="s">
        <v>83</v>
      </c>
      <c r="AV1228" s="13" t="s">
        <v>81</v>
      </c>
      <c r="AW1228" s="13" t="s">
        <v>30</v>
      </c>
      <c r="AX1228" s="13" t="s">
        <v>73</v>
      </c>
      <c r="AY1228" s="251" t="s">
        <v>183</v>
      </c>
    </row>
    <row r="1229" s="13" customFormat="1">
      <c r="A1229" s="13"/>
      <c r="B1229" s="241"/>
      <c r="C1229" s="242"/>
      <c r="D1229" s="243" t="s">
        <v>195</v>
      </c>
      <c r="E1229" s="244" t="s">
        <v>1</v>
      </c>
      <c r="F1229" s="245" t="s">
        <v>1624</v>
      </c>
      <c r="G1229" s="242"/>
      <c r="H1229" s="244" t="s">
        <v>1</v>
      </c>
      <c r="I1229" s="246"/>
      <c r="J1229" s="242"/>
      <c r="K1229" s="242"/>
      <c r="L1229" s="247"/>
      <c r="M1229" s="248"/>
      <c r="N1229" s="249"/>
      <c r="O1229" s="249"/>
      <c r="P1229" s="249"/>
      <c r="Q1229" s="249"/>
      <c r="R1229" s="249"/>
      <c r="S1229" s="249"/>
      <c r="T1229" s="25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1" t="s">
        <v>195</v>
      </c>
      <c r="AU1229" s="251" t="s">
        <v>83</v>
      </c>
      <c r="AV1229" s="13" t="s">
        <v>81</v>
      </c>
      <c r="AW1229" s="13" t="s">
        <v>30</v>
      </c>
      <c r="AX1229" s="13" t="s">
        <v>73</v>
      </c>
      <c r="AY1229" s="251" t="s">
        <v>183</v>
      </c>
    </row>
    <row r="1230" s="14" customFormat="1">
      <c r="A1230" s="14"/>
      <c r="B1230" s="252"/>
      <c r="C1230" s="253"/>
      <c r="D1230" s="243" t="s">
        <v>195</v>
      </c>
      <c r="E1230" s="254" t="s">
        <v>1</v>
      </c>
      <c r="F1230" s="255" t="s">
        <v>1625</v>
      </c>
      <c r="G1230" s="253"/>
      <c r="H1230" s="256">
        <v>1.44</v>
      </c>
      <c r="I1230" s="257"/>
      <c r="J1230" s="253"/>
      <c r="K1230" s="253"/>
      <c r="L1230" s="258"/>
      <c r="M1230" s="259"/>
      <c r="N1230" s="260"/>
      <c r="O1230" s="260"/>
      <c r="P1230" s="260"/>
      <c r="Q1230" s="260"/>
      <c r="R1230" s="260"/>
      <c r="S1230" s="260"/>
      <c r="T1230" s="261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2" t="s">
        <v>195</v>
      </c>
      <c r="AU1230" s="262" t="s">
        <v>83</v>
      </c>
      <c r="AV1230" s="14" t="s">
        <v>83</v>
      </c>
      <c r="AW1230" s="14" t="s">
        <v>30</v>
      </c>
      <c r="AX1230" s="14" t="s">
        <v>73</v>
      </c>
      <c r="AY1230" s="262" t="s">
        <v>183</v>
      </c>
    </row>
    <row r="1231" s="13" customFormat="1">
      <c r="A1231" s="13"/>
      <c r="B1231" s="241"/>
      <c r="C1231" s="242"/>
      <c r="D1231" s="243" t="s">
        <v>195</v>
      </c>
      <c r="E1231" s="244" t="s">
        <v>1</v>
      </c>
      <c r="F1231" s="245" t="s">
        <v>1626</v>
      </c>
      <c r="G1231" s="242"/>
      <c r="H1231" s="244" t="s">
        <v>1</v>
      </c>
      <c r="I1231" s="246"/>
      <c r="J1231" s="242"/>
      <c r="K1231" s="242"/>
      <c r="L1231" s="247"/>
      <c r="M1231" s="248"/>
      <c r="N1231" s="249"/>
      <c r="O1231" s="249"/>
      <c r="P1231" s="249"/>
      <c r="Q1231" s="249"/>
      <c r="R1231" s="249"/>
      <c r="S1231" s="249"/>
      <c r="T1231" s="25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1" t="s">
        <v>195</v>
      </c>
      <c r="AU1231" s="251" t="s">
        <v>83</v>
      </c>
      <c r="AV1231" s="13" t="s">
        <v>81</v>
      </c>
      <c r="AW1231" s="13" t="s">
        <v>30</v>
      </c>
      <c r="AX1231" s="13" t="s">
        <v>73</v>
      </c>
      <c r="AY1231" s="251" t="s">
        <v>183</v>
      </c>
    </row>
    <row r="1232" s="14" customFormat="1">
      <c r="A1232" s="14"/>
      <c r="B1232" s="252"/>
      <c r="C1232" s="253"/>
      <c r="D1232" s="243" t="s">
        <v>195</v>
      </c>
      <c r="E1232" s="254" t="s">
        <v>1</v>
      </c>
      <c r="F1232" s="255" t="s">
        <v>1627</v>
      </c>
      <c r="G1232" s="253"/>
      <c r="H1232" s="256">
        <v>0.92400000000000004</v>
      </c>
      <c r="I1232" s="257"/>
      <c r="J1232" s="253"/>
      <c r="K1232" s="253"/>
      <c r="L1232" s="258"/>
      <c r="M1232" s="259"/>
      <c r="N1232" s="260"/>
      <c r="O1232" s="260"/>
      <c r="P1232" s="260"/>
      <c r="Q1232" s="260"/>
      <c r="R1232" s="260"/>
      <c r="S1232" s="260"/>
      <c r="T1232" s="261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2" t="s">
        <v>195</v>
      </c>
      <c r="AU1232" s="262" t="s">
        <v>83</v>
      </c>
      <c r="AV1232" s="14" t="s">
        <v>83</v>
      </c>
      <c r="AW1232" s="14" t="s">
        <v>30</v>
      </c>
      <c r="AX1232" s="14" t="s">
        <v>73</v>
      </c>
      <c r="AY1232" s="262" t="s">
        <v>183</v>
      </c>
    </row>
    <row r="1233" s="13" customFormat="1">
      <c r="A1233" s="13"/>
      <c r="B1233" s="241"/>
      <c r="C1233" s="242"/>
      <c r="D1233" s="243" t="s">
        <v>195</v>
      </c>
      <c r="E1233" s="244" t="s">
        <v>1</v>
      </c>
      <c r="F1233" s="245" t="s">
        <v>1628</v>
      </c>
      <c r="G1233" s="242"/>
      <c r="H1233" s="244" t="s">
        <v>1</v>
      </c>
      <c r="I1233" s="246"/>
      <c r="J1233" s="242"/>
      <c r="K1233" s="242"/>
      <c r="L1233" s="247"/>
      <c r="M1233" s="248"/>
      <c r="N1233" s="249"/>
      <c r="O1233" s="249"/>
      <c r="P1233" s="249"/>
      <c r="Q1233" s="249"/>
      <c r="R1233" s="249"/>
      <c r="S1233" s="249"/>
      <c r="T1233" s="250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1" t="s">
        <v>195</v>
      </c>
      <c r="AU1233" s="251" t="s">
        <v>83</v>
      </c>
      <c r="AV1233" s="13" t="s">
        <v>81</v>
      </c>
      <c r="AW1233" s="13" t="s">
        <v>30</v>
      </c>
      <c r="AX1233" s="13" t="s">
        <v>73</v>
      </c>
      <c r="AY1233" s="251" t="s">
        <v>183</v>
      </c>
    </row>
    <row r="1234" s="14" customFormat="1">
      <c r="A1234" s="14"/>
      <c r="B1234" s="252"/>
      <c r="C1234" s="253"/>
      <c r="D1234" s="243" t="s">
        <v>195</v>
      </c>
      <c r="E1234" s="254" t="s">
        <v>1</v>
      </c>
      <c r="F1234" s="255" t="s">
        <v>1629</v>
      </c>
      <c r="G1234" s="253"/>
      <c r="H1234" s="256">
        <v>1.44</v>
      </c>
      <c r="I1234" s="257"/>
      <c r="J1234" s="253"/>
      <c r="K1234" s="253"/>
      <c r="L1234" s="258"/>
      <c r="M1234" s="259"/>
      <c r="N1234" s="260"/>
      <c r="O1234" s="260"/>
      <c r="P1234" s="260"/>
      <c r="Q1234" s="260"/>
      <c r="R1234" s="260"/>
      <c r="S1234" s="260"/>
      <c r="T1234" s="261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2" t="s">
        <v>195</v>
      </c>
      <c r="AU1234" s="262" t="s">
        <v>83</v>
      </c>
      <c r="AV1234" s="14" t="s">
        <v>83</v>
      </c>
      <c r="AW1234" s="14" t="s">
        <v>30</v>
      </c>
      <c r="AX1234" s="14" t="s">
        <v>73</v>
      </c>
      <c r="AY1234" s="262" t="s">
        <v>183</v>
      </c>
    </row>
    <row r="1235" s="13" customFormat="1">
      <c r="A1235" s="13"/>
      <c r="B1235" s="241"/>
      <c r="C1235" s="242"/>
      <c r="D1235" s="243" t="s">
        <v>195</v>
      </c>
      <c r="E1235" s="244" t="s">
        <v>1</v>
      </c>
      <c r="F1235" s="245" t="s">
        <v>1630</v>
      </c>
      <c r="G1235" s="242"/>
      <c r="H1235" s="244" t="s">
        <v>1</v>
      </c>
      <c r="I1235" s="246"/>
      <c r="J1235" s="242"/>
      <c r="K1235" s="242"/>
      <c r="L1235" s="247"/>
      <c r="M1235" s="248"/>
      <c r="N1235" s="249"/>
      <c r="O1235" s="249"/>
      <c r="P1235" s="249"/>
      <c r="Q1235" s="249"/>
      <c r="R1235" s="249"/>
      <c r="S1235" s="249"/>
      <c r="T1235" s="250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1" t="s">
        <v>195</v>
      </c>
      <c r="AU1235" s="251" t="s">
        <v>83</v>
      </c>
      <c r="AV1235" s="13" t="s">
        <v>81</v>
      </c>
      <c r="AW1235" s="13" t="s">
        <v>30</v>
      </c>
      <c r="AX1235" s="13" t="s">
        <v>73</v>
      </c>
      <c r="AY1235" s="251" t="s">
        <v>183</v>
      </c>
    </row>
    <row r="1236" s="14" customFormat="1">
      <c r="A1236" s="14"/>
      <c r="B1236" s="252"/>
      <c r="C1236" s="253"/>
      <c r="D1236" s="243" t="s">
        <v>195</v>
      </c>
      <c r="E1236" s="254" t="s">
        <v>1</v>
      </c>
      <c r="F1236" s="255" t="s">
        <v>1631</v>
      </c>
      <c r="G1236" s="253"/>
      <c r="H1236" s="256">
        <v>1.8220000000000001</v>
      </c>
      <c r="I1236" s="257"/>
      <c r="J1236" s="253"/>
      <c r="K1236" s="253"/>
      <c r="L1236" s="258"/>
      <c r="M1236" s="259"/>
      <c r="N1236" s="260"/>
      <c r="O1236" s="260"/>
      <c r="P1236" s="260"/>
      <c r="Q1236" s="260"/>
      <c r="R1236" s="260"/>
      <c r="S1236" s="260"/>
      <c r="T1236" s="261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2" t="s">
        <v>195</v>
      </c>
      <c r="AU1236" s="262" t="s">
        <v>83</v>
      </c>
      <c r="AV1236" s="14" t="s">
        <v>83</v>
      </c>
      <c r="AW1236" s="14" t="s">
        <v>30</v>
      </c>
      <c r="AX1236" s="14" t="s">
        <v>73</v>
      </c>
      <c r="AY1236" s="262" t="s">
        <v>183</v>
      </c>
    </row>
    <row r="1237" s="13" customFormat="1">
      <c r="A1237" s="13"/>
      <c r="B1237" s="241"/>
      <c r="C1237" s="242"/>
      <c r="D1237" s="243" t="s">
        <v>195</v>
      </c>
      <c r="E1237" s="244" t="s">
        <v>1</v>
      </c>
      <c r="F1237" s="245" t="s">
        <v>208</v>
      </c>
      <c r="G1237" s="242"/>
      <c r="H1237" s="244" t="s">
        <v>1</v>
      </c>
      <c r="I1237" s="246"/>
      <c r="J1237" s="242"/>
      <c r="K1237" s="242"/>
      <c r="L1237" s="247"/>
      <c r="M1237" s="248"/>
      <c r="N1237" s="249"/>
      <c r="O1237" s="249"/>
      <c r="P1237" s="249"/>
      <c r="Q1237" s="249"/>
      <c r="R1237" s="249"/>
      <c r="S1237" s="249"/>
      <c r="T1237" s="250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1" t="s">
        <v>195</v>
      </c>
      <c r="AU1237" s="251" t="s">
        <v>83</v>
      </c>
      <c r="AV1237" s="13" t="s">
        <v>81</v>
      </c>
      <c r="AW1237" s="13" t="s">
        <v>30</v>
      </c>
      <c r="AX1237" s="13" t="s">
        <v>73</v>
      </c>
      <c r="AY1237" s="251" t="s">
        <v>183</v>
      </c>
    </row>
    <row r="1238" s="13" customFormat="1">
      <c r="A1238" s="13"/>
      <c r="B1238" s="241"/>
      <c r="C1238" s="242"/>
      <c r="D1238" s="243" t="s">
        <v>195</v>
      </c>
      <c r="E1238" s="244" t="s">
        <v>1</v>
      </c>
      <c r="F1238" s="245" t="s">
        <v>1606</v>
      </c>
      <c r="G1238" s="242"/>
      <c r="H1238" s="244" t="s">
        <v>1</v>
      </c>
      <c r="I1238" s="246"/>
      <c r="J1238" s="242"/>
      <c r="K1238" s="242"/>
      <c r="L1238" s="247"/>
      <c r="M1238" s="248"/>
      <c r="N1238" s="249"/>
      <c r="O1238" s="249"/>
      <c r="P1238" s="249"/>
      <c r="Q1238" s="249"/>
      <c r="R1238" s="249"/>
      <c r="S1238" s="249"/>
      <c r="T1238" s="250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1" t="s">
        <v>195</v>
      </c>
      <c r="AU1238" s="251" t="s">
        <v>83</v>
      </c>
      <c r="AV1238" s="13" t="s">
        <v>81</v>
      </c>
      <c r="AW1238" s="13" t="s">
        <v>30</v>
      </c>
      <c r="AX1238" s="13" t="s">
        <v>73</v>
      </c>
      <c r="AY1238" s="251" t="s">
        <v>183</v>
      </c>
    </row>
    <row r="1239" s="13" customFormat="1">
      <c r="A1239" s="13"/>
      <c r="B1239" s="241"/>
      <c r="C1239" s="242"/>
      <c r="D1239" s="243" t="s">
        <v>195</v>
      </c>
      <c r="E1239" s="244" t="s">
        <v>1</v>
      </c>
      <c r="F1239" s="245" t="s">
        <v>1607</v>
      </c>
      <c r="G1239" s="242"/>
      <c r="H1239" s="244" t="s">
        <v>1</v>
      </c>
      <c r="I1239" s="246"/>
      <c r="J1239" s="242"/>
      <c r="K1239" s="242"/>
      <c r="L1239" s="247"/>
      <c r="M1239" s="248"/>
      <c r="N1239" s="249"/>
      <c r="O1239" s="249"/>
      <c r="P1239" s="249"/>
      <c r="Q1239" s="249"/>
      <c r="R1239" s="249"/>
      <c r="S1239" s="249"/>
      <c r="T1239" s="250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1" t="s">
        <v>195</v>
      </c>
      <c r="AU1239" s="251" t="s">
        <v>83</v>
      </c>
      <c r="AV1239" s="13" t="s">
        <v>81</v>
      </c>
      <c r="AW1239" s="13" t="s">
        <v>30</v>
      </c>
      <c r="AX1239" s="13" t="s">
        <v>73</v>
      </c>
      <c r="AY1239" s="251" t="s">
        <v>183</v>
      </c>
    </row>
    <row r="1240" s="14" customFormat="1">
      <c r="A1240" s="14"/>
      <c r="B1240" s="252"/>
      <c r="C1240" s="253"/>
      <c r="D1240" s="243" t="s">
        <v>195</v>
      </c>
      <c r="E1240" s="254" t="s">
        <v>1</v>
      </c>
      <c r="F1240" s="255" t="s">
        <v>1632</v>
      </c>
      <c r="G1240" s="253"/>
      <c r="H1240" s="256">
        <v>3.6299999999999999</v>
      </c>
      <c r="I1240" s="257"/>
      <c r="J1240" s="253"/>
      <c r="K1240" s="253"/>
      <c r="L1240" s="258"/>
      <c r="M1240" s="259"/>
      <c r="N1240" s="260"/>
      <c r="O1240" s="260"/>
      <c r="P1240" s="260"/>
      <c r="Q1240" s="260"/>
      <c r="R1240" s="260"/>
      <c r="S1240" s="260"/>
      <c r="T1240" s="261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2" t="s">
        <v>195</v>
      </c>
      <c r="AU1240" s="262" t="s">
        <v>83</v>
      </c>
      <c r="AV1240" s="14" t="s">
        <v>83</v>
      </c>
      <c r="AW1240" s="14" t="s">
        <v>30</v>
      </c>
      <c r="AX1240" s="14" t="s">
        <v>73</v>
      </c>
      <c r="AY1240" s="262" t="s">
        <v>183</v>
      </c>
    </row>
    <row r="1241" s="13" customFormat="1">
      <c r="A1241" s="13"/>
      <c r="B1241" s="241"/>
      <c r="C1241" s="242"/>
      <c r="D1241" s="243" t="s">
        <v>195</v>
      </c>
      <c r="E1241" s="244" t="s">
        <v>1</v>
      </c>
      <c r="F1241" s="245" t="s">
        <v>1609</v>
      </c>
      <c r="G1241" s="242"/>
      <c r="H1241" s="244" t="s">
        <v>1</v>
      </c>
      <c r="I1241" s="246"/>
      <c r="J1241" s="242"/>
      <c r="K1241" s="242"/>
      <c r="L1241" s="247"/>
      <c r="M1241" s="248"/>
      <c r="N1241" s="249"/>
      <c r="O1241" s="249"/>
      <c r="P1241" s="249"/>
      <c r="Q1241" s="249"/>
      <c r="R1241" s="249"/>
      <c r="S1241" s="249"/>
      <c r="T1241" s="250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1" t="s">
        <v>195</v>
      </c>
      <c r="AU1241" s="251" t="s">
        <v>83</v>
      </c>
      <c r="AV1241" s="13" t="s">
        <v>81</v>
      </c>
      <c r="AW1241" s="13" t="s">
        <v>30</v>
      </c>
      <c r="AX1241" s="13" t="s">
        <v>73</v>
      </c>
      <c r="AY1241" s="251" t="s">
        <v>183</v>
      </c>
    </row>
    <row r="1242" s="14" customFormat="1">
      <c r="A1242" s="14"/>
      <c r="B1242" s="252"/>
      <c r="C1242" s="253"/>
      <c r="D1242" s="243" t="s">
        <v>195</v>
      </c>
      <c r="E1242" s="254" t="s">
        <v>1</v>
      </c>
      <c r="F1242" s="255" t="s">
        <v>1633</v>
      </c>
      <c r="G1242" s="253"/>
      <c r="H1242" s="256">
        <v>3.0800000000000001</v>
      </c>
      <c r="I1242" s="257"/>
      <c r="J1242" s="253"/>
      <c r="K1242" s="253"/>
      <c r="L1242" s="258"/>
      <c r="M1242" s="259"/>
      <c r="N1242" s="260"/>
      <c r="O1242" s="260"/>
      <c r="P1242" s="260"/>
      <c r="Q1242" s="260"/>
      <c r="R1242" s="260"/>
      <c r="S1242" s="260"/>
      <c r="T1242" s="261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2" t="s">
        <v>195</v>
      </c>
      <c r="AU1242" s="262" t="s">
        <v>83</v>
      </c>
      <c r="AV1242" s="14" t="s">
        <v>83</v>
      </c>
      <c r="AW1242" s="14" t="s">
        <v>30</v>
      </c>
      <c r="AX1242" s="14" t="s">
        <v>73</v>
      </c>
      <c r="AY1242" s="262" t="s">
        <v>183</v>
      </c>
    </row>
    <row r="1243" s="13" customFormat="1">
      <c r="A1243" s="13"/>
      <c r="B1243" s="241"/>
      <c r="C1243" s="242"/>
      <c r="D1243" s="243" t="s">
        <v>195</v>
      </c>
      <c r="E1243" s="244" t="s">
        <v>1</v>
      </c>
      <c r="F1243" s="245" t="s">
        <v>1611</v>
      </c>
      <c r="G1243" s="242"/>
      <c r="H1243" s="244" t="s">
        <v>1</v>
      </c>
      <c r="I1243" s="246"/>
      <c r="J1243" s="242"/>
      <c r="K1243" s="242"/>
      <c r="L1243" s="247"/>
      <c r="M1243" s="248"/>
      <c r="N1243" s="249"/>
      <c r="O1243" s="249"/>
      <c r="P1243" s="249"/>
      <c r="Q1243" s="249"/>
      <c r="R1243" s="249"/>
      <c r="S1243" s="249"/>
      <c r="T1243" s="250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1" t="s">
        <v>195</v>
      </c>
      <c r="AU1243" s="251" t="s">
        <v>83</v>
      </c>
      <c r="AV1243" s="13" t="s">
        <v>81</v>
      </c>
      <c r="AW1243" s="13" t="s">
        <v>30</v>
      </c>
      <c r="AX1243" s="13" t="s">
        <v>73</v>
      </c>
      <c r="AY1243" s="251" t="s">
        <v>183</v>
      </c>
    </row>
    <row r="1244" s="14" customFormat="1">
      <c r="A1244" s="14"/>
      <c r="B1244" s="252"/>
      <c r="C1244" s="253"/>
      <c r="D1244" s="243" t="s">
        <v>195</v>
      </c>
      <c r="E1244" s="254" t="s">
        <v>1</v>
      </c>
      <c r="F1244" s="255" t="s">
        <v>1634</v>
      </c>
      <c r="G1244" s="253"/>
      <c r="H1244" s="256">
        <v>2.206</v>
      </c>
      <c r="I1244" s="257"/>
      <c r="J1244" s="253"/>
      <c r="K1244" s="253"/>
      <c r="L1244" s="258"/>
      <c r="M1244" s="259"/>
      <c r="N1244" s="260"/>
      <c r="O1244" s="260"/>
      <c r="P1244" s="260"/>
      <c r="Q1244" s="260"/>
      <c r="R1244" s="260"/>
      <c r="S1244" s="260"/>
      <c r="T1244" s="261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2" t="s">
        <v>195</v>
      </c>
      <c r="AU1244" s="262" t="s">
        <v>83</v>
      </c>
      <c r="AV1244" s="14" t="s">
        <v>83</v>
      </c>
      <c r="AW1244" s="14" t="s">
        <v>30</v>
      </c>
      <c r="AX1244" s="14" t="s">
        <v>73</v>
      </c>
      <c r="AY1244" s="262" t="s">
        <v>183</v>
      </c>
    </row>
    <row r="1245" s="13" customFormat="1">
      <c r="A1245" s="13"/>
      <c r="B1245" s="241"/>
      <c r="C1245" s="242"/>
      <c r="D1245" s="243" t="s">
        <v>195</v>
      </c>
      <c r="E1245" s="244" t="s">
        <v>1</v>
      </c>
      <c r="F1245" s="245" t="s">
        <v>1615</v>
      </c>
      <c r="G1245" s="242"/>
      <c r="H1245" s="244" t="s">
        <v>1</v>
      </c>
      <c r="I1245" s="246"/>
      <c r="J1245" s="242"/>
      <c r="K1245" s="242"/>
      <c r="L1245" s="247"/>
      <c r="M1245" s="248"/>
      <c r="N1245" s="249"/>
      <c r="O1245" s="249"/>
      <c r="P1245" s="249"/>
      <c r="Q1245" s="249"/>
      <c r="R1245" s="249"/>
      <c r="S1245" s="249"/>
      <c r="T1245" s="250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1" t="s">
        <v>195</v>
      </c>
      <c r="AU1245" s="251" t="s">
        <v>83</v>
      </c>
      <c r="AV1245" s="13" t="s">
        <v>81</v>
      </c>
      <c r="AW1245" s="13" t="s">
        <v>30</v>
      </c>
      <c r="AX1245" s="13" t="s">
        <v>73</v>
      </c>
      <c r="AY1245" s="251" t="s">
        <v>183</v>
      </c>
    </row>
    <row r="1246" s="14" customFormat="1">
      <c r="A1246" s="14"/>
      <c r="B1246" s="252"/>
      <c r="C1246" s="253"/>
      <c r="D1246" s="243" t="s">
        <v>195</v>
      </c>
      <c r="E1246" s="254" t="s">
        <v>1</v>
      </c>
      <c r="F1246" s="255" t="s">
        <v>1635</v>
      </c>
      <c r="G1246" s="253"/>
      <c r="H1246" s="256">
        <v>3.8999999999999999</v>
      </c>
      <c r="I1246" s="257"/>
      <c r="J1246" s="253"/>
      <c r="K1246" s="253"/>
      <c r="L1246" s="258"/>
      <c r="M1246" s="259"/>
      <c r="N1246" s="260"/>
      <c r="O1246" s="260"/>
      <c r="P1246" s="260"/>
      <c r="Q1246" s="260"/>
      <c r="R1246" s="260"/>
      <c r="S1246" s="260"/>
      <c r="T1246" s="261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2" t="s">
        <v>195</v>
      </c>
      <c r="AU1246" s="262" t="s">
        <v>83</v>
      </c>
      <c r="AV1246" s="14" t="s">
        <v>83</v>
      </c>
      <c r="AW1246" s="14" t="s">
        <v>30</v>
      </c>
      <c r="AX1246" s="14" t="s">
        <v>73</v>
      </c>
      <c r="AY1246" s="262" t="s">
        <v>183</v>
      </c>
    </row>
    <row r="1247" s="13" customFormat="1">
      <c r="A1247" s="13"/>
      <c r="B1247" s="241"/>
      <c r="C1247" s="242"/>
      <c r="D1247" s="243" t="s">
        <v>195</v>
      </c>
      <c r="E1247" s="244" t="s">
        <v>1</v>
      </c>
      <c r="F1247" s="245" t="s">
        <v>1617</v>
      </c>
      <c r="G1247" s="242"/>
      <c r="H1247" s="244" t="s">
        <v>1</v>
      </c>
      <c r="I1247" s="246"/>
      <c r="J1247" s="242"/>
      <c r="K1247" s="242"/>
      <c r="L1247" s="247"/>
      <c r="M1247" s="248"/>
      <c r="N1247" s="249"/>
      <c r="O1247" s="249"/>
      <c r="P1247" s="249"/>
      <c r="Q1247" s="249"/>
      <c r="R1247" s="249"/>
      <c r="S1247" s="249"/>
      <c r="T1247" s="250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1" t="s">
        <v>195</v>
      </c>
      <c r="AU1247" s="251" t="s">
        <v>83</v>
      </c>
      <c r="AV1247" s="13" t="s">
        <v>81</v>
      </c>
      <c r="AW1247" s="13" t="s">
        <v>30</v>
      </c>
      <c r="AX1247" s="13" t="s">
        <v>73</v>
      </c>
      <c r="AY1247" s="251" t="s">
        <v>183</v>
      </c>
    </row>
    <row r="1248" s="14" customFormat="1">
      <c r="A1248" s="14"/>
      <c r="B1248" s="252"/>
      <c r="C1248" s="253"/>
      <c r="D1248" s="243" t="s">
        <v>195</v>
      </c>
      <c r="E1248" s="254" t="s">
        <v>1</v>
      </c>
      <c r="F1248" s="255" t="s">
        <v>1636</v>
      </c>
      <c r="G1248" s="253"/>
      <c r="H1248" s="256">
        <v>2.8599999999999999</v>
      </c>
      <c r="I1248" s="257"/>
      <c r="J1248" s="253"/>
      <c r="K1248" s="253"/>
      <c r="L1248" s="258"/>
      <c r="M1248" s="259"/>
      <c r="N1248" s="260"/>
      <c r="O1248" s="260"/>
      <c r="P1248" s="260"/>
      <c r="Q1248" s="260"/>
      <c r="R1248" s="260"/>
      <c r="S1248" s="260"/>
      <c r="T1248" s="261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2" t="s">
        <v>195</v>
      </c>
      <c r="AU1248" s="262" t="s">
        <v>83</v>
      </c>
      <c r="AV1248" s="14" t="s">
        <v>83</v>
      </c>
      <c r="AW1248" s="14" t="s">
        <v>30</v>
      </c>
      <c r="AX1248" s="14" t="s">
        <v>73</v>
      </c>
      <c r="AY1248" s="262" t="s">
        <v>183</v>
      </c>
    </row>
    <row r="1249" s="13" customFormat="1">
      <c r="A1249" s="13"/>
      <c r="B1249" s="241"/>
      <c r="C1249" s="242"/>
      <c r="D1249" s="243" t="s">
        <v>195</v>
      </c>
      <c r="E1249" s="244" t="s">
        <v>1</v>
      </c>
      <c r="F1249" s="245" t="s">
        <v>1619</v>
      </c>
      <c r="G1249" s="242"/>
      <c r="H1249" s="244" t="s">
        <v>1</v>
      </c>
      <c r="I1249" s="246"/>
      <c r="J1249" s="242"/>
      <c r="K1249" s="242"/>
      <c r="L1249" s="247"/>
      <c r="M1249" s="248"/>
      <c r="N1249" s="249"/>
      <c r="O1249" s="249"/>
      <c r="P1249" s="249"/>
      <c r="Q1249" s="249"/>
      <c r="R1249" s="249"/>
      <c r="S1249" s="249"/>
      <c r="T1249" s="250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1" t="s">
        <v>195</v>
      </c>
      <c r="AU1249" s="251" t="s">
        <v>83</v>
      </c>
      <c r="AV1249" s="13" t="s">
        <v>81</v>
      </c>
      <c r="AW1249" s="13" t="s">
        <v>30</v>
      </c>
      <c r="AX1249" s="13" t="s">
        <v>73</v>
      </c>
      <c r="AY1249" s="251" t="s">
        <v>183</v>
      </c>
    </row>
    <row r="1250" s="14" customFormat="1">
      <c r="A1250" s="14"/>
      <c r="B1250" s="252"/>
      <c r="C1250" s="253"/>
      <c r="D1250" s="243" t="s">
        <v>195</v>
      </c>
      <c r="E1250" s="254" t="s">
        <v>1</v>
      </c>
      <c r="F1250" s="255" t="s">
        <v>1637</v>
      </c>
      <c r="G1250" s="253"/>
      <c r="H1250" s="256">
        <v>8.5359999999999996</v>
      </c>
      <c r="I1250" s="257"/>
      <c r="J1250" s="253"/>
      <c r="K1250" s="253"/>
      <c r="L1250" s="258"/>
      <c r="M1250" s="259"/>
      <c r="N1250" s="260"/>
      <c r="O1250" s="260"/>
      <c r="P1250" s="260"/>
      <c r="Q1250" s="260"/>
      <c r="R1250" s="260"/>
      <c r="S1250" s="260"/>
      <c r="T1250" s="261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2" t="s">
        <v>195</v>
      </c>
      <c r="AU1250" s="262" t="s">
        <v>83</v>
      </c>
      <c r="AV1250" s="14" t="s">
        <v>83</v>
      </c>
      <c r="AW1250" s="14" t="s">
        <v>30</v>
      </c>
      <c r="AX1250" s="14" t="s">
        <v>73</v>
      </c>
      <c r="AY1250" s="262" t="s">
        <v>183</v>
      </c>
    </row>
    <row r="1251" s="13" customFormat="1">
      <c r="A1251" s="13"/>
      <c r="B1251" s="241"/>
      <c r="C1251" s="242"/>
      <c r="D1251" s="243" t="s">
        <v>195</v>
      </c>
      <c r="E1251" s="244" t="s">
        <v>1</v>
      </c>
      <c r="F1251" s="245" t="s">
        <v>1621</v>
      </c>
      <c r="G1251" s="242"/>
      <c r="H1251" s="244" t="s">
        <v>1</v>
      </c>
      <c r="I1251" s="246"/>
      <c r="J1251" s="242"/>
      <c r="K1251" s="242"/>
      <c r="L1251" s="247"/>
      <c r="M1251" s="248"/>
      <c r="N1251" s="249"/>
      <c r="O1251" s="249"/>
      <c r="P1251" s="249"/>
      <c r="Q1251" s="249"/>
      <c r="R1251" s="249"/>
      <c r="S1251" s="249"/>
      <c r="T1251" s="250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1" t="s">
        <v>195</v>
      </c>
      <c r="AU1251" s="251" t="s">
        <v>83</v>
      </c>
      <c r="AV1251" s="13" t="s">
        <v>81</v>
      </c>
      <c r="AW1251" s="13" t="s">
        <v>30</v>
      </c>
      <c r="AX1251" s="13" t="s">
        <v>73</v>
      </c>
      <c r="AY1251" s="251" t="s">
        <v>183</v>
      </c>
    </row>
    <row r="1252" s="14" customFormat="1">
      <c r="A1252" s="14"/>
      <c r="B1252" s="252"/>
      <c r="C1252" s="253"/>
      <c r="D1252" s="243" t="s">
        <v>195</v>
      </c>
      <c r="E1252" s="254" t="s">
        <v>1</v>
      </c>
      <c r="F1252" s="255" t="s">
        <v>1638</v>
      </c>
      <c r="G1252" s="253"/>
      <c r="H1252" s="256">
        <v>2.2000000000000002</v>
      </c>
      <c r="I1252" s="257"/>
      <c r="J1252" s="253"/>
      <c r="K1252" s="253"/>
      <c r="L1252" s="258"/>
      <c r="M1252" s="259"/>
      <c r="N1252" s="260"/>
      <c r="O1252" s="260"/>
      <c r="P1252" s="260"/>
      <c r="Q1252" s="260"/>
      <c r="R1252" s="260"/>
      <c r="S1252" s="260"/>
      <c r="T1252" s="261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2" t="s">
        <v>195</v>
      </c>
      <c r="AU1252" s="262" t="s">
        <v>83</v>
      </c>
      <c r="AV1252" s="14" t="s">
        <v>83</v>
      </c>
      <c r="AW1252" s="14" t="s">
        <v>30</v>
      </c>
      <c r="AX1252" s="14" t="s">
        <v>73</v>
      </c>
      <c r="AY1252" s="262" t="s">
        <v>183</v>
      </c>
    </row>
    <row r="1253" s="13" customFormat="1">
      <c r="A1253" s="13"/>
      <c r="B1253" s="241"/>
      <c r="C1253" s="242"/>
      <c r="D1253" s="243" t="s">
        <v>195</v>
      </c>
      <c r="E1253" s="244" t="s">
        <v>1</v>
      </c>
      <c r="F1253" s="245" t="s">
        <v>1639</v>
      </c>
      <c r="G1253" s="242"/>
      <c r="H1253" s="244" t="s">
        <v>1</v>
      </c>
      <c r="I1253" s="246"/>
      <c r="J1253" s="242"/>
      <c r="K1253" s="242"/>
      <c r="L1253" s="247"/>
      <c r="M1253" s="248"/>
      <c r="N1253" s="249"/>
      <c r="O1253" s="249"/>
      <c r="P1253" s="249"/>
      <c r="Q1253" s="249"/>
      <c r="R1253" s="249"/>
      <c r="S1253" s="249"/>
      <c r="T1253" s="250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1" t="s">
        <v>195</v>
      </c>
      <c r="AU1253" s="251" t="s">
        <v>83</v>
      </c>
      <c r="AV1253" s="13" t="s">
        <v>81</v>
      </c>
      <c r="AW1253" s="13" t="s">
        <v>30</v>
      </c>
      <c r="AX1253" s="13" t="s">
        <v>73</v>
      </c>
      <c r="AY1253" s="251" t="s">
        <v>183</v>
      </c>
    </row>
    <row r="1254" s="14" customFormat="1">
      <c r="A1254" s="14"/>
      <c r="B1254" s="252"/>
      <c r="C1254" s="253"/>
      <c r="D1254" s="243" t="s">
        <v>195</v>
      </c>
      <c r="E1254" s="254" t="s">
        <v>1</v>
      </c>
      <c r="F1254" s="255" t="s">
        <v>1640</v>
      </c>
      <c r="G1254" s="253"/>
      <c r="H1254" s="256">
        <v>2.0099999999999998</v>
      </c>
      <c r="I1254" s="257"/>
      <c r="J1254" s="253"/>
      <c r="K1254" s="253"/>
      <c r="L1254" s="258"/>
      <c r="M1254" s="259"/>
      <c r="N1254" s="260"/>
      <c r="O1254" s="260"/>
      <c r="P1254" s="260"/>
      <c r="Q1254" s="260"/>
      <c r="R1254" s="260"/>
      <c r="S1254" s="260"/>
      <c r="T1254" s="261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2" t="s">
        <v>195</v>
      </c>
      <c r="AU1254" s="262" t="s">
        <v>83</v>
      </c>
      <c r="AV1254" s="14" t="s">
        <v>83</v>
      </c>
      <c r="AW1254" s="14" t="s">
        <v>30</v>
      </c>
      <c r="AX1254" s="14" t="s">
        <v>73</v>
      </c>
      <c r="AY1254" s="262" t="s">
        <v>183</v>
      </c>
    </row>
    <row r="1255" s="13" customFormat="1">
      <c r="A1255" s="13"/>
      <c r="B1255" s="241"/>
      <c r="C1255" s="242"/>
      <c r="D1255" s="243" t="s">
        <v>195</v>
      </c>
      <c r="E1255" s="244" t="s">
        <v>1</v>
      </c>
      <c r="F1255" s="245" t="s">
        <v>1623</v>
      </c>
      <c r="G1255" s="242"/>
      <c r="H1255" s="244" t="s">
        <v>1</v>
      </c>
      <c r="I1255" s="246"/>
      <c r="J1255" s="242"/>
      <c r="K1255" s="242"/>
      <c r="L1255" s="247"/>
      <c r="M1255" s="248"/>
      <c r="N1255" s="249"/>
      <c r="O1255" s="249"/>
      <c r="P1255" s="249"/>
      <c r="Q1255" s="249"/>
      <c r="R1255" s="249"/>
      <c r="S1255" s="249"/>
      <c r="T1255" s="250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1" t="s">
        <v>195</v>
      </c>
      <c r="AU1255" s="251" t="s">
        <v>83</v>
      </c>
      <c r="AV1255" s="13" t="s">
        <v>81</v>
      </c>
      <c r="AW1255" s="13" t="s">
        <v>30</v>
      </c>
      <c r="AX1255" s="13" t="s">
        <v>73</v>
      </c>
      <c r="AY1255" s="251" t="s">
        <v>183</v>
      </c>
    </row>
    <row r="1256" s="13" customFormat="1">
      <c r="A1256" s="13"/>
      <c r="B1256" s="241"/>
      <c r="C1256" s="242"/>
      <c r="D1256" s="243" t="s">
        <v>195</v>
      </c>
      <c r="E1256" s="244" t="s">
        <v>1</v>
      </c>
      <c r="F1256" s="245" t="s">
        <v>1641</v>
      </c>
      <c r="G1256" s="242"/>
      <c r="H1256" s="244" t="s">
        <v>1</v>
      </c>
      <c r="I1256" s="246"/>
      <c r="J1256" s="242"/>
      <c r="K1256" s="242"/>
      <c r="L1256" s="247"/>
      <c r="M1256" s="248"/>
      <c r="N1256" s="249"/>
      <c r="O1256" s="249"/>
      <c r="P1256" s="249"/>
      <c r="Q1256" s="249"/>
      <c r="R1256" s="249"/>
      <c r="S1256" s="249"/>
      <c r="T1256" s="250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1" t="s">
        <v>195</v>
      </c>
      <c r="AU1256" s="251" t="s">
        <v>83</v>
      </c>
      <c r="AV1256" s="13" t="s">
        <v>81</v>
      </c>
      <c r="AW1256" s="13" t="s">
        <v>30</v>
      </c>
      <c r="AX1256" s="13" t="s">
        <v>73</v>
      </c>
      <c r="AY1256" s="251" t="s">
        <v>183</v>
      </c>
    </row>
    <row r="1257" s="14" customFormat="1">
      <c r="A1257" s="14"/>
      <c r="B1257" s="252"/>
      <c r="C1257" s="253"/>
      <c r="D1257" s="243" t="s">
        <v>195</v>
      </c>
      <c r="E1257" s="254" t="s">
        <v>1</v>
      </c>
      <c r="F1257" s="255" t="s">
        <v>1642</v>
      </c>
      <c r="G1257" s="253"/>
      <c r="H1257" s="256">
        <v>0.51600000000000001</v>
      </c>
      <c r="I1257" s="257"/>
      <c r="J1257" s="253"/>
      <c r="K1257" s="253"/>
      <c r="L1257" s="258"/>
      <c r="M1257" s="259"/>
      <c r="N1257" s="260"/>
      <c r="O1257" s="260"/>
      <c r="P1257" s="260"/>
      <c r="Q1257" s="260"/>
      <c r="R1257" s="260"/>
      <c r="S1257" s="260"/>
      <c r="T1257" s="261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2" t="s">
        <v>195</v>
      </c>
      <c r="AU1257" s="262" t="s">
        <v>83</v>
      </c>
      <c r="AV1257" s="14" t="s">
        <v>83</v>
      </c>
      <c r="AW1257" s="14" t="s">
        <v>30</v>
      </c>
      <c r="AX1257" s="14" t="s">
        <v>73</v>
      </c>
      <c r="AY1257" s="262" t="s">
        <v>183</v>
      </c>
    </row>
    <row r="1258" s="13" customFormat="1">
      <c r="A1258" s="13"/>
      <c r="B1258" s="241"/>
      <c r="C1258" s="242"/>
      <c r="D1258" s="243" t="s">
        <v>195</v>
      </c>
      <c r="E1258" s="244" t="s">
        <v>1</v>
      </c>
      <c r="F1258" s="245" t="s">
        <v>1624</v>
      </c>
      <c r="G1258" s="242"/>
      <c r="H1258" s="244" t="s">
        <v>1</v>
      </c>
      <c r="I1258" s="246"/>
      <c r="J1258" s="242"/>
      <c r="K1258" s="242"/>
      <c r="L1258" s="247"/>
      <c r="M1258" s="248"/>
      <c r="N1258" s="249"/>
      <c r="O1258" s="249"/>
      <c r="P1258" s="249"/>
      <c r="Q1258" s="249"/>
      <c r="R1258" s="249"/>
      <c r="S1258" s="249"/>
      <c r="T1258" s="250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1" t="s">
        <v>195</v>
      </c>
      <c r="AU1258" s="251" t="s">
        <v>83</v>
      </c>
      <c r="AV1258" s="13" t="s">
        <v>81</v>
      </c>
      <c r="AW1258" s="13" t="s">
        <v>30</v>
      </c>
      <c r="AX1258" s="13" t="s">
        <v>73</v>
      </c>
      <c r="AY1258" s="251" t="s">
        <v>183</v>
      </c>
    </row>
    <row r="1259" s="14" customFormat="1">
      <c r="A1259" s="14"/>
      <c r="B1259" s="252"/>
      <c r="C1259" s="253"/>
      <c r="D1259" s="243" t="s">
        <v>195</v>
      </c>
      <c r="E1259" s="254" t="s">
        <v>1</v>
      </c>
      <c r="F1259" s="255" t="s">
        <v>1643</v>
      </c>
      <c r="G1259" s="253"/>
      <c r="H1259" s="256">
        <v>1.5840000000000001</v>
      </c>
      <c r="I1259" s="257"/>
      <c r="J1259" s="253"/>
      <c r="K1259" s="253"/>
      <c r="L1259" s="258"/>
      <c r="M1259" s="259"/>
      <c r="N1259" s="260"/>
      <c r="O1259" s="260"/>
      <c r="P1259" s="260"/>
      <c r="Q1259" s="260"/>
      <c r="R1259" s="260"/>
      <c r="S1259" s="260"/>
      <c r="T1259" s="261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2" t="s">
        <v>195</v>
      </c>
      <c r="AU1259" s="262" t="s">
        <v>83</v>
      </c>
      <c r="AV1259" s="14" t="s">
        <v>83</v>
      </c>
      <c r="AW1259" s="14" t="s">
        <v>30</v>
      </c>
      <c r="AX1259" s="14" t="s">
        <v>73</v>
      </c>
      <c r="AY1259" s="262" t="s">
        <v>183</v>
      </c>
    </row>
    <row r="1260" s="13" customFormat="1">
      <c r="A1260" s="13"/>
      <c r="B1260" s="241"/>
      <c r="C1260" s="242"/>
      <c r="D1260" s="243" t="s">
        <v>195</v>
      </c>
      <c r="E1260" s="244" t="s">
        <v>1</v>
      </c>
      <c r="F1260" s="245" t="s">
        <v>1626</v>
      </c>
      <c r="G1260" s="242"/>
      <c r="H1260" s="244" t="s">
        <v>1</v>
      </c>
      <c r="I1260" s="246"/>
      <c r="J1260" s="242"/>
      <c r="K1260" s="242"/>
      <c r="L1260" s="247"/>
      <c r="M1260" s="248"/>
      <c r="N1260" s="249"/>
      <c r="O1260" s="249"/>
      <c r="P1260" s="249"/>
      <c r="Q1260" s="249"/>
      <c r="R1260" s="249"/>
      <c r="S1260" s="249"/>
      <c r="T1260" s="250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1" t="s">
        <v>195</v>
      </c>
      <c r="AU1260" s="251" t="s">
        <v>83</v>
      </c>
      <c r="AV1260" s="13" t="s">
        <v>81</v>
      </c>
      <c r="AW1260" s="13" t="s">
        <v>30</v>
      </c>
      <c r="AX1260" s="13" t="s">
        <v>73</v>
      </c>
      <c r="AY1260" s="251" t="s">
        <v>183</v>
      </c>
    </row>
    <row r="1261" s="14" customFormat="1">
      <c r="A1261" s="14"/>
      <c r="B1261" s="252"/>
      <c r="C1261" s="253"/>
      <c r="D1261" s="243" t="s">
        <v>195</v>
      </c>
      <c r="E1261" s="254" t="s">
        <v>1</v>
      </c>
      <c r="F1261" s="255" t="s">
        <v>1644</v>
      </c>
      <c r="G1261" s="253"/>
      <c r="H1261" s="256">
        <v>1.3859999999999999</v>
      </c>
      <c r="I1261" s="257"/>
      <c r="J1261" s="253"/>
      <c r="K1261" s="253"/>
      <c r="L1261" s="258"/>
      <c r="M1261" s="259"/>
      <c r="N1261" s="260"/>
      <c r="O1261" s="260"/>
      <c r="P1261" s="260"/>
      <c r="Q1261" s="260"/>
      <c r="R1261" s="260"/>
      <c r="S1261" s="260"/>
      <c r="T1261" s="261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2" t="s">
        <v>195</v>
      </c>
      <c r="AU1261" s="262" t="s">
        <v>83</v>
      </c>
      <c r="AV1261" s="14" t="s">
        <v>83</v>
      </c>
      <c r="AW1261" s="14" t="s">
        <v>30</v>
      </c>
      <c r="AX1261" s="14" t="s">
        <v>73</v>
      </c>
      <c r="AY1261" s="262" t="s">
        <v>183</v>
      </c>
    </row>
    <row r="1262" s="13" customFormat="1">
      <c r="A1262" s="13"/>
      <c r="B1262" s="241"/>
      <c r="C1262" s="242"/>
      <c r="D1262" s="243" t="s">
        <v>195</v>
      </c>
      <c r="E1262" s="244" t="s">
        <v>1</v>
      </c>
      <c r="F1262" s="245" t="s">
        <v>1628</v>
      </c>
      <c r="G1262" s="242"/>
      <c r="H1262" s="244" t="s">
        <v>1</v>
      </c>
      <c r="I1262" s="246"/>
      <c r="J1262" s="242"/>
      <c r="K1262" s="242"/>
      <c r="L1262" s="247"/>
      <c r="M1262" s="248"/>
      <c r="N1262" s="249"/>
      <c r="O1262" s="249"/>
      <c r="P1262" s="249"/>
      <c r="Q1262" s="249"/>
      <c r="R1262" s="249"/>
      <c r="S1262" s="249"/>
      <c r="T1262" s="250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1" t="s">
        <v>195</v>
      </c>
      <c r="AU1262" s="251" t="s">
        <v>83</v>
      </c>
      <c r="AV1262" s="13" t="s">
        <v>81</v>
      </c>
      <c r="AW1262" s="13" t="s">
        <v>30</v>
      </c>
      <c r="AX1262" s="13" t="s">
        <v>73</v>
      </c>
      <c r="AY1262" s="251" t="s">
        <v>183</v>
      </c>
    </row>
    <row r="1263" s="14" customFormat="1">
      <c r="A1263" s="14"/>
      <c r="B1263" s="252"/>
      <c r="C1263" s="253"/>
      <c r="D1263" s="243" t="s">
        <v>195</v>
      </c>
      <c r="E1263" s="254" t="s">
        <v>1</v>
      </c>
      <c r="F1263" s="255" t="s">
        <v>1629</v>
      </c>
      <c r="G1263" s="253"/>
      <c r="H1263" s="256">
        <v>1.44</v>
      </c>
      <c r="I1263" s="257"/>
      <c r="J1263" s="253"/>
      <c r="K1263" s="253"/>
      <c r="L1263" s="258"/>
      <c r="M1263" s="259"/>
      <c r="N1263" s="260"/>
      <c r="O1263" s="260"/>
      <c r="P1263" s="260"/>
      <c r="Q1263" s="260"/>
      <c r="R1263" s="260"/>
      <c r="S1263" s="260"/>
      <c r="T1263" s="261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2" t="s">
        <v>195</v>
      </c>
      <c r="AU1263" s="262" t="s">
        <v>83</v>
      </c>
      <c r="AV1263" s="14" t="s">
        <v>83</v>
      </c>
      <c r="AW1263" s="14" t="s">
        <v>30</v>
      </c>
      <c r="AX1263" s="14" t="s">
        <v>73</v>
      </c>
      <c r="AY1263" s="262" t="s">
        <v>183</v>
      </c>
    </row>
    <row r="1264" s="13" customFormat="1">
      <c r="A1264" s="13"/>
      <c r="B1264" s="241"/>
      <c r="C1264" s="242"/>
      <c r="D1264" s="243" t="s">
        <v>195</v>
      </c>
      <c r="E1264" s="244" t="s">
        <v>1</v>
      </c>
      <c r="F1264" s="245" t="s">
        <v>1630</v>
      </c>
      <c r="G1264" s="242"/>
      <c r="H1264" s="244" t="s">
        <v>1</v>
      </c>
      <c r="I1264" s="246"/>
      <c r="J1264" s="242"/>
      <c r="K1264" s="242"/>
      <c r="L1264" s="247"/>
      <c r="M1264" s="248"/>
      <c r="N1264" s="249"/>
      <c r="O1264" s="249"/>
      <c r="P1264" s="249"/>
      <c r="Q1264" s="249"/>
      <c r="R1264" s="249"/>
      <c r="S1264" s="249"/>
      <c r="T1264" s="250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1" t="s">
        <v>195</v>
      </c>
      <c r="AU1264" s="251" t="s">
        <v>83</v>
      </c>
      <c r="AV1264" s="13" t="s">
        <v>81</v>
      </c>
      <c r="AW1264" s="13" t="s">
        <v>30</v>
      </c>
      <c r="AX1264" s="13" t="s">
        <v>73</v>
      </c>
      <c r="AY1264" s="251" t="s">
        <v>183</v>
      </c>
    </row>
    <row r="1265" s="14" customFormat="1">
      <c r="A1265" s="14"/>
      <c r="B1265" s="252"/>
      <c r="C1265" s="253"/>
      <c r="D1265" s="243" t="s">
        <v>195</v>
      </c>
      <c r="E1265" s="254" t="s">
        <v>1</v>
      </c>
      <c r="F1265" s="255" t="s">
        <v>1645</v>
      </c>
      <c r="G1265" s="253"/>
      <c r="H1265" s="256">
        <v>2.298</v>
      </c>
      <c r="I1265" s="257"/>
      <c r="J1265" s="253"/>
      <c r="K1265" s="253"/>
      <c r="L1265" s="258"/>
      <c r="M1265" s="259"/>
      <c r="N1265" s="260"/>
      <c r="O1265" s="260"/>
      <c r="P1265" s="260"/>
      <c r="Q1265" s="260"/>
      <c r="R1265" s="260"/>
      <c r="S1265" s="260"/>
      <c r="T1265" s="261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2" t="s">
        <v>195</v>
      </c>
      <c r="AU1265" s="262" t="s">
        <v>83</v>
      </c>
      <c r="AV1265" s="14" t="s">
        <v>83</v>
      </c>
      <c r="AW1265" s="14" t="s">
        <v>30</v>
      </c>
      <c r="AX1265" s="14" t="s">
        <v>73</v>
      </c>
      <c r="AY1265" s="262" t="s">
        <v>183</v>
      </c>
    </row>
    <row r="1266" s="13" customFormat="1">
      <c r="A1266" s="13"/>
      <c r="B1266" s="241"/>
      <c r="C1266" s="242"/>
      <c r="D1266" s="243" t="s">
        <v>195</v>
      </c>
      <c r="E1266" s="244" t="s">
        <v>1</v>
      </c>
      <c r="F1266" s="245" t="s">
        <v>1623</v>
      </c>
      <c r="G1266" s="242"/>
      <c r="H1266" s="244" t="s">
        <v>1</v>
      </c>
      <c r="I1266" s="246"/>
      <c r="J1266" s="242"/>
      <c r="K1266" s="242"/>
      <c r="L1266" s="247"/>
      <c r="M1266" s="248"/>
      <c r="N1266" s="249"/>
      <c r="O1266" s="249"/>
      <c r="P1266" s="249"/>
      <c r="Q1266" s="249"/>
      <c r="R1266" s="249"/>
      <c r="S1266" s="249"/>
      <c r="T1266" s="250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1" t="s">
        <v>195</v>
      </c>
      <c r="AU1266" s="251" t="s">
        <v>83</v>
      </c>
      <c r="AV1266" s="13" t="s">
        <v>81</v>
      </c>
      <c r="AW1266" s="13" t="s">
        <v>30</v>
      </c>
      <c r="AX1266" s="13" t="s">
        <v>73</v>
      </c>
      <c r="AY1266" s="251" t="s">
        <v>183</v>
      </c>
    </row>
    <row r="1267" s="13" customFormat="1">
      <c r="A1267" s="13"/>
      <c r="B1267" s="241"/>
      <c r="C1267" s="242"/>
      <c r="D1267" s="243" t="s">
        <v>195</v>
      </c>
      <c r="E1267" s="244" t="s">
        <v>1</v>
      </c>
      <c r="F1267" s="245" t="s">
        <v>1624</v>
      </c>
      <c r="G1267" s="242"/>
      <c r="H1267" s="244" t="s">
        <v>1</v>
      </c>
      <c r="I1267" s="246"/>
      <c r="J1267" s="242"/>
      <c r="K1267" s="242"/>
      <c r="L1267" s="247"/>
      <c r="M1267" s="248"/>
      <c r="N1267" s="249"/>
      <c r="O1267" s="249"/>
      <c r="P1267" s="249"/>
      <c r="Q1267" s="249"/>
      <c r="R1267" s="249"/>
      <c r="S1267" s="249"/>
      <c r="T1267" s="250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1" t="s">
        <v>195</v>
      </c>
      <c r="AU1267" s="251" t="s">
        <v>83</v>
      </c>
      <c r="AV1267" s="13" t="s">
        <v>81</v>
      </c>
      <c r="AW1267" s="13" t="s">
        <v>30</v>
      </c>
      <c r="AX1267" s="13" t="s">
        <v>73</v>
      </c>
      <c r="AY1267" s="251" t="s">
        <v>183</v>
      </c>
    </row>
    <row r="1268" s="14" customFormat="1">
      <c r="A1268" s="14"/>
      <c r="B1268" s="252"/>
      <c r="C1268" s="253"/>
      <c r="D1268" s="243" t="s">
        <v>195</v>
      </c>
      <c r="E1268" s="254" t="s">
        <v>1</v>
      </c>
      <c r="F1268" s="255" t="s">
        <v>1625</v>
      </c>
      <c r="G1268" s="253"/>
      <c r="H1268" s="256">
        <v>1.44</v>
      </c>
      <c r="I1268" s="257"/>
      <c r="J1268" s="253"/>
      <c r="K1268" s="253"/>
      <c r="L1268" s="258"/>
      <c r="M1268" s="259"/>
      <c r="N1268" s="260"/>
      <c r="O1268" s="260"/>
      <c r="P1268" s="260"/>
      <c r="Q1268" s="260"/>
      <c r="R1268" s="260"/>
      <c r="S1268" s="260"/>
      <c r="T1268" s="261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2" t="s">
        <v>195</v>
      </c>
      <c r="AU1268" s="262" t="s">
        <v>83</v>
      </c>
      <c r="AV1268" s="14" t="s">
        <v>83</v>
      </c>
      <c r="AW1268" s="14" t="s">
        <v>30</v>
      </c>
      <c r="AX1268" s="14" t="s">
        <v>73</v>
      </c>
      <c r="AY1268" s="262" t="s">
        <v>183</v>
      </c>
    </row>
    <row r="1269" s="13" customFormat="1">
      <c r="A1269" s="13"/>
      <c r="B1269" s="241"/>
      <c r="C1269" s="242"/>
      <c r="D1269" s="243" t="s">
        <v>195</v>
      </c>
      <c r="E1269" s="244" t="s">
        <v>1</v>
      </c>
      <c r="F1269" s="245" t="s">
        <v>1626</v>
      </c>
      <c r="G1269" s="242"/>
      <c r="H1269" s="244" t="s">
        <v>1</v>
      </c>
      <c r="I1269" s="246"/>
      <c r="J1269" s="242"/>
      <c r="K1269" s="242"/>
      <c r="L1269" s="247"/>
      <c r="M1269" s="248"/>
      <c r="N1269" s="249"/>
      <c r="O1269" s="249"/>
      <c r="P1269" s="249"/>
      <c r="Q1269" s="249"/>
      <c r="R1269" s="249"/>
      <c r="S1269" s="249"/>
      <c r="T1269" s="250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1" t="s">
        <v>195</v>
      </c>
      <c r="AU1269" s="251" t="s">
        <v>83</v>
      </c>
      <c r="AV1269" s="13" t="s">
        <v>81</v>
      </c>
      <c r="AW1269" s="13" t="s">
        <v>30</v>
      </c>
      <c r="AX1269" s="13" t="s">
        <v>73</v>
      </c>
      <c r="AY1269" s="251" t="s">
        <v>183</v>
      </c>
    </row>
    <row r="1270" s="14" customFormat="1">
      <c r="A1270" s="14"/>
      <c r="B1270" s="252"/>
      <c r="C1270" s="253"/>
      <c r="D1270" s="243" t="s">
        <v>195</v>
      </c>
      <c r="E1270" s="254" t="s">
        <v>1</v>
      </c>
      <c r="F1270" s="255" t="s">
        <v>1627</v>
      </c>
      <c r="G1270" s="253"/>
      <c r="H1270" s="256">
        <v>0.92400000000000004</v>
      </c>
      <c r="I1270" s="257"/>
      <c r="J1270" s="253"/>
      <c r="K1270" s="253"/>
      <c r="L1270" s="258"/>
      <c r="M1270" s="259"/>
      <c r="N1270" s="260"/>
      <c r="O1270" s="260"/>
      <c r="P1270" s="260"/>
      <c r="Q1270" s="260"/>
      <c r="R1270" s="260"/>
      <c r="S1270" s="260"/>
      <c r="T1270" s="261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2" t="s">
        <v>195</v>
      </c>
      <c r="AU1270" s="262" t="s">
        <v>83</v>
      </c>
      <c r="AV1270" s="14" t="s">
        <v>83</v>
      </c>
      <c r="AW1270" s="14" t="s">
        <v>30</v>
      </c>
      <c r="AX1270" s="14" t="s">
        <v>73</v>
      </c>
      <c r="AY1270" s="262" t="s">
        <v>183</v>
      </c>
    </row>
    <row r="1271" s="13" customFormat="1">
      <c r="A1271" s="13"/>
      <c r="B1271" s="241"/>
      <c r="C1271" s="242"/>
      <c r="D1271" s="243" t="s">
        <v>195</v>
      </c>
      <c r="E1271" s="244" t="s">
        <v>1</v>
      </c>
      <c r="F1271" s="245" t="s">
        <v>1628</v>
      </c>
      <c r="G1271" s="242"/>
      <c r="H1271" s="244" t="s">
        <v>1</v>
      </c>
      <c r="I1271" s="246"/>
      <c r="J1271" s="242"/>
      <c r="K1271" s="242"/>
      <c r="L1271" s="247"/>
      <c r="M1271" s="248"/>
      <c r="N1271" s="249"/>
      <c r="O1271" s="249"/>
      <c r="P1271" s="249"/>
      <c r="Q1271" s="249"/>
      <c r="R1271" s="249"/>
      <c r="S1271" s="249"/>
      <c r="T1271" s="250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1" t="s">
        <v>195</v>
      </c>
      <c r="AU1271" s="251" t="s">
        <v>83</v>
      </c>
      <c r="AV1271" s="13" t="s">
        <v>81</v>
      </c>
      <c r="AW1271" s="13" t="s">
        <v>30</v>
      </c>
      <c r="AX1271" s="13" t="s">
        <v>73</v>
      </c>
      <c r="AY1271" s="251" t="s">
        <v>183</v>
      </c>
    </row>
    <row r="1272" s="14" customFormat="1">
      <c r="A1272" s="14"/>
      <c r="B1272" s="252"/>
      <c r="C1272" s="253"/>
      <c r="D1272" s="243" t="s">
        <v>195</v>
      </c>
      <c r="E1272" s="254" t="s">
        <v>1</v>
      </c>
      <c r="F1272" s="255" t="s">
        <v>1629</v>
      </c>
      <c r="G1272" s="253"/>
      <c r="H1272" s="256">
        <v>1.44</v>
      </c>
      <c r="I1272" s="257"/>
      <c r="J1272" s="253"/>
      <c r="K1272" s="253"/>
      <c r="L1272" s="258"/>
      <c r="M1272" s="259"/>
      <c r="N1272" s="260"/>
      <c r="O1272" s="260"/>
      <c r="P1272" s="260"/>
      <c r="Q1272" s="260"/>
      <c r="R1272" s="260"/>
      <c r="S1272" s="260"/>
      <c r="T1272" s="261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2" t="s">
        <v>195</v>
      </c>
      <c r="AU1272" s="262" t="s">
        <v>83</v>
      </c>
      <c r="AV1272" s="14" t="s">
        <v>83</v>
      </c>
      <c r="AW1272" s="14" t="s">
        <v>30</v>
      </c>
      <c r="AX1272" s="14" t="s">
        <v>73</v>
      </c>
      <c r="AY1272" s="262" t="s">
        <v>183</v>
      </c>
    </row>
    <row r="1273" s="13" customFormat="1">
      <c r="A1273" s="13"/>
      <c r="B1273" s="241"/>
      <c r="C1273" s="242"/>
      <c r="D1273" s="243" t="s">
        <v>195</v>
      </c>
      <c r="E1273" s="244" t="s">
        <v>1</v>
      </c>
      <c r="F1273" s="245" t="s">
        <v>1630</v>
      </c>
      <c r="G1273" s="242"/>
      <c r="H1273" s="244" t="s">
        <v>1</v>
      </c>
      <c r="I1273" s="246"/>
      <c r="J1273" s="242"/>
      <c r="K1273" s="242"/>
      <c r="L1273" s="247"/>
      <c r="M1273" s="248"/>
      <c r="N1273" s="249"/>
      <c r="O1273" s="249"/>
      <c r="P1273" s="249"/>
      <c r="Q1273" s="249"/>
      <c r="R1273" s="249"/>
      <c r="S1273" s="249"/>
      <c r="T1273" s="250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1" t="s">
        <v>195</v>
      </c>
      <c r="AU1273" s="251" t="s">
        <v>83</v>
      </c>
      <c r="AV1273" s="13" t="s">
        <v>81</v>
      </c>
      <c r="AW1273" s="13" t="s">
        <v>30</v>
      </c>
      <c r="AX1273" s="13" t="s">
        <v>73</v>
      </c>
      <c r="AY1273" s="251" t="s">
        <v>183</v>
      </c>
    </row>
    <row r="1274" s="14" customFormat="1">
      <c r="A1274" s="14"/>
      <c r="B1274" s="252"/>
      <c r="C1274" s="253"/>
      <c r="D1274" s="243" t="s">
        <v>195</v>
      </c>
      <c r="E1274" s="254" t="s">
        <v>1</v>
      </c>
      <c r="F1274" s="255" t="s">
        <v>1631</v>
      </c>
      <c r="G1274" s="253"/>
      <c r="H1274" s="256">
        <v>1.8220000000000001</v>
      </c>
      <c r="I1274" s="257"/>
      <c r="J1274" s="253"/>
      <c r="K1274" s="253"/>
      <c r="L1274" s="258"/>
      <c r="M1274" s="259"/>
      <c r="N1274" s="260"/>
      <c r="O1274" s="260"/>
      <c r="P1274" s="260"/>
      <c r="Q1274" s="260"/>
      <c r="R1274" s="260"/>
      <c r="S1274" s="260"/>
      <c r="T1274" s="261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2" t="s">
        <v>195</v>
      </c>
      <c r="AU1274" s="262" t="s">
        <v>83</v>
      </c>
      <c r="AV1274" s="14" t="s">
        <v>83</v>
      </c>
      <c r="AW1274" s="14" t="s">
        <v>30</v>
      </c>
      <c r="AX1274" s="14" t="s">
        <v>73</v>
      </c>
      <c r="AY1274" s="262" t="s">
        <v>183</v>
      </c>
    </row>
    <row r="1275" s="15" customFormat="1">
      <c r="A1275" s="15"/>
      <c r="B1275" s="263"/>
      <c r="C1275" s="264"/>
      <c r="D1275" s="243" t="s">
        <v>195</v>
      </c>
      <c r="E1275" s="265" t="s">
        <v>1</v>
      </c>
      <c r="F1275" s="266" t="s">
        <v>219</v>
      </c>
      <c r="G1275" s="264"/>
      <c r="H1275" s="267">
        <v>1363.5989999999999</v>
      </c>
      <c r="I1275" s="268"/>
      <c r="J1275" s="264"/>
      <c r="K1275" s="264"/>
      <c r="L1275" s="269"/>
      <c r="M1275" s="270"/>
      <c r="N1275" s="271"/>
      <c r="O1275" s="271"/>
      <c r="P1275" s="271"/>
      <c r="Q1275" s="271"/>
      <c r="R1275" s="271"/>
      <c r="S1275" s="271"/>
      <c r="T1275" s="272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73" t="s">
        <v>195</v>
      </c>
      <c r="AU1275" s="273" t="s">
        <v>83</v>
      </c>
      <c r="AV1275" s="15" t="s">
        <v>188</v>
      </c>
      <c r="AW1275" s="15" t="s">
        <v>30</v>
      </c>
      <c r="AX1275" s="15" t="s">
        <v>81</v>
      </c>
      <c r="AY1275" s="273" t="s">
        <v>183</v>
      </c>
    </row>
    <row r="1276" s="2" customFormat="1" ht="24.15" customHeight="1">
      <c r="A1276" s="38"/>
      <c r="B1276" s="39"/>
      <c r="C1276" s="227" t="s">
        <v>1646</v>
      </c>
      <c r="D1276" s="227" t="s">
        <v>185</v>
      </c>
      <c r="E1276" s="228" t="s">
        <v>1647</v>
      </c>
      <c r="F1276" s="229" t="s">
        <v>1648</v>
      </c>
      <c r="G1276" s="230" t="s">
        <v>202</v>
      </c>
      <c r="H1276" s="231">
        <v>150.137</v>
      </c>
      <c r="I1276" s="232"/>
      <c r="J1276" s="233">
        <f>ROUND(I1276*H1276,2)</f>
        <v>0</v>
      </c>
      <c r="K1276" s="234"/>
      <c r="L1276" s="44"/>
      <c r="M1276" s="235" t="s">
        <v>1</v>
      </c>
      <c r="N1276" s="236" t="s">
        <v>38</v>
      </c>
      <c r="O1276" s="91"/>
      <c r="P1276" s="237">
        <f>O1276*H1276</f>
        <v>0</v>
      </c>
      <c r="Q1276" s="237">
        <v>0.0080000000000000002</v>
      </c>
      <c r="R1276" s="237">
        <f>Q1276*H1276</f>
        <v>1.2010959999999999</v>
      </c>
      <c r="S1276" s="237">
        <v>0</v>
      </c>
      <c r="T1276" s="238">
        <f>S1276*H1276</f>
        <v>0</v>
      </c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R1276" s="239" t="s">
        <v>188</v>
      </c>
      <c r="AT1276" s="239" t="s">
        <v>185</v>
      </c>
      <c r="AU1276" s="239" t="s">
        <v>83</v>
      </c>
      <c r="AY1276" s="17" t="s">
        <v>183</v>
      </c>
      <c r="BE1276" s="240">
        <f>IF(N1276="základní",J1276,0)</f>
        <v>0</v>
      </c>
      <c r="BF1276" s="240">
        <f>IF(N1276="snížená",J1276,0)</f>
        <v>0</v>
      </c>
      <c r="BG1276" s="240">
        <f>IF(N1276="zákl. přenesená",J1276,0)</f>
        <v>0</v>
      </c>
      <c r="BH1276" s="240">
        <f>IF(N1276="sníž. přenesená",J1276,0)</f>
        <v>0</v>
      </c>
      <c r="BI1276" s="240">
        <f>IF(N1276="nulová",J1276,0)</f>
        <v>0</v>
      </c>
      <c r="BJ1276" s="17" t="s">
        <v>81</v>
      </c>
      <c r="BK1276" s="240">
        <f>ROUND(I1276*H1276,2)</f>
        <v>0</v>
      </c>
      <c r="BL1276" s="17" t="s">
        <v>188</v>
      </c>
      <c r="BM1276" s="239" t="s">
        <v>1649</v>
      </c>
    </row>
    <row r="1277" s="13" customFormat="1">
      <c r="A1277" s="13"/>
      <c r="B1277" s="241"/>
      <c r="C1277" s="242"/>
      <c r="D1277" s="243" t="s">
        <v>195</v>
      </c>
      <c r="E1277" s="244" t="s">
        <v>1</v>
      </c>
      <c r="F1277" s="245" t="s">
        <v>196</v>
      </c>
      <c r="G1277" s="242"/>
      <c r="H1277" s="244" t="s">
        <v>1</v>
      </c>
      <c r="I1277" s="246"/>
      <c r="J1277" s="242"/>
      <c r="K1277" s="242"/>
      <c r="L1277" s="247"/>
      <c r="M1277" s="248"/>
      <c r="N1277" s="249"/>
      <c r="O1277" s="249"/>
      <c r="P1277" s="249"/>
      <c r="Q1277" s="249"/>
      <c r="R1277" s="249"/>
      <c r="S1277" s="249"/>
      <c r="T1277" s="250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1" t="s">
        <v>195</v>
      </c>
      <c r="AU1277" s="251" t="s">
        <v>83</v>
      </c>
      <c r="AV1277" s="13" t="s">
        <v>81</v>
      </c>
      <c r="AW1277" s="13" t="s">
        <v>30</v>
      </c>
      <c r="AX1277" s="13" t="s">
        <v>73</v>
      </c>
      <c r="AY1277" s="251" t="s">
        <v>183</v>
      </c>
    </row>
    <row r="1278" s="13" customFormat="1">
      <c r="A1278" s="13"/>
      <c r="B1278" s="241"/>
      <c r="C1278" s="242"/>
      <c r="D1278" s="243" t="s">
        <v>195</v>
      </c>
      <c r="E1278" s="244" t="s">
        <v>1</v>
      </c>
      <c r="F1278" s="245" t="s">
        <v>1650</v>
      </c>
      <c r="G1278" s="242"/>
      <c r="H1278" s="244" t="s">
        <v>1</v>
      </c>
      <c r="I1278" s="246"/>
      <c r="J1278" s="242"/>
      <c r="K1278" s="242"/>
      <c r="L1278" s="247"/>
      <c r="M1278" s="248"/>
      <c r="N1278" s="249"/>
      <c r="O1278" s="249"/>
      <c r="P1278" s="249"/>
      <c r="Q1278" s="249"/>
      <c r="R1278" s="249"/>
      <c r="S1278" s="249"/>
      <c r="T1278" s="250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1" t="s">
        <v>195</v>
      </c>
      <c r="AU1278" s="251" t="s">
        <v>83</v>
      </c>
      <c r="AV1278" s="13" t="s">
        <v>81</v>
      </c>
      <c r="AW1278" s="13" t="s">
        <v>30</v>
      </c>
      <c r="AX1278" s="13" t="s">
        <v>73</v>
      </c>
      <c r="AY1278" s="251" t="s">
        <v>183</v>
      </c>
    </row>
    <row r="1279" s="14" customFormat="1">
      <c r="A1279" s="14"/>
      <c r="B1279" s="252"/>
      <c r="C1279" s="253"/>
      <c r="D1279" s="243" t="s">
        <v>195</v>
      </c>
      <c r="E1279" s="254" t="s">
        <v>1</v>
      </c>
      <c r="F1279" s="255" t="s">
        <v>1651</v>
      </c>
      <c r="G1279" s="253"/>
      <c r="H1279" s="256">
        <v>27.323</v>
      </c>
      <c r="I1279" s="257"/>
      <c r="J1279" s="253"/>
      <c r="K1279" s="253"/>
      <c r="L1279" s="258"/>
      <c r="M1279" s="259"/>
      <c r="N1279" s="260"/>
      <c r="O1279" s="260"/>
      <c r="P1279" s="260"/>
      <c r="Q1279" s="260"/>
      <c r="R1279" s="260"/>
      <c r="S1279" s="260"/>
      <c r="T1279" s="261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2" t="s">
        <v>195</v>
      </c>
      <c r="AU1279" s="262" t="s">
        <v>83</v>
      </c>
      <c r="AV1279" s="14" t="s">
        <v>83</v>
      </c>
      <c r="AW1279" s="14" t="s">
        <v>30</v>
      </c>
      <c r="AX1279" s="14" t="s">
        <v>73</v>
      </c>
      <c r="AY1279" s="262" t="s">
        <v>183</v>
      </c>
    </row>
    <row r="1280" s="13" customFormat="1">
      <c r="A1280" s="13"/>
      <c r="B1280" s="241"/>
      <c r="C1280" s="242"/>
      <c r="D1280" s="243" t="s">
        <v>195</v>
      </c>
      <c r="E1280" s="244" t="s">
        <v>1</v>
      </c>
      <c r="F1280" s="245" t="s">
        <v>1581</v>
      </c>
      <c r="G1280" s="242"/>
      <c r="H1280" s="244" t="s">
        <v>1</v>
      </c>
      <c r="I1280" s="246"/>
      <c r="J1280" s="242"/>
      <c r="K1280" s="242"/>
      <c r="L1280" s="247"/>
      <c r="M1280" s="248"/>
      <c r="N1280" s="249"/>
      <c r="O1280" s="249"/>
      <c r="P1280" s="249"/>
      <c r="Q1280" s="249"/>
      <c r="R1280" s="249"/>
      <c r="S1280" s="249"/>
      <c r="T1280" s="250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1" t="s">
        <v>195</v>
      </c>
      <c r="AU1280" s="251" t="s">
        <v>83</v>
      </c>
      <c r="AV1280" s="13" t="s">
        <v>81</v>
      </c>
      <c r="AW1280" s="13" t="s">
        <v>30</v>
      </c>
      <c r="AX1280" s="13" t="s">
        <v>73</v>
      </c>
      <c r="AY1280" s="251" t="s">
        <v>183</v>
      </c>
    </row>
    <row r="1281" s="14" customFormat="1">
      <c r="A1281" s="14"/>
      <c r="B1281" s="252"/>
      <c r="C1281" s="253"/>
      <c r="D1281" s="243" t="s">
        <v>195</v>
      </c>
      <c r="E1281" s="254" t="s">
        <v>1</v>
      </c>
      <c r="F1281" s="255" t="s">
        <v>1652</v>
      </c>
      <c r="G1281" s="253"/>
      <c r="H1281" s="256">
        <v>13.763999999999999</v>
      </c>
      <c r="I1281" s="257"/>
      <c r="J1281" s="253"/>
      <c r="K1281" s="253"/>
      <c r="L1281" s="258"/>
      <c r="M1281" s="259"/>
      <c r="N1281" s="260"/>
      <c r="O1281" s="260"/>
      <c r="P1281" s="260"/>
      <c r="Q1281" s="260"/>
      <c r="R1281" s="260"/>
      <c r="S1281" s="260"/>
      <c r="T1281" s="261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2" t="s">
        <v>195</v>
      </c>
      <c r="AU1281" s="262" t="s">
        <v>83</v>
      </c>
      <c r="AV1281" s="14" t="s">
        <v>83</v>
      </c>
      <c r="AW1281" s="14" t="s">
        <v>30</v>
      </c>
      <c r="AX1281" s="14" t="s">
        <v>73</v>
      </c>
      <c r="AY1281" s="262" t="s">
        <v>183</v>
      </c>
    </row>
    <row r="1282" s="13" customFormat="1">
      <c r="A1282" s="13"/>
      <c r="B1282" s="241"/>
      <c r="C1282" s="242"/>
      <c r="D1282" s="243" t="s">
        <v>195</v>
      </c>
      <c r="E1282" s="244" t="s">
        <v>1</v>
      </c>
      <c r="F1282" s="245" t="s">
        <v>1321</v>
      </c>
      <c r="G1282" s="242"/>
      <c r="H1282" s="244" t="s">
        <v>1</v>
      </c>
      <c r="I1282" s="246"/>
      <c r="J1282" s="242"/>
      <c r="K1282" s="242"/>
      <c r="L1282" s="247"/>
      <c r="M1282" s="248"/>
      <c r="N1282" s="249"/>
      <c r="O1282" s="249"/>
      <c r="P1282" s="249"/>
      <c r="Q1282" s="249"/>
      <c r="R1282" s="249"/>
      <c r="S1282" s="249"/>
      <c r="T1282" s="250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1" t="s">
        <v>195</v>
      </c>
      <c r="AU1282" s="251" t="s">
        <v>83</v>
      </c>
      <c r="AV1282" s="13" t="s">
        <v>81</v>
      </c>
      <c r="AW1282" s="13" t="s">
        <v>30</v>
      </c>
      <c r="AX1282" s="13" t="s">
        <v>73</v>
      </c>
      <c r="AY1282" s="251" t="s">
        <v>183</v>
      </c>
    </row>
    <row r="1283" s="14" customFormat="1">
      <c r="A1283" s="14"/>
      <c r="B1283" s="252"/>
      <c r="C1283" s="253"/>
      <c r="D1283" s="243" t="s">
        <v>195</v>
      </c>
      <c r="E1283" s="254" t="s">
        <v>1</v>
      </c>
      <c r="F1283" s="255" t="s">
        <v>1653</v>
      </c>
      <c r="G1283" s="253"/>
      <c r="H1283" s="256">
        <v>2.1600000000000001</v>
      </c>
      <c r="I1283" s="257"/>
      <c r="J1283" s="253"/>
      <c r="K1283" s="253"/>
      <c r="L1283" s="258"/>
      <c r="M1283" s="259"/>
      <c r="N1283" s="260"/>
      <c r="O1283" s="260"/>
      <c r="P1283" s="260"/>
      <c r="Q1283" s="260"/>
      <c r="R1283" s="260"/>
      <c r="S1283" s="260"/>
      <c r="T1283" s="261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2" t="s">
        <v>195</v>
      </c>
      <c r="AU1283" s="262" t="s">
        <v>83</v>
      </c>
      <c r="AV1283" s="14" t="s">
        <v>83</v>
      </c>
      <c r="AW1283" s="14" t="s">
        <v>30</v>
      </c>
      <c r="AX1283" s="14" t="s">
        <v>73</v>
      </c>
      <c r="AY1283" s="262" t="s">
        <v>183</v>
      </c>
    </row>
    <row r="1284" s="13" customFormat="1">
      <c r="A1284" s="13"/>
      <c r="B1284" s="241"/>
      <c r="C1284" s="242"/>
      <c r="D1284" s="243" t="s">
        <v>195</v>
      </c>
      <c r="E1284" s="244" t="s">
        <v>1</v>
      </c>
      <c r="F1284" s="245" t="s">
        <v>1584</v>
      </c>
      <c r="G1284" s="242"/>
      <c r="H1284" s="244" t="s">
        <v>1</v>
      </c>
      <c r="I1284" s="246"/>
      <c r="J1284" s="242"/>
      <c r="K1284" s="242"/>
      <c r="L1284" s="247"/>
      <c r="M1284" s="248"/>
      <c r="N1284" s="249"/>
      <c r="O1284" s="249"/>
      <c r="P1284" s="249"/>
      <c r="Q1284" s="249"/>
      <c r="R1284" s="249"/>
      <c r="S1284" s="249"/>
      <c r="T1284" s="25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1" t="s">
        <v>195</v>
      </c>
      <c r="AU1284" s="251" t="s">
        <v>83</v>
      </c>
      <c r="AV1284" s="13" t="s">
        <v>81</v>
      </c>
      <c r="AW1284" s="13" t="s">
        <v>30</v>
      </c>
      <c r="AX1284" s="13" t="s">
        <v>73</v>
      </c>
      <c r="AY1284" s="251" t="s">
        <v>183</v>
      </c>
    </row>
    <row r="1285" s="14" customFormat="1">
      <c r="A1285" s="14"/>
      <c r="B1285" s="252"/>
      <c r="C1285" s="253"/>
      <c r="D1285" s="243" t="s">
        <v>195</v>
      </c>
      <c r="E1285" s="254" t="s">
        <v>1</v>
      </c>
      <c r="F1285" s="255" t="s">
        <v>1654</v>
      </c>
      <c r="G1285" s="253"/>
      <c r="H1285" s="256">
        <v>14.417999999999999</v>
      </c>
      <c r="I1285" s="257"/>
      <c r="J1285" s="253"/>
      <c r="K1285" s="253"/>
      <c r="L1285" s="258"/>
      <c r="M1285" s="259"/>
      <c r="N1285" s="260"/>
      <c r="O1285" s="260"/>
      <c r="P1285" s="260"/>
      <c r="Q1285" s="260"/>
      <c r="R1285" s="260"/>
      <c r="S1285" s="260"/>
      <c r="T1285" s="261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2" t="s">
        <v>195</v>
      </c>
      <c r="AU1285" s="262" t="s">
        <v>83</v>
      </c>
      <c r="AV1285" s="14" t="s">
        <v>83</v>
      </c>
      <c r="AW1285" s="14" t="s">
        <v>30</v>
      </c>
      <c r="AX1285" s="14" t="s">
        <v>73</v>
      </c>
      <c r="AY1285" s="262" t="s">
        <v>183</v>
      </c>
    </row>
    <row r="1286" s="13" customFormat="1">
      <c r="A1286" s="13"/>
      <c r="B1286" s="241"/>
      <c r="C1286" s="242"/>
      <c r="D1286" s="243" t="s">
        <v>195</v>
      </c>
      <c r="E1286" s="244" t="s">
        <v>1</v>
      </c>
      <c r="F1286" s="245" t="s">
        <v>1578</v>
      </c>
      <c r="G1286" s="242"/>
      <c r="H1286" s="244" t="s">
        <v>1</v>
      </c>
      <c r="I1286" s="246"/>
      <c r="J1286" s="242"/>
      <c r="K1286" s="242"/>
      <c r="L1286" s="247"/>
      <c r="M1286" s="248"/>
      <c r="N1286" s="249"/>
      <c r="O1286" s="249"/>
      <c r="P1286" s="249"/>
      <c r="Q1286" s="249"/>
      <c r="R1286" s="249"/>
      <c r="S1286" s="249"/>
      <c r="T1286" s="250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1" t="s">
        <v>195</v>
      </c>
      <c r="AU1286" s="251" t="s">
        <v>83</v>
      </c>
      <c r="AV1286" s="13" t="s">
        <v>81</v>
      </c>
      <c r="AW1286" s="13" t="s">
        <v>30</v>
      </c>
      <c r="AX1286" s="13" t="s">
        <v>73</v>
      </c>
      <c r="AY1286" s="251" t="s">
        <v>183</v>
      </c>
    </row>
    <row r="1287" s="14" customFormat="1">
      <c r="A1287" s="14"/>
      <c r="B1287" s="252"/>
      <c r="C1287" s="253"/>
      <c r="D1287" s="243" t="s">
        <v>195</v>
      </c>
      <c r="E1287" s="254" t="s">
        <v>1</v>
      </c>
      <c r="F1287" s="255" t="s">
        <v>1579</v>
      </c>
      <c r="G1287" s="253"/>
      <c r="H1287" s="256">
        <v>7.976</v>
      </c>
      <c r="I1287" s="257"/>
      <c r="J1287" s="253"/>
      <c r="K1287" s="253"/>
      <c r="L1287" s="258"/>
      <c r="M1287" s="259"/>
      <c r="N1287" s="260"/>
      <c r="O1287" s="260"/>
      <c r="P1287" s="260"/>
      <c r="Q1287" s="260"/>
      <c r="R1287" s="260"/>
      <c r="S1287" s="260"/>
      <c r="T1287" s="261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2" t="s">
        <v>195</v>
      </c>
      <c r="AU1287" s="262" t="s">
        <v>83</v>
      </c>
      <c r="AV1287" s="14" t="s">
        <v>83</v>
      </c>
      <c r="AW1287" s="14" t="s">
        <v>30</v>
      </c>
      <c r="AX1287" s="14" t="s">
        <v>73</v>
      </c>
      <c r="AY1287" s="262" t="s">
        <v>183</v>
      </c>
    </row>
    <row r="1288" s="13" customFormat="1">
      <c r="A1288" s="13"/>
      <c r="B1288" s="241"/>
      <c r="C1288" s="242"/>
      <c r="D1288" s="243" t="s">
        <v>195</v>
      </c>
      <c r="E1288" s="244" t="s">
        <v>1</v>
      </c>
      <c r="F1288" s="245" t="s">
        <v>1059</v>
      </c>
      <c r="G1288" s="242"/>
      <c r="H1288" s="244" t="s">
        <v>1</v>
      </c>
      <c r="I1288" s="246"/>
      <c r="J1288" s="242"/>
      <c r="K1288" s="242"/>
      <c r="L1288" s="247"/>
      <c r="M1288" s="248"/>
      <c r="N1288" s="249"/>
      <c r="O1288" s="249"/>
      <c r="P1288" s="249"/>
      <c r="Q1288" s="249"/>
      <c r="R1288" s="249"/>
      <c r="S1288" s="249"/>
      <c r="T1288" s="250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1" t="s">
        <v>195</v>
      </c>
      <c r="AU1288" s="251" t="s">
        <v>83</v>
      </c>
      <c r="AV1288" s="13" t="s">
        <v>81</v>
      </c>
      <c r="AW1288" s="13" t="s">
        <v>30</v>
      </c>
      <c r="AX1288" s="13" t="s">
        <v>73</v>
      </c>
      <c r="AY1288" s="251" t="s">
        <v>183</v>
      </c>
    </row>
    <row r="1289" s="14" customFormat="1">
      <c r="A1289" s="14"/>
      <c r="B1289" s="252"/>
      <c r="C1289" s="253"/>
      <c r="D1289" s="243" t="s">
        <v>195</v>
      </c>
      <c r="E1289" s="254" t="s">
        <v>1</v>
      </c>
      <c r="F1289" s="255" t="s">
        <v>1655</v>
      </c>
      <c r="G1289" s="253"/>
      <c r="H1289" s="256">
        <v>5.9100000000000001</v>
      </c>
      <c r="I1289" s="257"/>
      <c r="J1289" s="253"/>
      <c r="K1289" s="253"/>
      <c r="L1289" s="258"/>
      <c r="M1289" s="259"/>
      <c r="N1289" s="260"/>
      <c r="O1289" s="260"/>
      <c r="P1289" s="260"/>
      <c r="Q1289" s="260"/>
      <c r="R1289" s="260"/>
      <c r="S1289" s="260"/>
      <c r="T1289" s="261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2" t="s">
        <v>195</v>
      </c>
      <c r="AU1289" s="262" t="s">
        <v>83</v>
      </c>
      <c r="AV1289" s="14" t="s">
        <v>83</v>
      </c>
      <c r="AW1289" s="14" t="s">
        <v>30</v>
      </c>
      <c r="AX1289" s="14" t="s">
        <v>73</v>
      </c>
      <c r="AY1289" s="262" t="s">
        <v>183</v>
      </c>
    </row>
    <row r="1290" s="13" customFormat="1">
      <c r="A1290" s="13"/>
      <c r="B1290" s="241"/>
      <c r="C1290" s="242"/>
      <c r="D1290" s="243" t="s">
        <v>195</v>
      </c>
      <c r="E1290" s="244" t="s">
        <v>1</v>
      </c>
      <c r="F1290" s="245" t="s">
        <v>1587</v>
      </c>
      <c r="G1290" s="242"/>
      <c r="H1290" s="244" t="s">
        <v>1</v>
      </c>
      <c r="I1290" s="246"/>
      <c r="J1290" s="242"/>
      <c r="K1290" s="242"/>
      <c r="L1290" s="247"/>
      <c r="M1290" s="248"/>
      <c r="N1290" s="249"/>
      <c r="O1290" s="249"/>
      <c r="P1290" s="249"/>
      <c r="Q1290" s="249"/>
      <c r="R1290" s="249"/>
      <c r="S1290" s="249"/>
      <c r="T1290" s="25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1" t="s">
        <v>195</v>
      </c>
      <c r="AU1290" s="251" t="s">
        <v>83</v>
      </c>
      <c r="AV1290" s="13" t="s">
        <v>81</v>
      </c>
      <c r="AW1290" s="13" t="s">
        <v>30</v>
      </c>
      <c r="AX1290" s="13" t="s">
        <v>73</v>
      </c>
      <c r="AY1290" s="251" t="s">
        <v>183</v>
      </c>
    </row>
    <row r="1291" s="14" customFormat="1">
      <c r="A1291" s="14"/>
      <c r="B1291" s="252"/>
      <c r="C1291" s="253"/>
      <c r="D1291" s="243" t="s">
        <v>195</v>
      </c>
      <c r="E1291" s="254" t="s">
        <v>1</v>
      </c>
      <c r="F1291" s="255" t="s">
        <v>1656</v>
      </c>
      <c r="G1291" s="253"/>
      <c r="H1291" s="256">
        <v>14.138</v>
      </c>
      <c r="I1291" s="257"/>
      <c r="J1291" s="253"/>
      <c r="K1291" s="253"/>
      <c r="L1291" s="258"/>
      <c r="M1291" s="259"/>
      <c r="N1291" s="260"/>
      <c r="O1291" s="260"/>
      <c r="P1291" s="260"/>
      <c r="Q1291" s="260"/>
      <c r="R1291" s="260"/>
      <c r="S1291" s="260"/>
      <c r="T1291" s="261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2" t="s">
        <v>195</v>
      </c>
      <c r="AU1291" s="262" t="s">
        <v>83</v>
      </c>
      <c r="AV1291" s="14" t="s">
        <v>83</v>
      </c>
      <c r="AW1291" s="14" t="s">
        <v>30</v>
      </c>
      <c r="AX1291" s="14" t="s">
        <v>73</v>
      </c>
      <c r="AY1291" s="262" t="s">
        <v>183</v>
      </c>
    </row>
    <row r="1292" s="13" customFormat="1">
      <c r="A1292" s="13"/>
      <c r="B1292" s="241"/>
      <c r="C1292" s="242"/>
      <c r="D1292" s="243" t="s">
        <v>195</v>
      </c>
      <c r="E1292" s="244" t="s">
        <v>1</v>
      </c>
      <c r="F1292" s="245" t="s">
        <v>1589</v>
      </c>
      <c r="G1292" s="242"/>
      <c r="H1292" s="244" t="s">
        <v>1</v>
      </c>
      <c r="I1292" s="246"/>
      <c r="J1292" s="242"/>
      <c r="K1292" s="242"/>
      <c r="L1292" s="247"/>
      <c r="M1292" s="248"/>
      <c r="N1292" s="249"/>
      <c r="O1292" s="249"/>
      <c r="P1292" s="249"/>
      <c r="Q1292" s="249"/>
      <c r="R1292" s="249"/>
      <c r="S1292" s="249"/>
      <c r="T1292" s="250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1" t="s">
        <v>195</v>
      </c>
      <c r="AU1292" s="251" t="s">
        <v>83</v>
      </c>
      <c r="AV1292" s="13" t="s">
        <v>81</v>
      </c>
      <c r="AW1292" s="13" t="s">
        <v>30</v>
      </c>
      <c r="AX1292" s="13" t="s">
        <v>73</v>
      </c>
      <c r="AY1292" s="251" t="s">
        <v>183</v>
      </c>
    </row>
    <row r="1293" s="14" customFormat="1">
      <c r="A1293" s="14"/>
      <c r="B1293" s="252"/>
      <c r="C1293" s="253"/>
      <c r="D1293" s="243" t="s">
        <v>195</v>
      </c>
      <c r="E1293" s="254" t="s">
        <v>1</v>
      </c>
      <c r="F1293" s="255" t="s">
        <v>1657</v>
      </c>
      <c r="G1293" s="253"/>
      <c r="H1293" s="256">
        <v>13.090999999999999</v>
      </c>
      <c r="I1293" s="257"/>
      <c r="J1293" s="253"/>
      <c r="K1293" s="253"/>
      <c r="L1293" s="258"/>
      <c r="M1293" s="259"/>
      <c r="N1293" s="260"/>
      <c r="O1293" s="260"/>
      <c r="P1293" s="260"/>
      <c r="Q1293" s="260"/>
      <c r="R1293" s="260"/>
      <c r="S1293" s="260"/>
      <c r="T1293" s="261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2" t="s">
        <v>195</v>
      </c>
      <c r="AU1293" s="262" t="s">
        <v>83</v>
      </c>
      <c r="AV1293" s="14" t="s">
        <v>83</v>
      </c>
      <c r="AW1293" s="14" t="s">
        <v>30</v>
      </c>
      <c r="AX1293" s="14" t="s">
        <v>73</v>
      </c>
      <c r="AY1293" s="262" t="s">
        <v>183</v>
      </c>
    </row>
    <row r="1294" s="13" customFormat="1">
      <c r="A1294" s="13"/>
      <c r="B1294" s="241"/>
      <c r="C1294" s="242"/>
      <c r="D1294" s="243" t="s">
        <v>195</v>
      </c>
      <c r="E1294" s="244" t="s">
        <v>1</v>
      </c>
      <c r="F1294" s="245" t="s">
        <v>1658</v>
      </c>
      <c r="G1294" s="242"/>
      <c r="H1294" s="244" t="s">
        <v>1</v>
      </c>
      <c r="I1294" s="246"/>
      <c r="J1294" s="242"/>
      <c r="K1294" s="242"/>
      <c r="L1294" s="247"/>
      <c r="M1294" s="248"/>
      <c r="N1294" s="249"/>
      <c r="O1294" s="249"/>
      <c r="P1294" s="249"/>
      <c r="Q1294" s="249"/>
      <c r="R1294" s="249"/>
      <c r="S1294" s="249"/>
      <c r="T1294" s="250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1" t="s">
        <v>195</v>
      </c>
      <c r="AU1294" s="251" t="s">
        <v>83</v>
      </c>
      <c r="AV1294" s="13" t="s">
        <v>81</v>
      </c>
      <c r="AW1294" s="13" t="s">
        <v>30</v>
      </c>
      <c r="AX1294" s="13" t="s">
        <v>73</v>
      </c>
      <c r="AY1294" s="251" t="s">
        <v>183</v>
      </c>
    </row>
    <row r="1295" s="14" customFormat="1">
      <c r="A1295" s="14"/>
      <c r="B1295" s="252"/>
      <c r="C1295" s="253"/>
      <c r="D1295" s="243" t="s">
        <v>195</v>
      </c>
      <c r="E1295" s="254" t="s">
        <v>1</v>
      </c>
      <c r="F1295" s="255" t="s">
        <v>1659</v>
      </c>
      <c r="G1295" s="253"/>
      <c r="H1295" s="256">
        <v>12.502000000000001</v>
      </c>
      <c r="I1295" s="257"/>
      <c r="J1295" s="253"/>
      <c r="K1295" s="253"/>
      <c r="L1295" s="258"/>
      <c r="M1295" s="259"/>
      <c r="N1295" s="260"/>
      <c r="O1295" s="260"/>
      <c r="P1295" s="260"/>
      <c r="Q1295" s="260"/>
      <c r="R1295" s="260"/>
      <c r="S1295" s="260"/>
      <c r="T1295" s="261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62" t="s">
        <v>195</v>
      </c>
      <c r="AU1295" s="262" t="s">
        <v>83</v>
      </c>
      <c r="AV1295" s="14" t="s">
        <v>83</v>
      </c>
      <c r="AW1295" s="14" t="s">
        <v>30</v>
      </c>
      <c r="AX1295" s="14" t="s">
        <v>73</v>
      </c>
      <c r="AY1295" s="262" t="s">
        <v>183</v>
      </c>
    </row>
    <row r="1296" s="13" customFormat="1">
      <c r="A1296" s="13"/>
      <c r="B1296" s="241"/>
      <c r="C1296" s="242"/>
      <c r="D1296" s="243" t="s">
        <v>195</v>
      </c>
      <c r="E1296" s="244" t="s">
        <v>1</v>
      </c>
      <c r="F1296" s="245" t="s">
        <v>1660</v>
      </c>
      <c r="G1296" s="242"/>
      <c r="H1296" s="244" t="s">
        <v>1</v>
      </c>
      <c r="I1296" s="246"/>
      <c r="J1296" s="242"/>
      <c r="K1296" s="242"/>
      <c r="L1296" s="247"/>
      <c r="M1296" s="248"/>
      <c r="N1296" s="249"/>
      <c r="O1296" s="249"/>
      <c r="P1296" s="249"/>
      <c r="Q1296" s="249"/>
      <c r="R1296" s="249"/>
      <c r="S1296" s="249"/>
      <c r="T1296" s="250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1" t="s">
        <v>195</v>
      </c>
      <c r="AU1296" s="251" t="s">
        <v>83</v>
      </c>
      <c r="AV1296" s="13" t="s">
        <v>81</v>
      </c>
      <c r="AW1296" s="13" t="s">
        <v>30</v>
      </c>
      <c r="AX1296" s="13" t="s">
        <v>73</v>
      </c>
      <c r="AY1296" s="251" t="s">
        <v>183</v>
      </c>
    </row>
    <row r="1297" s="14" customFormat="1">
      <c r="A1297" s="14"/>
      <c r="B1297" s="252"/>
      <c r="C1297" s="253"/>
      <c r="D1297" s="243" t="s">
        <v>195</v>
      </c>
      <c r="E1297" s="254" t="s">
        <v>1</v>
      </c>
      <c r="F1297" s="255" t="s">
        <v>1661</v>
      </c>
      <c r="G1297" s="253"/>
      <c r="H1297" s="256">
        <v>38.854999999999997</v>
      </c>
      <c r="I1297" s="257"/>
      <c r="J1297" s="253"/>
      <c r="K1297" s="253"/>
      <c r="L1297" s="258"/>
      <c r="M1297" s="259"/>
      <c r="N1297" s="260"/>
      <c r="O1297" s="260"/>
      <c r="P1297" s="260"/>
      <c r="Q1297" s="260"/>
      <c r="R1297" s="260"/>
      <c r="S1297" s="260"/>
      <c r="T1297" s="261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2" t="s">
        <v>195</v>
      </c>
      <c r="AU1297" s="262" t="s">
        <v>83</v>
      </c>
      <c r="AV1297" s="14" t="s">
        <v>83</v>
      </c>
      <c r="AW1297" s="14" t="s">
        <v>30</v>
      </c>
      <c r="AX1297" s="14" t="s">
        <v>73</v>
      </c>
      <c r="AY1297" s="262" t="s">
        <v>183</v>
      </c>
    </row>
    <row r="1298" s="15" customFormat="1">
      <c r="A1298" s="15"/>
      <c r="B1298" s="263"/>
      <c r="C1298" s="264"/>
      <c r="D1298" s="243" t="s">
        <v>195</v>
      </c>
      <c r="E1298" s="265" t="s">
        <v>1</v>
      </c>
      <c r="F1298" s="266" t="s">
        <v>219</v>
      </c>
      <c r="G1298" s="264"/>
      <c r="H1298" s="267">
        <v>150.137</v>
      </c>
      <c r="I1298" s="268"/>
      <c r="J1298" s="264"/>
      <c r="K1298" s="264"/>
      <c r="L1298" s="269"/>
      <c r="M1298" s="270"/>
      <c r="N1298" s="271"/>
      <c r="O1298" s="271"/>
      <c r="P1298" s="271"/>
      <c r="Q1298" s="271"/>
      <c r="R1298" s="271"/>
      <c r="S1298" s="271"/>
      <c r="T1298" s="272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73" t="s">
        <v>195</v>
      </c>
      <c r="AU1298" s="273" t="s">
        <v>83</v>
      </c>
      <c r="AV1298" s="15" t="s">
        <v>188</v>
      </c>
      <c r="AW1298" s="15" t="s">
        <v>30</v>
      </c>
      <c r="AX1298" s="15" t="s">
        <v>81</v>
      </c>
      <c r="AY1298" s="273" t="s">
        <v>183</v>
      </c>
    </row>
    <row r="1299" s="2" customFormat="1" ht="21.75" customHeight="1">
      <c r="A1299" s="38"/>
      <c r="B1299" s="39"/>
      <c r="C1299" s="227" t="s">
        <v>1662</v>
      </c>
      <c r="D1299" s="227" t="s">
        <v>185</v>
      </c>
      <c r="E1299" s="228" t="s">
        <v>1663</v>
      </c>
      <c r="F1299" s="229" t="s">
        <v>1664</v>
      </c>
      <c r="G1299" s="230" t="s">
        <v>202</v>
      </c>
      <c r="H1299" s="231">
        <v>1363.5989999999999</v>
      </c>
      <c r="I1299" s="232"/>
      <c r="J1299" s="233">
        <f>ROUND(I1299*H1299,2)</f>
        <v>0</v>
      </c>
      <c r="K1299" s="234"/>
      <c r="L1299" s="44"/>
      <c r="M1299" s="235" t="s">
        <v>1</v>
      </c>
      <c r="N1299" s="236" t="s">
        <v>38</v>
      </c>
      <c r="O1299" s="91"/>
      <c r="P1299" s="237">
        <f>O1299*H1299</f>
        <v>0</v>
      </c>
      <c r="Q1299" s="237">
        <v>0.0043800000000000002</v>
      </c>
      <c r="R1299" s="237">
        <f>Q1299*H1299</f>
        <v>5.9725636199999999</v>
      </c>
      <c r="S1299" s="237">
        <v>0</v>
      </c>
      <c r="T1299" s="238">
        <f>S1299*H1299</f>
        <v>0</v>
      </c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R1299" s="239" t="s">
        <v>188</v>
      </c>
      <c r="AT1299" s="239" t="s">
        <v>185</v>
      </c>
      <c r="AU1299" s="239" t="s">
        <v>83</v>
      </c>
      <c r="AY1299" s="17" t="s">
        <v>183</v>
      </c>
      <c r="BE1299" s="240">
        <f>IF(N1299="základní",J1299,0)</f>
        <v>0</v>
      </c>
      <c r="BF1299" s="240">
        <f>IF(N1299="snížená",J1299,0)</f>
        <v>0</v>
      </c>
      <c r="BG1299" s="240">
        <f>IF(N1299="zákl. přenesená",J1299,0)</f>
        <v>0</v>
      </c>
      <c r="BH1299" s="240">
        <f>IF(N1299="sníž. přenesená",J1299,0)</f>
        <v>0</v>
      </c>
      <c r="BI1299" s="240">
        <f>IF(N1299="nulová",J1299,0)</f>
        <v>0</v>
      </c>
      <c r="BJ1299" s="17" t="s">
        <v>81</v>
      </c>
      <c r="BK1299" s="240">
        <f>ROUND(I1299*H1299,2)</f>
        <v>0</v>
      </c>
      <c r="BL1299" s="17" t="s">
        <v>188</v>
      </c>
      <c r="BM1299" s="239" t="s">
        <v>1665</v>
      </c>
    </row>
    <row r="1300" s="14" customFormat="1">
      <c r="A1300" s="14"/>
      <c r="B1300" s="252"/>
      <c r="C1300" s="253"/>
      <c r="D1300" s="243" t="s">
        <v>195</v>
      </c>
      <c r="E1300" s="254" t="s">
        <v>1</v>
      </c>
      <c r="F1300" s="255" t="s">
        <v>1666</v>
      </c>
      <c r="G1300" s="253"/>
      <c r="H1300" s="256">
        <v>1363.5989999999999</v>
      </c>
      <c r="I1300" s="257"/>
      <c r="J1300" s="253"/>
      <c r="K1300" s="253"/>
      <c r="L1300" s="258"/>
      <c r="M1300" s="259"/>
      <c r="N1300" s="260"/>
      <c r="O1300" s="260"/>
      <c r="P1300" s="260"/>
      <c r="Q1300" s="260"/>
      <c r="R1300" s="260"/>
      <c r="S1300" s="260"/>
      <c r="T1300" s="261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2" t="s">
        <v>195</v>
      </c>
      <c r="AU1300" s="262" t="s">
        <v>83</v>
      </c>
      <c r="AV1300" s="14" t="s">
        <v>83</v>
      </c>
      <c r="AW1300" s="14" t="s">
        <v>30</v>
      </c>
      <c r="AX1300" s="14" t="s">
        <v>81</v>
      </c>
      <c r="AY1300" s="262" t="s">
        <v>183</v>
      </c>
    </row>
    <row r="1301" s="2" customFormat="1" ht="24.15" customHeight="1">
      <c r="A1301" s="38"/>
      <c r="B1301" s="39"/>
      <c r="C1301" s="227" t="s">
        <v>1667</v>
      </c>
      <c r="D1301" s="227" t="s">
        <v>185</v>
      </c>
      <c r="E1301" s="228" t="s">
        <v>1668</v>
      </c>
      <c r="F1301" s="229" t="s">
        <v>1669</v>
      </c>
      <c r="G1301" s="230" t="s">
        <v>202</v>
      </c>
      <c r="H1301" s="231">
        <v>97.525000000000006</v>
      </c>
      <c r="I1301" s="232"/>
      <c r="J1301" s="233">
        <f>ROUND(I1301*H1301,2)</f>
        <v>0</v>
      </c>
      <c r="K1301" s="234"/>
      <c r="L1301" s="44"/>
      <c r="M1301" s="235" t="s">
        <v>1</v>
      </c>
      <c r="N1301" s="236" t="s">
        <v>38</v>
      </c>
      <c r="O1301" s="91"/>
      <c r="P1301" s="237">
        <f>O1301*H1301</f>
        <v>0</v>
      </c>
      <c r="Q1301" s="237">
        <v>0.015400000000000001</v>
      </c>
      <c r="R1301" s="237">
        <f>Q1301*H1301</f>
        <v>1.5018850000000001</v>
      </c>
      <c r="S1301" s="237">
        <v>0</v>
      </c>
      <c r="T1301" s="238">
        <f>S1301*H1301</f>
        <v>0</v>
      </c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R1301" s="239" t="s">
        <v>188</v>
      </c>
      <c r="AT1301" s="239" t="s">
        <v>185</v>
      </c>
      <c r="AU1301" s="239" t="s">
        <v>83</v>
      </c>
      <c r="AY1301" s="17" t="s">
        <v>183</v>
      </c>
      <c r="BE1301" s="240">
        <f>IF(N1301="základní",J1301,0)</f>
        <v>0</v>
      </c>
      <c r="BF1301" s="240">
        <f>IF(N1301="snížená",J1301,0)</f>
        <v>0</v>
      </c>
      <c r="BG1301" s="240">
        <f>IF(N1301="zákl. přenesená",J1301,0)</f>
        <v>0</v>
      </c>
      <c r="BH1301" s="240">
        <f>IF(N1301="sníž. přenesená",J1301,0)</f>
        <v>0</v>
      </c>
      <c r="BI1301" s="240">
        <f>IF(N1301="nulová",J1301,0)</f>
        <v>0</v>
      </c>
      <c r="BJ1301" s="17" t="s">
        <v>81</v>
      </c>
      <c r="BK1301" s="240">
        <f>ROUND(I1301*H1301,2)</f>
        <v>0</v>
      </c>
      <c r="BL1301" s="17" t="s">
        <v>188</v>
      </c>
      <c r="BM1301" s="239" t="s">
        <v>1670</v>
      </c>
    </row>
    <row r="1302" s="13" customFormat="1">
      <c r="A1302" s="13"/>
      <c r="B1302" s="241"/>
      <c r="C1302" s="242"/>
      <c r="D1302" s="243" t="s">
        <v>195</v>
      </c>
      <c r="E1302" s="244" t="s">
        <v>1</v>
      </c>
      <c r="F1302" s="245" t="s">
        <v>1321</v>
      </c>
      <c r="G1302" s="242"/>
      <c r="H1302" s="244" t="s">
        <v>1</v>
      </c>
      <c r="I1302" s="246"/>
      <c r="J1302" s="242"/>
      <c r="K1302" s="242"/>
      <c r="L1302" s="247"/>
      <c r="M1302" s="248"/>
      <c r="N1302" s="249"/>
      <c r="O1302" s="249"/>
      <c r="P1302" s="249"/>
      <c r="Q1302" s="249"/>
      <c r="R1302" s="249"/>
      <c r="S1302" s="249"/>
      <c r="T1302" s="250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1" t="s">
        <v>195</v>
      </c>
      <c r="AU1302" s="251" t="s">
        <v>83</v>
      </c>
      <c r="AV1302" s="13" t="s">
        <v>81</v>
      </c>
      <c r="AW1302" s="13" t="s">
        <v>30</v>
      </c>
      <c r="AX1302" s="13" t="s">
        <v>73</v>
      </c>
      <c r="AY1302" s="251" t="s">
        <v>183</v>
      </c>
    </row>
    <row r="1303" s="14" customFormat="1">
      <c r="A1303" s="14"/>
      <c r="B1303" s="252"/>
      <c r="C1303" s="253"/>
      <c r="D1303" s="243" t="s">
        <v>195</v>
      </c>
      <c r="E1303" s="254" t="s">
        <v>1</v>
      </c>
      <c r="F1303" s="255" t="s">
        <v>1671</v>
      </c>
      <c r="G1303" s="253"/>
      <c r="H1303" s="256">
        <v>20.004999999999999</v>
      </c>
      <c r="I1303" s="257"/>
      <c r="J1303" s="253"/>
      <c r="K1303" s="253"/>
      <c r="L1303" s="258"/>
      <c r="M1303" s="259"/>
      <c r="N1303" s="260"/>
      <c r="O1303" s="260"/>
      <c r="P1303" s="260"/>
      <c r="Q1303" s="260"/>
      <c r="R1303" s="260"/>
      <c r="S1303" s="260"/>
      <c r="T1303" s="261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2" t="s">
        <v>195</v>
      </c>
      <c r="AU1303" s="262" t="s">
        <v>83</v>
      </c>
      <c r="AV1303" s="14" t="s">
        <v>83</v>
      </c>
      <c r="AW1303" s="14" t="s">
        <v>30</v>
      </c>
      <c r="AX1303" s="14" t="s">
        <v>73</v>
      </c>
      <c r="AY1303" s="262" t="s">
        <v>183</v>
      </c>
    </row>
    <row r="1304" s="13" customFormat="1">
      <c r="A1304" s="13"/>
      <c r="B1304" s="241"/>
      <c r="C1304" s="242"/>
      <c r="D1304" s="243" t="s">
        <v>195</v>
      </c>
      <c r="E1304" s="244" t="s">
        <v>1</v>
      </c>
      <c r="F1304" s="245" t="s">
        <v>208</v>
      </c>
      <c r="G1304" s="242"/>
      <c r="H1304" s="244" t="s">
        <v>1</v>
      </c>
      <c r="I1304" s="246"/>
      <c r="J1304" s="242"/>
      <c r="K1304" s="242"/>
      <c r="L1304" s="247"/>
      <c r="M1304" s="248"/>
      <c r="N1304" s="249"/>
      <c r="O1304" s="249"/>
      <c r="P1304" s="249"/>
      <c r="Q1304" s="249"/>
      <c r="R1304" s="249"/>
      <c r="S1304" s="249"/>
      <c r="T1304" s="250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1" t="s">
        <v>195</v>
      </c>
      <c r="AU1304" s="251" t="s">
        <v>83</v>
      </c>
      <c r="AV1304" s="13" t="s">
        <v>81</v>
      </c>
      <c r="AW1304" s="13" t="s">
        <v>30</v>
      </c>
      <c r="AX1304" s="13" t="s">
        <v>73</v>
      </c>
      <c r="AY1304" s="251" t="s">
        <v>183</v>
      </c>
    </row>
    <row r="1305" s="13" customFormat="1">
      <c r="A1305" s="13"/>
      <c r="B1305" s="241"/>
      <c r="C1305" s="242"/>
      <c r="D1305" s="243" t="s">
        <v>195</v>
      </c>
      <c r="E1305" s="244" t="s">
        <v>1</v>
      </c>
      <c r="F1305" s="245" t="s">
        <v>1606</v>
      </c>
      <c r="G1305" s="242"/>
      <c r="H1305" s="244" t="s">
        <v>1</v>
      </c>
      <c r="I1305" s="246"/>
      <c r="J1305" s="242"/>
      <c r="K1305" s="242"/>
      <c r="L1305" s="247"/>
      <c r="M1305" s="248"/>
      <c r="N1305" s="249"/>
      <c r="O1305" s="249"/>
      <c r="P1305" s="249"/>
      <c r="Q1305" s="249"/>
      <c r="R1305" s="249"/>
      <c r="S1305" s="249"/>
      <c r="T1305" s="250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1" t="s">
        <v>195</v>
      </c>
      <c r="AU1305" s="251" t="s">
        <v>83</v>
      </c>
      <c r="AV1305" s="13" t="s">
        <v>81</v>
      </c>
      <c r="AW1305" s="13" t="s">
        <v>30</v>
      </c>
      <c r="AX1305" s="13" t="s">
        <v>73</v>
      </c>
      <c r="AY1305" s="251" t="s">
        <v>183</v>
      </c>
    </row>
    <row r="1306" s="13" customFormat="1">
      <c r="A1306" s="13"/>
      <c r="B1306" s="241"/>
      <c r="C1306" s="242"/>
      <c r="D1306" s="243" t="s">
        <v>195</v>
      </c>
      <c r="E1306" s="244" t="s">
        <v>1</v>
      </c>
      <c r="F1306" s="245" t="s">
        <v>1607</v>
      </c>
      <c r="G1306" s="242"/>
      <c r="H1306" s="244" t="s">
        <v>1</v>
      </c>
      <c r="I1306" s="246"/>
      <c r="J1306" s="242"/>
      <c r="K1306" s="242"/>
      <c r="L1306" s="247"/>
      <c r="M1306" s="248"/>
      <c r="N1306" s="249"/>
      <c r="O1306" s="249"/>
      <c r="P1306" s="249"/>
      <c r="Q1306" s="249"/>
      <c r="R1306" s="249"/>
      <c r="S1306" s="249"/>
      <c r="T1306" s="250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1" t="s">
        <v>195</v>
      </c>
      <c r="AU1306" s="251" t="s">
        <v>83</v>
      </c>
      <c r="AV1306" s="13" t="s">
        <v>81</v>
      </c>
      <c r="AW1306" s="13" t="s">
        <v>30</v>
      </c>
      <c r="AX1306" s="13" t="s">
        <v>73</v>
      </c>
      <c r="AY1306" s="251" t="s">
        <v>183</v>
      </c>
    </row>
    <row r="1307" s="14" customFormat="1">
      <c r="A1307" s="14"/>
      <c r="B1307" s="252"/>
      <c r="C1307" s="253"/>
      <c r="D1307" s="243" t="s">
        <v>195</v>
      </c>
      <c r="E1307" s="254" t="s">
        <v>1</v>
      </c>
      <c r="F1307" s="255" t="s">
        <v>1608</v>
      </c>
      <c r="G1307" s="253"/>
      <c r="H1307" s="256">
        <v>3.96</v>
      </c>
      <c r="I1307" s="257"/>
      <c r="J1307" s="253"/>
      <c r="K1307" s="253"/>
      <c r="L1307" s="258"/>
      <c r="M1307" s="259"/>
      <c r="N1307" s="260"/>
      <c r="O1307" s="260"/>
      <c r="P1307" s="260"/>
      <c r="Q1307" s="260"/>
      <c r="R1307" s="260"/>
      <c r="S1307" s="260"/>
      <c r="T1307" s="261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2" t="s">
        <v>195</v>
      </c>
      <c r="AU1307" s="262" t="s">
        <v>83</v>
      </c>
      <c r="AV1307" s="14" t="s">
        <v>83</v>
      </c>
      <c r="AW1307" s="14" t="s">
        <v>30</v>
      </c>
      <c r="AX1307" s="14" t="s">
        <v>73</v>
      </c>
      <c r="AY1307" s="262" t="s">
        <v>183</v>
      </c>
    </row>
    <row r="1308" s="13" customFormat="1">
      <c r="A1308" s="13"/>
      <c r="B1308" s="241"/>
      <c r="C1308" s="242"/>
      <c r="D1308" s="243" t="s">
        <v>195</v>
      </c>
      <c r="E1308" s="244" t="s">
        <v>1</v>
      </c>
      <c r="F1308" s="245" t="s">
        <v>1609</v>
      </c>
      <c r="G1308" s="242"/>
      <c r="H1308" s="244" t="s">
        <v>1</v>
      </c>
      <c r="I1308" s="246"/>
      <c r="J1308" s="242"/>
      <c r="K1308" s="242"/>
      <c r="L1308" s="247"/>
      <c r="M1308" s="248"/>
      <c r="N1308" s="249"/>
      <c r="O1308" s="249"/>
      <c r="P1308" s="249"/>
      <c r="Q1308" s="249"/>
      <c r="R1308" s="249"/>
      <c r="S1308" s="249"/>
      <c r="T1308" s="250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1" t="s">
        <v>195</v>
      </c>
      <c r="AU1308" s="251" t="s">
        <v>83</v>
      </c>
      <c r="AV1308" s="13" t="s">
        <v>81</v>
      </c>
      <c r="AW1308" s="13" t="s">
        <v>30</v>
      </c>
      <c r="AX1308" s="13" t="s">
        <v>73</v>
      </c>
      <c r="AY1308" s="251" t="s">
        <v>183</v>
      </c>
    </row>
    <row r="1309" s="14" customFormat="1">
      <c r="A1309" s="14"/>
      <c r="B1309" s="252"/>
      <c r="C1309" s="253"/>
      <c r="D1309" s="243" t="s">
        <v>195</v>
      </c>
      <c r="E1309" s="254" t="s">
        <v>1</v>
      </c>
      <c r="F1309" s="255" t="s">
        <v>1610</v>
      </c>
      <c r="G1309" s="253"/>
      <c r="H1309" s="256">
        <v>3.1600000000000001</v>
      </c>
      <c r="I1309" s="257"/>
      <c r="J1309" s="253"/>
      <c r="K1309" s="253"/>
      <c r="L1309" s="258"/>
      <c r="M1309" s="259"/>
      <c r="N1309" s="260"/>
      <c r="O1309" s="260"/>
      <c r="P1309" s="260"/>
      <c r="Q1309" s="260"/>
      <c r="R1309" s="260"/>
      <c r="S1309" s="260"/>
      <c r="T1309" s="261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2" t="s">
        <v>195</v>
      </c>
      <c r="AU1309" s="262" t="s">
        <v>83</v>
      </c>
      <c r="AV1309" s="14" t="s">
        <v>83</v>
      </c>
      <c r="AW1309" s="14" t="s">
        <v>30</v>
      </c>
      <c r="AX1309" s="14" t="s">
        <v>73</v>
      </c>
      <c r="AY1309" s="262" t="s">
        <v>183</v>
      </c>
    </row>
    <row r="1310" s="13" customFormat="1">
      <c r="A1310" s="13"/>
      <c r="B1310" s="241"/>
      <c r="C1310" s="242"/>
      <c r="D1310" s="243" t="s">
        <v>195</v>
      </c>
      <c r="E1310" s="244" t="s">
        <v>1</v>
      </c>
      <c r="F1310" s="245" t="s">
        <v>1611</v>
      </c>
      <c r="G1310" s="242"/>
      <c r="H1310" s="244" t="s">
        <v>1</v>
      </c>
      <c r="I1310" s="246"/>
      <c r="J1310" s="242"/>
      <c r="K1310" s="242"/>
      <c r="L1310" s="247"/>
      <c r="M1310" s="248"/>
      <c r="N1310" s="249"/>
      <c r="O1310" s="249"/>
      <c r="P1310" s="249"/>
      <c r="Q1310" s="249"/>
      <c r="R1310" s="249"/>
      <c r="S1310" s="249"/>
      <c r="T1310" s="250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1" t="s">
        <v>195</v>
      </c>
      <c r="AU1310" s="251" t="s">
        <v>83</v>
      </c>
      <c r="AV1310" s="13" t="s">
        <v>81</v>
      </c>
      <c r="AW1310" s="13" t="s">
        <v>30</v>
      </c>
      <c r="AX1310" s="13" t="s">
        <v>73</v>
      </c>
      <c r="AY1310" s="251" t="s">
        <v>183</v>
      </c>
    </row>
    <row r="1311" s="14" customFormat="1">
      <c r="A1311" s="14"/>
      <c r="B1311" s="252"/>
      <c r="C1311" s="253"/>
      <c r="D1311" s="243" t="s">
        <v>195</v>
      </c>
      <c r="E1311" s="254" t="s">
        <v>1</v>
      </c>
      <c r="F1311" s="255" t="s">
        <v>1612</v>
      </c>
      <c r="G1311" s="253"/>
      <c r="H1311" s="256">
        <v>2.4060000000000001</v>
      </c>
      <c r="I1311" s="257"/>
      <c r="J1311" s="253"/>
      <c r="K1311" s="253"/>
      <c r="L1311" s="258"/>
      <c r="M1311" s="259"/>
      <c r="N1311" s="260"/>
      <c r="O1311" s="260"/>
      <c r="P1311" s="260"/>
      <c r="Q1311" s="260"/>
      <c r="R1311" s="260"/>
      <c r="S1311" s="260"/>
      <c r="T1311" s="261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2" t="s">
        <v>195</v>
      </c>
      <c r="AU1311" s="262" t="s">
        <v>83</v>
      </c>
      <c r="AV1311" s="14" t="s">
        <v>83</v>
      </c>
      <c r="AW1311" s="14" t="s">
        <v>30</v>
      </c>
      <c r="AX1311" s="14" t="s">
        <v>73</v>
      </c>
      <c r="AY1311" s="262" t="s">
        <v>183</v>
      </c>
    </row>
    <row r="1312" s="13" customFormat="1">
      <c r="A1312" s="13"/>
      <c r="B1312" s="241"/>
      <c r="C1312" s="242"/>
      <c r="D1312" s="243" t="s">
        <v>195</v>
      </c>
      <c r="E1312" s="244" t="s">
        <v>1</v>
      </c>
      <c r="F1312" s="245" t="s">
        <v>1613</v>
      </c>
      <c r="G1312" s="242"/>
      <c r="H1312" s="244" t="s">
        <v>1</v>
      </c>
      <c r="I1312" s="246"/>
      <c r="J1312" s="242"/>
      <c r="K1312" s="242"/>
      <c r="L1312" s="247"/>
      <c r="M1312" s="248"/>
      <c r="N1312" s="249"/>
      <c r="O1312" s="249"/>
      <c r="P1312" s="249"/>
      <c r="Q1312" s="249"/>
      <c r="R1312" s="249"/>
      <c r="S1312" s="249"/>
      <c r="T1312" s="250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1" t="s">
        <v>195</v>
      </c>
      <c r="AU1312" s="251" t="s">
        <v>83</v>
      </c>
      <c r="AV1312" s="13" t="s">
        <v>81</v>
      </c>
      <c r="AW1312" s="13" t="s">
        <v>30</v>
      </c>
      <c r="AX1312" s="13" t="s">
        <v>73</v>
      </c>
      <c r="AY1312" s="251" t="s">
        <v>183</v>
      </c>
    </row>
    <row r="1313" s="14" customFormat="1">
      <c r="A1313" s="14"/>
      <c r="B1313" s="252"/>
      <c r="C1313" s="253"/>
      <c r="D1313" s="243" t="s">
        <v>195</v>
      </c>
      <c r="E1313" s="254" t="s">
        <v>1</v>
      </c>
      <c r="F1313" s="255" t="s">
        <v>1614</v>
      </c>
      <c r="G1313" s="253"/>
      <c r="H1313" s="256">
        <v>1.29</v>
      </c>
      <c r="I1313" s="257"/>
      <c r="J1313" s="253"/>
      <c r="K1313" s="253"/>
      <c r="L1313" s="258"/>
      <c r="M1313" s="259"/>
      <c r="N1313" s="260"/>
      <c r="O1313" s="260"/>
      <c r="P1313" s="260"/>
      <c r="Q1313" s="260"/>
      <c r="R1313" s="260"/>
      <c r="S1313" s="260"/>
      <c r="T1313" s="261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2" t="s">
        <v>195</v>
      </c>
      <c r="AU1313" s="262" t="s">
        <v>83</v>
      </c>
      <c r="AV1313" s="14" t="s">
        <v>83</v>
      </c>
      <c r="AW1313" s="14" t="s">
        <v>30</v>
      </c>
      <c r="AX1313" s="14" t="s">
        <v>73</v>
      </c>
      <c r="AY1313" s="262" t="s">
        <v>183</v>
      </c>
    </row>
    <row r="1314" s="13" customFormat="1">
      <c r="A1314" s="13"/>
      <c r="B1314" s="241"/>
      <c r="C1314" s="242"/>
      <c r="D1314" s="243" t="s">
        <v>195</v>
      </c>
      <c r="E1314" s="244" t="s">
        <v>1</v>
      </c>
      <c r="F1314" s="245" t="s">
        <v>1615</v>
      </c>
      <c r="G1314" s="242"/>
      <c r="H1314" s="244" t="s">
        <v>1</v>
      </c>
      <c r="I1314" s="246"/>
      <c r="J1314" s="242"/>
      <c r="K1314" s="242"/>
      <c r="L1314" s="247"/>
      <c r="M1314" s="248"/>
      <c r="N1314" s="249"/>
      <c r="O1314" s="249"/>
      <c r="P1314" s="249"/>
      <c r="Q1314" s="249"/>
      <c r="R1314" s="249"/>
      <c r="S1314" s="249"/>
      <c r="T1314" s="250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1" t="s">
        <v>195</v>
      </c>
      <c r="AU1314" s="251" t="s">
        <v>83</v>
      </c>
      <c r="AV1314" s="13" t="s">
        <v>81</v>
      </c>
      <c r="AW1314" s="13" t="s">
        <v>30</v>
      </c>
      <c r="AX1314" s="13" t="s">
        <v>73</v>
      </c>
      <c r="AY1314" s="251" t="s">
        <v>183</v>
      </c>
    </row>
    <row r="1315" s="14" customFormat="1">
      <c r="A1315" s="14"/>
      <c r="B1315" s="252"/>
      <c r="C1315" s="253"/>
      <c r="D1315" s="243" t="s">
        <v>195</v>
      </c>
      <c r="E1315" s="254" t="s">
        <v>1</v>
      </c>
      <c r="F1315" s="255" t="s">
        <v>1616</v>
      </c>
      <c r="G1315" s="253"/>
      <c r="H1315" s="256">
        <v>4.2539999999999996</v>
      </c>
      <c r="I1315" s="257"/>
      <c r="J1315" s="253"/>
      <c r="K1315" s="253"/>
      <c r="L1315" s="258"/>
      <c r="M1315" s="259"/>
      <c r="N1315" s="260"/>
      <c r="O1315" s="260"/>
      <c r="P1315" s="260"/>
      <c r="Q1315" s="260"/>
      <c r="R1315" s="260"/>
      <c r="S1315" s="260"/>
      <c r="T1315" s="261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2" t="s">
        <v>195</v>
      </c>
      <c r="AU1315" s="262" t="s">
        <v>83</v>
      </c>
      <c r="AV1315" s="14" t="s">
        <v>83</v>
      </c>
      <c r="AW1315" s="14" t="s">
        <v>30</v>
      </c>
      <c r="AX1315" s="14" t="s">
        <v>73</v>
      </c>
      <c r="AY1315" s="262" t="s">
        <v>183</v>
      </c>
    </row>
    <row r="1316" s="13" customFormat="1">
      <c r="A1316" s="13"/>
      <c r="B1316" s="241"/>
      <c r="C1316" s="242"/>
      <c r="D1316" s="243" t="s">
        <v>195</v>
      </c>
      <c r="E1316" s="244" t="s">
        <v>1</v>
      </c>
      <c r="F1316" s="245" t="s">
        <v>1617</v>
      </c>
      <c r="G1316" s="242"/>
      <c r="H1316" s="244" t="s">
        <v>1</v>
      </c>
      <c r="I1316" s="246"/>
      <c r="J1316" s="242"/>
      <c r="K1316" s="242"/>
      <c r="L1316" s="247"/>
      <c r="M1316" s="248"/>
      <c r="N1316" s="249"/>
      <c r="O1316" s="249"/>
      <c r="P1316" s="249"/>
      <c r="Q1316" s="249"/>
      <c r="R1316" s="249"/>
      <c r="S1316" s="249"/>
      <c r="T1316" s="250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1" t="s">
        <v>195</v>
      </c>
      <c r="AU1316" s="251" t="s">
        <v>83</v>
      </c>
      <c r="AV1316" s="13" t="s">
        <v>81</v>
      </c>
      <c r="AW1316" s="13" t="s">
        <v>30</v>
      </c>
      <c r="AX1316" s="13" t="s">
        <v>73</v>
      </c>
      <c r="AY1316" s="251" t="s">
        <v>183</v>
      </c>
    </row>
    <row r="1317" s="14" customFormat="1">
      <c r="A1317" s="14"/>
      <c r="B1317" s="252"/>
      <c r="C1317" s="253"/>
      <c r="D1317" s="243" t="s">
        <v>195</v>
      </c>
      <c r="E1317" s="254" t="s">
        <v>1</v>
      </c>
      <c r="F1317" s="255" t="s">
        <v>1618</v>
      </c>
      <c r="G1317" s="253"/>
      <c r="H1317" s="256">
        <v>3.1200000000000001</v>
      </c>
      <c r="I1317" s="257"/>
      <c r="J1317" s="253"/>
      <c r="K1317" s="253"/>
      <c r="L1317" s="258"/>
      <c r="M1317" s="259"/>
      <c r="N1317" s="260"/>
      <c r="O1317" s="260"/>
      <c r="P1317" s="260"/>
      <c r="Q1317" s="260"/>
      <c r="R1317" s="260"/>
      <c r="S1317" s="260"/>
      <c r="T1317" s="261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2" t="s">
        <v>195</v>
      </c>
      <c r="AU1317" s="262" t="s">
        <v>83</v>
      </c>
      <c r="AV1317" s="14" t="s">
        <v>83</v>
      </c>
      <c r="AW1317" s="14" t="s">
        <v>30</v>
      </c>
      <c r="AX1317" s="14" t="s">
        <v>73</v>
      </c>
      <c r="AY1317" s="262" t="s">
        <v>183</v>
      </c>
    </row>
    <row r="1318" s="13" customFormat="1">
      <c r="A1318" s="13"/>
      <c r="B1318" s="241"/>
      <c r="C1318" s="242"/>
      <c r="D1318" s="243" t="s">
        <v>195</v>
      </c>
      <c r="E1318" s="244" t="s">
        <v>1</v>
      </c>
      <c r="F1318" s="245" t="s">
        <v>1619</v>
      </c>
      <c r="G1318" s="242"/>
      <c r="H1318" s="244" t="s">
        <v>1</v>
      </c>
      <c r="I1318" s="246"/>
      <c r="J1318" s="242"/>
      <c r="K1318" s="242"/>
      <c r="L1318" s="247"/>
      <c r="M1318" s="248"/>
      <c r="N1318" s="249"/>
      <c r="O1318" s="249"/>
      <c r="P1318" s="249"/>
      <c r="Q1318" s="249"/>
      <c r="R1318" s="249"/>
      <c r="S1318" s="249"/>
      <c r="T1318" s="250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1" t="s">
        <v>195</v>
      </c>
      <c r="AU1318" s="251" t="s">
        <v>83</v>
      </c>
      <c r="AV1318" s="13" t="s">
        <v>81</v>
      </c>
      <c r="AW1318" s="13" t="s">
        <v>30</v>
      </c>
      <c r="AX1318" s="13" t="s">
        <v>73</v>
      </c>
      <c r="AY1318" s="251" t="s">
        <v>183</v>
      </c>
    </row>
    <row r="1319" s="14" customFormat="1">
      <c r="A1319" s="14"/>
      <c r="B1319" s="252"/>
      <c r="C1319" s="253"/>
      <c r="D1319" s="243" t="s">
        <v>195</v>
      </c>
      <c r="E1319" s="254" t="s">
        <v>1</v>
      </c>
      <c r="F1319" s="255" t="s">
        <v>1620</v>
      </c>
      <c r="G1319" s="253"/>
      <c r="H1319" s="256">
        <v>10.032</v>
      </c>
      <c r="I1319" s="257"/>
      <c r="J1319" s="253"/>
      <c r="K1319" s="253"/>
      <c r="L1319" s="258"/>
      <c r="M1319" s="259"/>
      <c r="N1319" s="260"/>
      <c r="O1319" s="260"/>
      <c r="P1319" s="260"/>
      <c r="Q1319" s="260"/>
      <c r="R1319" s="260"/>
      <c r="S1319" s="260"/>
      <c r="T1319" s="261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2" t="s">
        <v>195</v>
      </c>
      <c r="AU1319" s="262" t="s">
        <v>83</v>
      </c>
      <c r="AV1319" s="14" t="s">
        <v>83</v>
      </c>
      <c r="AW1319" s="14" t="s">
        <v>30</v>
      </c>
      <c r="AX1319" s="14" t="s">
        <v>73</v>
      </c>
      <c r="AY1319" s="262" t="s">
        <v>183</v>
      </c>
    </row>
    <row r="1320" s="13" customFormat="1">
      <c r="A1320" s="13"/>
      <c r="B1320" s="241"/>
      <c r="C1320" s="242"/>
      <c r="D1320" s="243" t="s">
        <v>195</v>
      </c>
      <c r="E1320" s="244" t="s">
        <v>1</v>
      </c>
      <c r="F1320" s="245" t="s">
        <v>1621</v>
      </c>
      <c r="G1320" s="242"/>
      <c r="H1320" s="244" t="s">
        <v>1</v>
      </c>
      <c r="I1320" s="246"/>
      <c r="J1320" s="242"/>
      <c r="K1320" s="242"/>
      <c r="L1320" s="247"/>
      <c r="M1320" s="248"/>
      <c r="N1320" s="249"/>
      <c r="O1320" s="249"/>
      <c r="P1320" s="249"/>
      <c r="Q1320" s="249"/>
      <c r="R1320" s="249"/>
      <c r="S1320" s="249"/>
      <c r="T1320" s="250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1" t="s">
        <v>195</v>
      </c>
      <c r="AU1320" s="251" t="s">
        <v>83</v>
      </c>
      <c r="AV1320" s="13" t="s">
        <v>81</v>
      </c>
      <c r="AW1320" s="13" t="s">
        <v>30</v>
      </c>
      <c r="AX1320" s="13" t="s">
        <v>73</v>
      </c>
      <c r="AY1320" s="251" t="s">
        <v>183</v>
      </c>
    </row>
    <row r="1321" s="14" customFormat="1">
      <c r="A1321" s="14"/>
      <c r="B1321" s="252"/>
      <c r="C1321" s="253"/>
      <c r="D1321" s="243" t="s">
        <v>195</v>
      </c>
      <c r="E1321" s="254" t="s">
        <v>1</v>
      </c>
      <c r="F1321" s="255" t="s">
        <v>1622</v>
      </c>
      <c r="G1321" s="253"/>
      <c r="H1321" s="256">
        <v>2.3999999999999999</v>
      </c>
      <c r="I1321" s="257"/>
      <c r="J1321" s="253"/>
      <c r="K1321" s="253"/>
      <c r="L1321" s="258"/>
      <c r="M1321" s="259"/>
      <c r="N1321" s="260"/>
      <c r="O1321" s="260"/>
      <c r="P1321" s="260"/>
      <c r="Q1321" s="260"/>
      <c r="R1321" s="260"/>
      <c r="S1321" s="260"/>
      <c r="T1321" s="261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2" t="s">
        <v>195</v>
      </c>
      <c r="AU1321" s="262" t="s">
        <v>83</v>
      </c>
      <c r="AV1321" s="14" t="s">
        <v>83</v>
      </c>
      <c r="AW1321" s="14" t="s">
        <v>30</v>
      </c>
      <c r="AX1321" s="14" t="s">
        <v>73</v>
      </c>
      <c r="AY1321" s="262" t="s">
        <v>183</v>
      </c>
    </row>
    <row r="1322" s="13" customFormat="1">
      <c r="A1322" s="13"/>
      <c r="B1322" s="241"/>
      <c r="C1322" s="242"/>
      <c r="D1322" s="243" t="s">
        <v>195</v>
      </c>
      <c r="E1322" s="244" t="s">
        <v>1</v>
      </c>
      <c r="F1322" s="245" t="s">
        <v>1623</v>
      </c>
      <c r="G1322" s="242"/>
      <c r="H1322" s="244" t="s">
        <v>1</v>
      </c>
      <c r="I1322" s="246"/>
      <c r="J1322" s="242"/>
      <c r="K1322" s="242"/>
      <c r="L1322" s="247"/>
      <c r="M1322" s="248"/>
      <c r="N1322" s="249"/>
      <c r="O1322" s="249"/>
      <c r="P1322" s="249"/>
      <c r="Q1322" s="249"/>
      <c r="R1322" s="249"/>
      <c r="S1322" s="249"/>
      <c r="T1322" s="250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1" t="s">
        <v>195</v>
      </c>
      <c r="AU1322" s="251" t="s">
        <v>83</v>
      </c>
      <c r="AV1322" s="13" t="s">
        <v>81</v>
      </c>
      <c r="AW1322" s="13" t="s">
        <v>30</v>
      </c>
      <c r="AX1322" s="13" t="s">
        <v>73</v>
      </c>
      <c r="AY1322" s="251" t="s">
        <v>183</v>
      </c>
    </row>
    <row r="1323" s="13" customFormat="1">
      <c r="A1323" s="13"/>
      <c r="B1323" s="241"/>
      <c r="C1323" s="242"/>
      <c r="D1323" s="243" t="s">
        <v>195</v>
      </c>
      <c r="E1323" s="244" t="s">
        <v>1</v>
      </c>
      <c r="F1323" s="245" t="s">
        <v>1624</v>
      </c>
      <c r="G1323" s="242"/>
      <c r="H1323" s="244" t="s">
        <v>1</v>
      </c>
      <c r="I1323" s="246"/>
      <c r="J1323" s="242"/>
      <c r="K1323" s="242"/>
      <c r="L1323" s="247"/>
      <c r="M1323" s="248"/>
      <c r="N1323" s="249"/>
      <c r="O1323" s="249"/>
      <c r="P1323" s="249"/>
      <c r="Q1323" s="249"/>
      <c r="R1323" s="249"/>
      <c r="S1323" s="249"/>
      <c r="T1323" s="250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1" t="s">
        <v>195</v>
      </c>
      <c r="AU1323" s="251" t="s">
        <v>83</v>
      </c>
      <c r="AV1323" s="13" t="s">
        <v>81</v>
      </c>
      <c r="AW1323" s="13" t="s">
        <v>30</v>
      </c>
      <c r="AX1323" s="13" t="s">
        <v>73</v>
      </c>
      <c r="AY1323" s="251" t="s">
        <v>183</v>
      </c>
    </row>
    <row r="1324" s="14" customFormat="1">
      <c r="A1324" s="14"/>
      <c r="B1324" s="252"/>
      <c r="C1324" s="253"/>
      <c r="D1324" s="243" t="s">
        <v>195</v>
      </c>
      <c r="E1324" s="254" t="s">
        <v>1</v>
      </c>
      <c r="F1324" s="255" t="s">
        <v>1625</v>
      </c>
      <c r="G1324" s="253"/>
      <c r="H1324" s="256">
        <v>1.44</v>
      </c>
      <c r="I1324" s="257"/>
      <c r="J1324" s="253"/>
      <c r="K1324" s="253"/>
      <c r="L1324" s="258"/>
      <c r="M1324" s="259"/>
      <c r="N1324" s="260"/>
      <c r="O1324" s="260"/>
      <c r="P1324" s="260"/>
      <c r="Q1324" s="260"/>
      <c r="R1324" s="260"/>
      <c r="S1324" s="260"/>
      <c r="T1324" s="261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2" t="s">
        <v>195</v>
      </c>
      <c r="AU1324" s="262" t="s">
        <v>83</v>
      </c>
      <c r="AV1324" s="14" t="s">
        <v>83</v>
      </c>
      <c r="AW1324" s="14" t="s">
        <v>30</v>
      </c>
      <c r="AX1324" s="14" t="s">
        <v>73</v>
      </c>
      <c r="AY1324" s="262" t="s">
        <v>183</v>
      </c>
    </row>
    <row r="1325" s="13" customFormat="1">
      <c r="A1325" s="13"/>
      <c r="B1325" s="241"/>
      <c r="C1325" s="242"/>
      <c r="D1325" s="243" t="s">
        <v>195</v>
      </c>
      <c r="E1325" s="244" t="s">
        <v>1</v>
      </c>
      <c r="F1325" s="245" t="s">
        <v>1626</v>
      </c>
      <c r="G1325" s="242"/>
      <c r="H1325" s="244" t="s">
        <v>1</v>
      </c>
      <c r="I1325" s="246"/>
      <c r="J1325" s="242"/>
      <c r="K1325" s="242"/>
      <c r="L1325" s="247"/>
      <c r="M1325" s="248"/>
      <c r="N1325" s="249"/>
      <c r="O1325" s="249"/>
      <c r="P1325" s="249"/>
      <c r="Q1325" s="249"/>
      <c r="R1325" s="249"/>
      <c r="S1325" s="249"/>
      <c r="T1325" s="250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1" t="s">
        <v>195</v>
      </c>
      <c r="AU1325" s="251" t="s">
        <v>83</v>
      </c>
      <c r="AV1325" s="13" t="s">
        <v>81</v>
      </c>
      <c r="AW1325" s="13" t="s">
        <v>30</v>
      </c>
      <c r="AX1325" s="13" t="s">
        <v>73</v>
      </c>
      <c r="AY1325" s="251" t="s">
        <v>183</v>
      </c>
    </row>
    <row r="1326" s="14" customFormat="1">
      <c r="A1326" s="14"/>
      <c r="B1326" s="252"/>
      <c r="C1326" s="253"/>
      <c r="D1326" s="243" t="s">
        <v>195</v>
      </c>
      <c r="E1326" s="254" t="s">
        <v>1</v>
      </c>
      <c r="F1326" s="255" t="s">
        <v>1627</v>
      </c>
      <c r="G1326" s="253"/>
      <c r="H1326" s="256">
        <v>0.92400000000000004</v>
      </c>
      <c r="I1326" s="257"/>
      <c r="J1326" s="253"/>
      <c r="K1326" s="253"/>
      <c r="L1326" s="258"/>
      <c r="M1326" s="259"/>
      <c r="N1326" s="260"/>
      <c r="O1326" s="260"/>
      <c r="P1326" s="260"/>
      <c r="Q1326" s="260"/>
      <c r="R1326" s="260"/>
      <c r="S1326" s="260"/>
      <c r="T1326" s="261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2" t="s">
        <v>195</v>
      </c>
      <c r="AU1326" s="262" t="s">
        <v>83</v>
      </c>
      <c r="AV1326" s="14" t="s">
        <v>83</v>
      </c>
      <c r="AW1326" s="14" t="s">
        <v>30</v>
      </c>
      <c r="AX1326" s="14" t="s">
        <v>73</v>
      </c>
      <c r="AY1326" s="262" t="s">
        <v>183</v>
      </c>
    </row>
    <row r="1327" s="13" customFormat="1">
      <c r="A1327" s="13"/>
      <c r="B1327" s="241"/>
      <c r="C1327" s="242"/>
      <c r="D1327" s="243" t="s">
        <v>195</v>
      </c>
      <c r="E1327" s="244" t="s">
        <v>1</v>
      </c>
      <c r="F1327" s="245" t="s">
        <v>1628</v>
      </c>
      <c r="G1327" s="242"/>
      <c r="H1327" s="244" t="s">
        <v>1</v>
      </c>
      <c r="I1327" s="246"/>
      <c r="J1327" s="242"/>
      <c r="K1327" s="242"/>
      <c r="L1327" s="247"/>
      <c r="M1327" s="248"/>
      <c r="N1327" s="249"/>
      <c r="O1327" s="249"/>
      <c r="P1327" s="249"/>
      <c r="Q1327" s="249"/>
      <c r="R1327" s="249"/>
      <c r="S1327" s="249"/>
      <c r="T1327" s="250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1" t="s">
        <v>195</v>
      </c>
      <c r="AU1327" s="251" t="s">
        <v>83</v>
      </c>
      <c r="AV1327" s="13" t="s">
        <v>81</v>
      </c>
      <c r="AW1327" s="13" t="s">
        <v>30</v>
      </c>
      <c r="AX1327" s="13" t="s">
        <v>73</v>
      </c>
      <c r="AY1327" s="251" t="s">
        <v>183</v>
      </c>
    </row>
    <row r="1328" s="14" customFormat="1">
      <c r="A1328" s="14"/>
      <c r="B1328" s="252"/>
      <c r="C1328" s="253"/>
      <c r="D1328" s="243" t="s">
        <v>195</v>
      </c>
      <c r="E1328" s="254" t="s">
        <v>1</v>
      </c>
      <c r="F1328" s="255" t="s">
        <v>1629</v>
      </c>
      <c r="G1328" s="253"/>
      <c r="H1328" s="256">
        <v>1.44</v>
      </c>
      <c r="I1328" s="257"/>
      <c r="J1328" s="253"/>
      <c r="K1328" s="253"/>
      <c r="L1328" s="258"/>
      <c r="M1328" s="259"/>
      <c r="N1328" s="260"/>
      <c r="O1328" s="260"/>
      <c r="P1328" s="260"/>
      <c r="Q1328" s="260"/>
      <c r="R1328" s="260"/>
      <c r="S1328" s="260"/>
      <c r="T1328" s="261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2" t="s">
        <v>195</v>
      </c>
      <c r="AU1328" s="262" t="s">
        <v>83</v>
      </c>
      <c r="AV1328" s="14" t="s">
        <v>83</v>
      </c>
      <c r="AW1328" s="14" t="s">
        <v>30</v>
      </c>
      <c r="AX1328" s="14" t="s">
        <v>73</v>
      </c>
      <c r="AY1328" s="262" t="s">
        <v>183</v>
      </c>
    </row>
    <row r="1329" s="13" customFormat="1">
      <c r="A1329" s="13"/>
      <c r="B1329" s="241"/>
      <c r="C1329" s="242"/>
      <c r="D1329" s="243" t="s">
        <v>195</v>
      </c>
      <c r="E1329" s="244" t="s">
        <v>1</v>
      </c>
      <c r="F1329" s="245" t="s">
        <v>1630</v>
      </c>
      <c r="G1329" s="242"/>
      <c r="H1329" s="244" t="s">
        <v>1</v>
      </c>
      <c r="I1329" s="246"/>
      <c r="J1329" s="242"/>
      <c r="K1329" s="242"/>
      <c r="L1329" s="247"/>
      <c r="M1329" s="248"/>
      <c r="N1329" s="249"/>
      <c r="O1329" s="249"/>
      <c r="P1329" s="249"/>
      <c r="Q1329" s="249"/>
      <c r="R1329" s="249"/>
      <c r="S1329" s="249"/>
      <c r="T1329" s="250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1" t="s">
        <v>195</v>
      </c>
      <c r="AU1329" s="251" t="s">
        <v>83</v>
      </c>
      <c r="AV1329" s="13" t="s">
        <v>81</v>
      </c>
      <c r="AW1329" s="13" t="s">
        <v>30</v>
      </c>
      <c r="AX1329" s="13" t="s">
        <v>73</v>
      </c>
      <c r="AY1329" s="251" t="s">
        <v>183</v>
      </c>
    </row>
    <row r="1330" s="14" customFormat="1">
      <c r="A1330" s="14"/>
      <c r="B1330" s="252"/>
      <c r="C1330" s="253"/>
      <c r="D1330" s="243" t="s">
        <v>195</v>
      </c>
      <c r="E1330" s="254" t="s">
        <v>1</v>
      </c>
      <c r="F1330" s="255" t="s">
        <v>1631</v>
      </c>
      <c r="G1330" s="253"/>
      <c r="H1330" s="256">
        <v>1.8220000000000001</v>
      </c>
      <c r="I1330" s="257"/>
      <c r="J1330" s="253"/>
      <c r="K1330" s="253"/>
      <c r="L1330" s="258"/>
      <c r="M1330" s="259"/>
      <c r="N1330" s="260"/>
      <c r="O1330" s="260"/>
      <c r="P1330" s="260"/>
      <c r="Q1330" s="260"/>
      <c r="R1330" s="260"/>
      <c r="S1330" s="260"/>
      <c r="T1330" s="261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2" t="s">
        <v>195</v>
      </c>
      <c r="AU1330" s="262" t="s">
        <v>83</v>
      </c>
      <c r="AV1330" s="14" t="s">
        <v>83</v>
      </c>
      <c r="AW1330" s="14" t="s">
        <v>30</v>
      </c>
      <c r="AX1330" s="14" t="s">
        <v>73</v>
      </c>
      <c r="AY1330" s="262" t="s">
        <v>183</v>
      </c>
    </row>
    <row r="1331" s="13" customFormat="1">
      <c r="A1331" s="13"/>
      <c r="B1331" s="241"/>
      <c r="C1331" s="242"/>
      <c r="D1331" s="243" t="s">
        <v>195</v>
      </c>
      <c r="E1331" s="244" t="s">
        <v>1</v>
      </c>
      <c r="F1331" s="245" t="s">
        <v>208</v>
      </c>
      <c r="G1331" s="242"/>
      <c r="H1331" s="244" t="s">
        <v>1</v>
      </c>
      <c r="I1331" s="246"/>
      <c r="J1331" s="242"/>
      <c r="K1331" s="242"/>
      <c r="L1331" s="247"/>
      <c r="M1331" s="248"/>
      <c r="N1331" s="249"/>
      <c r="O1331" s="249"/>
      <c r="P1331" s="249"/>
      <c r="Q1331" s="249"/>
      <c r="R1331" s="249"/>
      <c r="S1331" s="249"/>
      <c r="T1331" s="250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1" t="s">
        <v>195</v>
      </c>
      <c r="AU1331" s="251" t="s">
        <v>83</v>
      </c>
      <c r="AV1331" s="13" t="s">
        <v>81</v>
      </c>
      <c r="AW1331" s="13" t="s">
        <v>30</v>
      </c>
      <c r="AX1331" s="13" t="s">
        <v>73</v>
      </c>
      <c r="AY1331" s="251" t="s">
        <v>183</v>
      </c>
    </row>
    <row r="1332" s="13" customFormat="1">
      <c r="A1332" s="13"/>
      <c r="B1332" s="241"/>
      <c r="C1332" s="242"/>
      <c r="D1332" s="243" t="s">
        <v>195</v>
      </c>
      <c r="E1332" s="244" t="s">
        <v>1</v>
      </c>
      <c r="F1332" s="245" t="s">
        <v>1606</v>
      </c>
      <c r="G1332" s="242"/>
      <c r="H1332" s="244" t="s">
        <v>1</v>
      </c>
      <c r="I1332" s="246"/>
      <c r="J1332" s="242"/>
      <c r="K1332" s="242"/>
      <c r="L1332" s="247"/>
      <c r="M1332" s="248"/>
      <c r="N1332" s="249"/>
      <c r="O1332" s="249"/>
      <c r="P1332" s="249"/>
      <c r="Q1332" s="249"/>
      <c r="R1332" s="249"/>
      <c r="S1332" s="249"/>
      <c r="T1332" s="250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1" t="s">
        <v>195</v>
      </c>
      <c r="AU1332" s="251" t="s">
        <v>83</v>
      </c>
      <c r="AV1332" s="13" t="s">
        <v>81</v>
      </c>
      <c r="AW1332" s="13" t="s">
        <v>30</v>
      </c>
      <c r="AX1332" s="13" t="s">
        <v>73</v>
      </c>
      <c r="AY1332" s="251" t="s">
        <v>183</v>
      </c>
    </row>
    <row r="1333" s="13" customFormat="1">
      <c r="A1333" s="13"/>
      <c r="B1333" s="241"/>
      <c r="C1333" s="242"/>
      <c r="D1333" s="243" t="s">
        <v>195</v>
      </c>
      <c r="E1333" s="244" t="s">
        <v>1</v>
      </c>
      <c r="F1333" s="245" t="s">
        <v>1607</v>
      </c>
      <c r="G1333" s="242"/>
      <c r="H1333" s="244" t="s">
        <v>1</v>
      </c>
      <c r="I1333" s="246"/>
      <c r="J1333" s="242"/>
      <c r="K1333" s="242"/>
      <c r="L1333" s="247"/>
      <c r="M1333" s="248"/>
      <c r="N1333" s="249"/>
      <c r="O1333" s="249"/>
      <c r="P1333" s="249"/>
      <c r="Q1333" s="249"/>
      <c r="R1333" s="249"/>
      <c r="S1333" s="249"/>
      <c r="T1333" s="250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1" t="s">
        <v>195</v>
      </c>
      <c r="AU1333" s="251" t="s">
        <v>83</v>
      </c>
      <c r="AV1333" s="13" t="s">
        <v>81</v>
      </c>
      <c r="AW1333" s="13" t="s">
        <v>30</v>
      </c>
      <c r="AX1333" s="13" t="s">
        <v>73</v>
      </c>
      <c r="AY1333" s="251" t="s">
        <v>183</v>
      </c>
    </row>
    <row r="1334" s="14" customFormat="1">
      <c r="A1334" s="14"/>
      <c r="B1334" s="252"/>
      <c r="C1334" s="253"/>
      <c r="D1334" s="243" t="s">
        <v>195</v>
      </c>
      <c r="E1334" s="254" t="s">
        <v>1</v>
      </c>
      <c r="F1334" s="255" t="s">
        <v>1632</v>
      </c>
      <c r="G1334" s="253"/>
      <c r="H1334" s="256">
        <v>3.6299999999999999</v>
      </c>
      <c r="I1334" s="257"/>
      <c r="J1334" s="253"/>
      <c r="K1334" s="253"/>
      <c r="L1334" s="258"/>
      <c r="M1334" s="259"/>
      <c r="N1334" s="260"/>
      <c r="O1334" s="260"/>
      <c r="P1334" s="260"/>
      <c r="Q1334" s="260"/>
      <c r="R1334" s="260"/>
      <c r="S1334" s="260"/>
      <c r="T1334" s="261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2" t="s">
        <v>195</v>
      </c>
      <c r="AU1334" s="262" t="s">
        <v>83</v>
      </c>
      <c r="AV1334" s="14" t="s">
        <v>83</v>
      </c>
      <c r="AW1334" s="14" t="s">
        <v>30</v>
      </c>
      <c r="AX1334" s="14" t="s">
        <v>73</v>
      </c>
      <c r="AY1334" s="262" t="s">
        <v>183</v>
      </c>
    </row>
    <row r="1335" s="13" customFormat="1">
      <c r="A1335" s="13"/>
      <c r="B1335" s="241"/>
      <c r="C1335" s="242"/>
      <c r="D1335" s="243" t="s">
        <v>195</v>
      </c>
      <c r="E1335" s="244" t="s">
        <v>1</v>
      </c>
      <c r="F1335" s="245" t="s">
        <v>1609</v>
      </c>
      <c r="G1335" s="242"/>
      <c r="H1335" s="244" t="s">
        <v>1</v>
      </c>
      <c r="I1335" s="246"/>
      <c r="J1335" s="242"/>
      <c r="K1335" s="242"/>
      <c r="L1335" s="247"/>
      <c r="M1335" s="248"/>
      <c r="N1335" s="249"/>
      <c r="O1335" s="249"/>
      <c r="P1335" s="249"/>
      <c r="Q1335" s="249"/>
      <c r="R1335" s="249"/>
      <c r="S1335" s="249"/>
      <c r="T1335" s="250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1" t="s">
        <v>195</v>
      </c>
      <c r="AU1335" s="251" t="s">
        <v>83</v>
      </c>
      <c r="AV1335" s="13" t="s">
        <v>81</v>
      </c>
      <c r="AW1335" s="13" t="s">
        <v>30</v>
      </c>
      <c r="AX1335" s="13" t="s">
        <v>73</v>
      </c>
      <c r="AY1335" s="251" t="s">
        <v>183</v>
      </c>
    </row>
    <row r="1336" s="14" customFormat="1">
      <c r="A1336" s="14"/>
      <c r="B1336" s="252"/>
      <c r="C1336" s="253"/>
      <c r="D1336" s="243" t="s">
        <v>195</v>
      </c>
      <c r="E1336" s="254" t="s">
        <v>1</v>
      </c>
      <c r="F1336" s="255" t="s">
        <v>1633</v>
      </c>
      <c r="G1336" s="253"/>
      <c r="H1336" s="256">
        <v>3.0800000000000001</v>
      </c>
      <c r="I1336" s="257"/>
      <c r="J1336" s="253"/>
      <c r="K1336" s="253"/>
      <c r="L1336" s="258"/>
      <c r="M1336" s="259"/>
      <c r="N1336" s="260"/>
      <c r="O1336" s="260"/>
      <c r="P1336" s="260"/>
      <c r="Q1336" s="260"/>
      <c r="R1336" s="260"/>
      <c r="S1336" s="260"/>
      <c r="T1336" s="261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2" t="s">
        <v>195</v>
      </c>
      <c r="AU1336" s="262" t="s">
        <v>83</v>
      </c>
      <c r="AV1336" s="14" t="s">
        <v>83</v>
      </c>
      <c r="AW1336" s="14" t="s">
        <v>30</v>
      </c>
      <c r="AX1336" s="14" t="s">
        <v>73</v>
      </c>
      <c r="AY1336" s="262" t="s">
        <v>183</v>
      </c>
    </row>
    <row r="1337" s="13" customFormat="1">
      <c r="A1337" s="13"/>
      <c r="B1337" s="241"/>
      <c r="C1337" s="242"/>
      <c r="D1337" s="243" t="s">
        <v>195</v>
      </c>
      <c r="E1337" s="244" t="s">
        <v>1</v>
      </c>
      <c r="F1337" s="245" t="s">
        <v>1611</v>
      </c>
      <c r="G1337" s="242"/>
      <c r="H1337" s="244" t="s">
        <v>1</v>
      </c>
      <c r="I1337" s="246"/>
      <c r="J1337" s="242"/>
      <c r="K1337" s="242"/>
      <c r="L1337" s="247"/>
      <c r="M1337" s="248"/>
      <c r="N1337" s="249"/>
      <c r="O1337" s="249"/>
      <c r="P1337" s="249"/>
      <c r="Q1337" s="249"/>
      <c r="R1337" s="249"/>
      <c r="S1337" s="249"/>
      <c r="T1337" s="250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1" t="s">
        <v>195</v>
      </c>
      <c r="AU1337" s="251" t="s">
        <v>83</v>
      </c>
      <c r="AV1337" s="13" t="s">
        <v>81</v>
      </c>
      <c r="AW1337" s="13" t="s">
        <v>30</v>
      </c>
      <c r="AX1337" s="13" t="s">
        <v>73</v>
      </c>
      <c r="AY1337" s="251" t="s">
        <v>183</v>
      </c>
    </row>
    <row r="1338" s="14" customFormat="1">
      <c r="A1338" s="14"/>
      <c r="B1338" s="252"/>
      <c r="C1338" s="253"/>
      <c r="D1338" s="243" t="s">
        <v>195</v>
      </c>
      <c r="E1338" s="254" t="s">
        <v>1</v>
      </c>
      <c r="F1338" s="255" t="s">
        <v>1634</v>
      </c>
      <c r="G1338" s="253"/>
      <c r="H1338" s="256">
        <v>2.206</v>
      </c>
      <c r="I1338" s="257"/>
      <c r="J1338" s="253"/>
      <c r="K1338" s="253"/>
      <c r="L1338" s="258"/>
      <c r="M1338" s="259"/>
      <c r="N1338" s="260"/>
      <c r="O1338" s="260"/>
      <c r="P1338" s="260"/>
      <c r="Q1338" s="260"/>
      <c r="R1338" s="260"/>
      <c r="S1338" s="260"/>
      <c r="T1338" s="261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2" t="s">
        <v>195</v>
      </c>
      <c r="AU1338" s="262" t="s">
        <v>83</v>
      </c>
      <c r="AV1338" s="14" t="s">
        <v>83</v>
      </c>
      <c r="AW1338" s="14" t="s">
        <v>30</v>
      </c>
      <c r="AX1338" s="14" t="s">
        <v>73</v>
      </c>
      <c r="AY1338" s="262" t="s">
        <v>183</v>
      </c>
    </row>
    <row r="1339" s="13" customFormat="1">
      <c r="A1339" s="13"/>
      <c r="B1339" s="241"/>
      <c r="C1339" s="242"/>
      <c r="D1339" s="243" t="s">
        <v>195</v>
      </c>
      <c r="E1339" s="244" t="s">
        <v>1</v>
      </c>
      <c r="F1339" s="245" t="s">
        <v>1615</v>
      </c>
      <c r="G1339" s="242"/>
      <c r="H1339" s="244" t="s">
        <v>1</v>
      </c>
      <c r="I1339" s="246"/>
      <c r="J1339" s="242"/>
      <c r="K1339" s="242"/>
      <c r="L1339" s="247"/>
      <c r="M1339" s="248"/>
      <c r="N1339" s="249"/>
      <c r="O1339" s="249"/>
      <c r="P1339" s="249"/>
      <c r="Q1339" s="249"/>
      <c r="R1339" s="249"/>
      <c r="S1339" s="249"/>
      <c r="T1339" s="250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1" t="s">
        <v>195</v>
      </c>
      <c r="AU1339" s="251" t="s">
        <v>83</v>
      </c>
      <c r="AV1339" s="13" t="s">
        <v>81</v>
      </c>
      <c r="AW1339" s="13" t="s">
        <v>30</v>
      </c>
      <c r="AX1339" s="13" t="s">
        <v>73</v>
      </c>
      <c r="AY1339" s="251" t="s">
        <v>183</v>
      </c>
    </row>
    <row r="1340" s="14" customFormat="1">
      <c r="A1340" s="14"/>
      <c r="B1340" s="252"/>
      <c r="C1340" s="253"/>
      <c r="D1340" s="243" t="s">
        <v>195</v>
      </c>
      <c r="E1340" s="254" t="s">
        <v>1</v>
      </c>
      <c r="F1340" s="255" t="s">
        <v>1635</v>
      </c>
      <c r="G1340" s="253"/>
      <c r="H1340" s="256">
        <v>3.8999999999999999</v>
      </c>
      <c r="I1340" s="257"/>
      <c r="J1340" s="253"/>
      <c r="K1340" s="253"/>
      <c r="L1340" s="258"/>
      <c r="M1340" s="259"/>
      <c r="N1340" s="260"/>
      <c r="O1340" s="260"/>
      <c r="P1340" s="260"/>
      <c r="Q1340" s="260"/>
      <c r="R1340" s="260"/>
      <c r="S1340" s="260"/>
      <c r="T1340" s="261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2" t="s">
        <v>195</v>
      </c>
      <c r="AU1340" s="262" t="s">
        <v>83</v>
      </c>
      <c r="AV1340" s="14" t="s">
        <v>83</v>
      </c>
      <c r="AW1340" s="14" t="s">
        <v>30</v>
      </c>
      <c r="AX1340" s="14" t="s">
        <v>73</v>
      </c>
      <c r="AY1340" s="262" t="s">
        <v>183</v>
      </c>
    </row>
    <row r="1341" s="13" customFormat="1">
      <c r="A1341" s="13"/>
      <c r="B1341" s="241"/>
      <c r="C1341" s="242"/>
      <c r="D1341" s="243" t="s">
        <v>195</v>
      </c>
      <c r="E1341" s="244" t="s">
        <v>1</v>
      </c>
      <c r="F1341" s="245" t="s">
        <v>1617</v>
      </c>
      <c r="G1341" s="242"/>
      <c r="H1341" s="244" t="s">
        <v>1</v>
      </c>
      <c r="I1341" s="246"/>
      <c r="J1341" s="242"/>
      <c r="K1341" s="242"/>
      <c r="L1341" s="247"/>
      <c r="M1341" s="248"/>
      <c r="N1341" s="249"/>
      <c r="O1341" s="249"/>
      <c r="P1341" s="249"/>
      <c r="Q1341" s="249"/>
      <c r="R1341" s="249"/>
      <c r="S1341" s="249"/>
      <c r="T1341" s="250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1" t="s">
        <v>195</v>
      </c>
      <c r="AU1341" s="251" t="s">
        <v>83</v>
      </c>
      <c r="AV1341" s="13" t="s">
        <v>81</v>
      </c>
      <c r="AW1341" s="13" t="s">
        <v>30</v>
      </c>
      <c r="AX1341" s="13" t="s">
        <v>73</v>
      </c>
      <c r="AY1341" s="251" t="s">
        <v>183</v>
      </c>
    </row>
    <row r="1342" s="14" customFormat="1">
      <c r="A1342" s="14"/>
      <c r="B1342" s="252"/>
      <c r="C1342" s="253"/>
      <c r="D1342" s="243" t="s">
        <v>195</v>
      </c>
      <c r="E1342" s="254" t="s">
        <v>1</v>
      </c>
      <c r="F1342" s="255" t="s">
        <v>1636</v>
      </c>
      <c r="G1342" s="253"/>
      <c r="H1342" s="256">
        <v>2.8599999999999999</v>
      </c>
      <c r="I1342" s="257"/>
      <c r="J1342" s="253"/>
      <c r="K1342" s="253"/>
      <c r="L1342" s="258"/>
      <c r="M1342" s="259"/>
      <c r="N1342" s="260"/>
      <c r="O1342" s="260"/>
      <c r="P1342" s="260"/>
      <c r="Q1342" s="260"/>
      <c r="R1342" s="260"/>
      <c r="S1342" s="260"/>
      <c r="T1342" s="261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2" t="s">
        <v>195</v>
      </c>
      <c r="AU1342" s="262" t="s">
        <v>83</v>
      </c>
      <c r="AV1342" s="14" t="s">
        <v>83</v>
      </c>
      <c r="AW1342" s="14" t="s">
        <v>30</v>
      </c>
      <c r="AX1342" s="14" t="s">
        <v>73</v>
      </c>
      <c r="AY1342" s="262" t="s">
        <v>183</v>
      </c>
    </row>
    <row r="1343" s="13" customFormat="1">
      <c r="A1343" s="13"/>
      <c r="B1343" s="241"/>
      <c r="C1343" s="242"/>
      <c r="D1343" s="243" t="s">
        <v>195</v>
      </c>
      <c r="E1343" s="244" t="s">
        <v>1</v>
      </c>
      <c r="F1343" s="245" t="s">
        <v>1619</v>
      </c>
      <c r="G1343" s="242"/>
      <c r="H1343" s="244" t="s">
        <v>1</v>
      </c>
      <c r="I1343" s="246"/>
      <c r="J1343" s="242"/>
      <c r="K1343" s="242"/>
      <c r="L1343" s="247"/>
      <c r="M1343" s="248"/>
      <c r="N1343" s="249"/>
      <c r="O1343" s="249"/>
      <c r="P1343" s="249"/>
      <c r="Q1343" s="249"/>
      <c r="R1343" s="249"/>
      <c r="S1343" s="249"/>
      <c r="T1343" s="250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1" t="s">
        <v>195</v>
      </c>
      <c r="AU1343" s="251" t="s">
        <v>83</v>
      </c>
      <c r="AV1343" s="13" t="s">
        <v>81</v>
      </c>
      <c r="AW1343" s="13" t="s">
        <v>30</v>
      </c>
      <c r="AX1343" s="13" t="s">
        <v>73</v>
      </c>
      <c r="AY1343" s="251" t="s">
        <v>183</v>
      </c>
    </row>
    <row r="1344" s="14" customFormat="1">
      <c r="A1344" s="14"/>
      <c r="B1344" s="252"/>
      <c r="C1344" s="253"/>
      <c r="D1344" s="243" t="s">
        <v>195</v>
      </c>
      <c r="E1344" s="254" t="s">
        <v>1</v>
      </c>
      <c r="F1344" s="255" t="s">
        <v>1637</v>
      </c>
      <c r="G1344" s="253"/>
      <c r="H1344" s="256">
        <v>8.5359999999999996</v>
      </c>
      <c r="I1344" s="257"/>
      <c r="J1344" s="253"/>
      <c r="K1344" s="253"/>
      <c r="L1344" s="258"/>
      <c r="M1344" s="259"/>
      <c r="N1344" s="260"/>
      <c r="O1344" s="260"/>
      <c r="P1344" s="260"/>
      <c r="Q1344" s="260"/>
      <c r="R1344" s="260"/>
      <c r="S1344" s="260"/>
      <c r="T1344" s="261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2" t="s">
        <v>195</v>
      </c>
      <c r="AU1344" s="262" t="s">
        <v>83</v>
      </c>
      <c r="AV1344" s="14" t="s">
        <v>83</v>
      </c>
      <c r="AW1344" s="14" t="s">
        <v>30</v>
      </c>
      <c r="AX1344" s="14" t="s">
        <v>73</v>
      </c>
      <c r="AY1344" s="262" t="s">
        <v>183</v>
      </c>
    </row>
    <row r="1345" s="13" customFormat="1">
      <c r="A1345" s="13"/>
      <c r="B1345" s="241"/>
      <c r="C1345" s="242"/>
      <c r="D1345" s="243" t="s">
        <v>195</v>
      </c>
      <c r="E1345" s="244" t="s">
        <v>1</v>
      </c>
      <c r="F1345" s="245" t="s">
        <v>1621</v>
      </c>
      <c r="G1345" s="242"/>
      <c r="H1345" s="244" t="s">
        <v>1</v>
      </c>
      <c r="I1345" s="246"/>
      <c r="J1345" s="242"/>
      <c r="K1345" s="242"/>
      <c r="L1345" s="247"/>
      <c r="M1345" s="248"/>
      <c r="N1345" s="249"/>
      <c r="O1345" s="249"/>
      <c r="P1345" s="249"/>
      <c r="Q1345" s="249"/>
      <c r="R1345" s="249"/>
      <c r="S1345" s="249"/>
      <c r="T1345" s="250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1" t="s">
        <v>195</v>
      </c>
      <c r="AU1345" s="251" t="s">
        <v>83</v>
      </c>
      <c r="AV1345" s="13" t="s">
        <v>81</v>
      </c>
      <c r="AW1345" s="13" t="s">
        <v>30</v>
      </c>
      <c r="AX1345" s="13" t="s">
        <v>73</v>
      </c>
      <c r="AY1345" s="251" t="s">
        <v>183</v>
      </c>
    </row>
    <row r="1346" s="14" customFormat="1">
      <c r="A1346" s="14"/>
      <c r="B1346" s="252"/>
      <c r="C1346" s="253"/>
      <c r="D1346" s="243" t="s">
        <v>195</v>
      </c>
      <c r="E1346" s="254" t="s">
        <v>1</v>
      </c>
      <c r="F1346" s="255" t="s">
        <v>1638</v>
      </c>
      <c r="G1346" s="253"/>
      <c r="H1346" s="256">
        <v>2.2000000000000002</v>
      </c>
      <c r="I1346" s="257"/>
      <c r="J1346" s="253"/>
      <c r="K1346" s="253"/>
      <c r="L1346" s="258"/>
      <c r="M1346" s="259"/>
      <c r="N1346" s="260"/>
      <c r="O1346" s="260"/>
      <c r="P1346" s="260"/>
      <c r="Q1346" s="260"/>
      <c r="R1346" s="260"/>
      <c r="S1346" s="260"/>
      <c r="T1346" s="261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2" t="s">
        <v>195</v>
      </c>
      <c r="AU1346" s="262" t="s">
        <v>83</v>
      </c>
      <c r="AV1346" s="14" t="s">
        <v>83</v>
      </c>
      <c r="AW1346" s="14" t="s">
        <v>30</v>
      </c>
      <c r="AX1346" s="14" t="s">
        <v>73</v>
      </c>
      <c r="AY1346" s="262" t="s">
        <v>183</v>
      </c>
    </row>
    <row r="1347" s="13" customFormat="1">
      <c r="A1347" s="13"/>
      <c r="B1347" s="241"/>
      <c r="C1347" s="242"/>
      <c r="D1347" s="243" t="s">
        <v>195</v>
      </c>
      <c r="E1347" s="244" t="s">
        <v>1</v>
      </c>
      <c r="F1347" s="245" t="s">
        <v>1639</v>
      </c>
      <c r="G1347" s="242"/>
      <c r="H1347" s="244" t="s">
        <v>1</v>
      </c>
      <c r="I1347" s="246"/>
      <c r="J1347" s="242"/>
      <c r="K1347" s="242"/>
      <c r="L1347" s="247"/>
      <c r="M1347" s="248"/>
      <c r="N1347" s="249"/>
      <c r="O1347" s="249"/>
      <c r="P1347" s="249"/>
      <c r="Q1347" s="249"/>
      <c r="R1347" s="249"/>
      <c r="S1347" s="249"/>
      <c r="T1347" s="250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1" t="s">
        <v>195</v>
      </c>
      <c r="AU1347" s="251" t="s">
        <v>83</v>
      </c>
      <c r="AV1347" s="13" t="s">
        <v>81</v>
      </c>
      <c r="AW1347" s="13" t="s">
        <v>30</v>
      </c>
      <c r="AX1347" s="13" t="s">
        <v>73</v>
      </c>
      <c r="AY1347" s="251" t="s">
        <v>183</v>
      </c>
    </row>
    <row r="1348" s="14" customFormat="1">
      <c r="A1348" s="14"/>
      <c r="B1348" s="252"/>
      <c r="C1348" s="253"/>
      <c r="D1348" s="243" t="s">
        <v>195</v>
      </c>
      <c r="E1348" s="254" t="s">
        <v>1</v>
      </c>
      <c r="F1348" s="255" t="s">
        <v>1640</v>
      </c>
      <c r="G1348" s="253"/>
      <c r="H1348" s="256">
        <v>2.0099999999999998</v>
      </c>
      <c r="I1348" s="257"/>
      <c r="J1348" s="253"/>
      <c r="K1348" s="253"/>
      <c r="L1348" s="258"/>
      <c r="M1348" s="259"/>
      <c r="N1348" s="260"/>
      <c r="O1348" s="260"/>
      <c r="P1348" s="260"/>
      <c r="Q1348" s="260"/>
      <c r="R1348" s="260"/>
      <c r="S1348" s="260"/>
      <c r="T1348" s="261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2" t="s">
        <v>195</v>
      </c>
      <c r="AU1348" s="262" t="s">
        <v>83</v>
      </c>
      <c r="AV1348" s="14" t="s">
        <v>83</v>
      </c>
      <c r="AW1348" s="14" t="s">
        <v>30</v>
      </c>
      <c r="AX1348" s="14" t="s">
        <v>73</v>
      </c>
      <c r="AY1348" s="262" t="s">
        <v>183</v>
      </c>
    </row>
    <row r="1349" s="13" customFormat="1">
      <c r="A1349" s="13"/>
      <c r="B1349" s="241"/>
      <c r="C1349" s="242"/>
      <c r="D1349" s="243" t="s">
        <v>195</v>
      </c>
      <c r="E1349" s="244" t="s">
        <v>1</v>
      </c>
      <c r="F1349" s="245" t="s">
        <v>1623</v>
      </c>
      <c r="G1349" s="242"/>
      <c r="H1349" s="244" t="s">
        <v>1</v>
      </c>
      <c r="I1349" s="246"/>
      <c r="J1349" s="242"/>
      <c r="K1349" s="242"/>
      <c r="L1349" s="247"/>
      <c r="M1349" s="248"/>
      <c r="N1349" s="249"/>
      <c r="O1349" s="249"/>
      <c r="P1349" s="249"/>
      <c r="Q1349" s="249"/>
      <c r="R1349" s="249"/>
      <c r="S1349" s="249"/>
      <c r="T1349" s="250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1" t="s">
        <v>195</v>
      </c>
      <c r="AU1349" s="251" t="s">
        <v>83</v>
      </c>
      <c r="AV1349" s="13" t="s">
        <v>81</v>
      </c>
      <c r="AW1349" s="13" t="s">
        <v>30</v>
      </c>
      <c r="AX1349" s="13" t="s">
        <v>73</v>
      </c>
      <c r="AY1349" s="251" t="s">
        <v>183</v>
      </c>
    </row>
    <row r="1350" s="13" customFormat="1">
      <c r="A1350" s="13"/>
      <c r="B1350" s="241"/>
      <c r="C1350" s="242"/>
      <c r="D1350" s="243" t="s">
        <v>195</v>
      </c>
      <c r="E1350" s="244" t="s">
        <v>1</v>
      </c>
      <c r="F1350" s="245" t="s">
        <v>1641</v>
      </c>
      <c r="G1350" s="242"/>
      <c r="H1350" s="244" t="s">
        <v>1</v>
      </c>
      <c r="I1350" s="246"/>
      <c r="J1350" s="242"/>
      <c r="K1350" s="242"/>
      <c r="L1350" s="247"/>
      <c r="M1350" s="248"/>
      <c r="N1350" s="249"/>
      <c r="O1350" s="249"/>
      <c r="P1350" s="249"/>
      <c r="Q1350" s="249"/>
      <c r="R1350" s="249"/>
      <c r="S1350" s="249"/>
      <c r="T1350" s="250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1" t="s">
        <v>195</v>
      </c>
      <c r="AU1350" s="251" t="s">
        <v>83</v>
      </c>
      <c r="AV1350" s="13" t="s">
        <v>81</v>
      </c>
      <c r="AW1350" s="13" t="s">
        <v>30</v>
      </c>
      <c r="AX1350" s="13" t="s">
        <v>73</v>
      </c>
      <c r="AY1350" s="251" t="s">
        <v>183</v>
      </c>
    </row>
    <row r="1351" s="14" customFormat="1">
      <c r="A1351" s="14"/>
      <c r="B1351" s="252"/>
      <c r="C1351" s="253"/>
      <c r="D1351" s="243" t="s">
        <v>195</v>
      </c>
      <c r="E1351" s="254" t="s">
        <v>1</v>
      </c>
      <c r="F1351" s="255" t="s">
        <v>1642</v>
      </c>
      <c r="G1351" s="253"/>
      <c r="H1351" s="256">
        <v>0.51600000000000001</v>
      </c>
      <c r="I1351" s="257"/>
      <c r="J1351" s="253"/>
      <c r="K1351" s="253"/>
      <c r="L1351" s="258"/>
      <c r="M1351" s="259"/>
      <c r="N1351" s="260"/>
      <c r="O1351" s="260"/>
      <c r="P1351" s="260"/>
      <c r="Q1351" s="260"/>
      <c r="R1351" s="260"/>
      <c r="S1351" s="260"/>
      <c r="T1351" s="261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2" t="s">
        <v>195</v>
      </c>
      <c r="AU1351" s="262" t="s">
        <v>83</v>
      </c>
      <c r="AV1351" s="14" t="s">
        <v>83</v>
      </c>
      <c r="AW1351" s="14" t="s">
        <v>30</v>
      </c>
      <c r="AX1351" s="14" t="s">
        <v>73</v>
      </c>
      <c r="AY1351" s="262" t="s">
        <v>183</v>
      </c>
    </row>
    <row r="1352" s="13" customFormat="1">
      <c r="A1352" s="13"/>
      <c r="B1352" s="241"/>
      <c r="C1352" s="242"/>
      <c r="D1352" s="243" t="s">
        <v>195</v>
      </c>
      <c r="E1352" s="244" t="s">
        <v>1</v>
      </c>
      <c r="F1352" s="245" t="s">
        <v>1624</v>
      </c>
      <c r="G1352" s="242"/>
      <c r="H1352" s="244" t="s">
        <v>1</v>
      </c>
      <c r="I1352" s="246"/>
      <c r="J1352" s="242"/>
      <c r="K1352" s="242"/>
      <c r="L1352" s="247"/>
      <c r="M1352" s="248"/>
      <c r="N1352" s="249"/>
      <c r="O1352" s="249"/>
      <c r="P1352" s="249"/>
      <c r="Q1352" s="249"/>
      <c r="R1352" s="249"/>
      <c r="S1352" s="249"/>
      <c r="T1352" s="250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1" t="s">
        <v>195</v>
      </c>
      <c r="AU1352" s="251" t="s">
        <v>83</v>
      </c>
      <c r="AV1352" s="13" t="s">
        <v>81</v>
      </c>
      <c r="AW1352" s="13" t="s">
        <v>30</v>
      </c>
      <c r="AX1352" s="13" t="s">
        <v>73</v>
      </c>
      <c r="AY1352" s="251" t="s">
        <v>183</v>
      </c>
    </row>
    <row r="1353" s="14" customFormat="1">
      <c r="A1353" s="14"/>
      <c r="B1353" s="252"/>
      <c r="C1353" s="253"/>
      <c r="D1353" s="243" t="s">
        <v>195</v>
      </c>
      <c r="E1353" s="254" t="s">
        <v>1</v>
      </c>
      <c r="F1353" s="255" t="s">
        <v>1643</v>
      </c>
      <c r="G1353" s="253"/>
      <c r="H1353" s="256">
        <v>1.5840000000000001</v>
      </c>
      <c r="I1353" s="257"/>
      <c r="J1353" s="253"/>
      <c r="K1353" s="253"/>
      <c r="L1353" s="258"/>
      <c r="M1353" s="259"/>
      <c r="N1353" s="260"/>
      <c r="O1353" s="260"/>
      <c r="P1353" s="260"/>
      <c r="Q1353" s="260"/>
      <c r="R1353" s="260"/>
      <c r="S1353" s="260"/>
      <c r="T1353" s="261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2" t="s">
        <v>195</v>
      </c>
      <c r="AU1353" s="262" t="s">
        <v>83</v>
      </c>
      <c r="AV1353" s="14" t="s">
        <v>83</v>
      </c>
      <c r="AW1353" s="14" t="s">
        <v>30</v>
      </c>
      <c r="AX1353" s="14" t="s">
        <v>73</v>
      </c>
      <c r="AY1353" s="262" t="s">
        <v>183</v>
      </c>
    </row>
    <row r="1354" s="13" customFormat="1">
      <c r="A1354" s="13"/>
      <c r="B1354" s="241"/>
      <c r="C1354" s="242"/>
      <c r="D1354" s="243" t="s">
        <v>195</v>
      </c>
      <c r="E1354" s="244" t="s">
        <v>1</v>
      </c>
      <c r="F1354" s="245" t="s">
        <v>1626</v>
      </c>
      <c r="G1354" s="242"/>
      <c r="H1354" s="244" t="s">
        <v>1</v>
      </c>
      <c r="I1354" s="246"/>
      <c r="J1354" s="242"/>
      <c r="K1354" s="242"/>
      <c r="L1354" s="247"/>
      <c r="M1354" s="248"/>
      <c r="N1354" s="249"/>
      <c r="O1354" s="249"/>
      <c r="P1354" s="249"/>
      <c r="Q1354" s="249"/>
      <c r="R1354" s="249"/>
      <c r="S1354" s="249"/>
      <c r="T1354" s="250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1" t="s">
        <v>195</v>
      </c>
      <c r="AU1354" s="251" t="s">
        <v>83</v>
      </c>
      <c r="AV1354" s="13" t="s">
        <v>81</v>
      </c>
      <c r="AW1354" s="13" t="s">
        <v>30</v>
      </c>
      <c r="AX1354" s="13" t="s">
        <v>73</v>
      </c>
      <c r="AY1354" s="251" t="s">
        <v>183</v>
      </c>
    </row>
    <row r="1355" s="14" customFormat="1">
      <c r="A1355" s="14"/>
      <c r="B1355" s="252"/>
      <c r="C1355" s="253"/>
      <c r="D1355" s="243" t="s">
        <v>195</v>
      </c>
      <c r="E1355" s="254" t="s">
        <v>1</v>
      </c>
      <c r="F1355" s="255" t="s">
        <v>1644</v>
      </c>
      <c r="G1355" s="253"/>
      <c r="H1355" s="256">
        <v>1.3859999999999999</v>
      </c>
      <c r="I1355" s="257"/>
      <c r="J1355" s="253"/>
      <c r="K1355" s="253"/>
      <c r="L1355" s="258"/>
      <c r="M1355" s="259"/>
      <c r="N1355" s="260"/>
      <c r="O1355" s="260"/>
      <c r="P1355" s="260"/>
      <c r="Q1355" s="260"/>
      <c r="R1355" s="260"/>
      <c r="S1355" s="260"/>
      <c r="T1355" s="261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2" t="s">
        <v>195</v>
      </c>
      <c r="AU1355" s="262" t="s">
        <v>83</v>
      </c>
      <c r="AV1355" s="14" t="s">
        <v>83</v>
      </c>
      <c r="AW1355" s="14" t="s">
        <v>30</v>
      </c>
      <c r="AX1355" s="14" t="s">
        <v>73</v>
      </c>
      <c r="AY1355" s="262" t="s">
        <v>183</v>
      </c>
    </row>
    <row r="1356" s="13" customFormat="1">
      <c r="A1356" s="13"/>
      <c r="B1356" s="241"/>
      <c r="C1356" s="242"/>
      <c r="D1356" s="243" t="s">
        <v>195</v>
      </c>
      <c r="E1356" s="244" t="s">
        <v>1</v>
      </c>
      <c r="F1356" s="245" t="s">
        <v>1628</v>
      </c>
      <c r="G1356" s="242"/>
      <c r="H1356" s="244" t="s">
        <v>1</v>
      </c>
      <c r="I1356" s="246"/>
      <c r="J1356" s="242"/>
      <c r="K1356" s="242"/>
      <c r="L1356" s="247"/>
      <c r="M1356" s="248"/>
      <c r="N1356" s="249"/>
      <c r="O1356" s="249"/>
      <c r="P1356" s="249"/>
      <c r="Q1356" s="249"/>
      <c r="R1356" s="249"/>
      <c r="S1356" s="249"/>
      <c r="T1356" s="250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1" t="s">
        <v>195</v>
      </c>
      <c r="AU1356" s="251" t="s">
        <v>83</v>
      </c>
      <c r="AV1356" s="13" t="s">
        <v>81</v>
      </c>
      <c r="AW1356" s="13" t="s">
        <v>30</v>
      </c>
      <c r="AX1356" s="13" t="s">
        <v>73</v>
      </c>
      <c r="AY1356" s="251" t="s">
        <v>183</v>
      </c>
    </row>
    <row r="1357" s="14" customFormat="1">
      <c r="A1357" s="14"/>
      <c r="B1357" s="252"/>
      <c r="C1357" s="253"/>
      <c r="D1357" s="243" t="s">
        <v>195</v>
      </c>
      <c r="E1357" s="254" t="s">
        <v>1</v>
      </c>
      <c r="F1357" s="255" t="s">
        <v>1629</v>
      </c>
      <c r="G1357" s="253"/>
      <c r="H1357" s="256">
        <v>1.44</v>
      </c>
      <c r="I1357" s="257"/>
      <c r="J1357" s="253"/>
      <c r="K1357" s="253"/>
      <c r="L1357" s="258"/>
      <c r="M1357" s="259"/>
      <c r="N1357" s="260"/>
      <c r="O1357" s="260"/>
      <c r="P1357" s="260"/>
      <c r="Q1357" s="260"/>
      <c r="R1357" s="260"/>
      <c r="S1357" s="260"/>
      <c r="T1357" s="261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2" t="s">
        <v>195</v>
      </c>
      <c r="AU1357" s="262" t="s">
        <v>83</v>
      </c>
      <c r="AV1357" s="14" t="s">
        <v>83</v>
      </c>
      <c r="AW1357" s="14" t="s">
        <v>30</v>
      </c>
      <c r="AX1357" s="14" t="s">
        <v>73</v>
      </c>
      <c r="AY1357" s="262" t="s">
        <v>183</v>
      </c>
    </row>
    <row r="1358" s="13" customFormat="1">
      <c r="A1358" s="13"/>
      <c r="B1358" s="241"/>
      <c r="C1358" s="242"/>
      <c r="D1358" s="243" t="s">
        <v>195</v>
      </c>
      <c r="E1358" s="244" t="s">
        <v>1</v>
      </c>
      <c r="F1358" s="245" t="s">
        <v>1630</v>
      </c>
      <c r="G1358" s="242"/>
      <c r="H1358" s="244" t="s">
        <v>1</v>
      </c>
      <c r="I1358" s="246"/>
      <c r="J1358" s="242"/>
      <c r="K1358" s="242"/>
      <c r="L1358" s="247"/>
      <c r="M1358" s="248"/>
      <c r="N1358" s="249"/>
      <c r="O1358" s="249"/>
      <c r="P1358" s="249"/>
      <c r="Q1358" s="249"/>
      <c r="R1358" s="249"/>
      <c r="S1358" s="249"/>
      <c r="T1358" s="250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1" t="s">
        <v>195</v>
      </c>
      <c r="AU1358" s="251" t="s">
        <v>83</v>
      </c>
      <c r="AV1358" s="13" t="s">
        <v>81</v>
      </c>
      <c r="AW1358" s="13" t="s">
        <v>30</v>
      </c>
      <c r="AX1358" s="13" t="s">
        <v>73</v>
      </c>
      <c r="AY1358" s="251" t="s">
        <v>183</v>
      </c>
    </row>
    <row r="1359" s="14" customFormat="1">
      <c r="A1359" s="14"/>
      <c r="B1359" s="252"/>
      <c r="C1359" s="253"/>
      <c r="D1359" s="243" t="s">
        <v>195</v>
      </c>
      <c r="E1359" s="254" t="s">
        <v>1</v>
      </c>
      <c r="F1359" s="255" t="s">
        <v>1645</v>
      </c>
      <c r="G1359" s="253"/>
      <c r="H1359" s="256">
        <v>2.298</v>
      </c>
      <c r="I1359" s="257"/>
      <c r="J1359" s="253"/>
      <c r="K1359" s="253"/>
      <c r="L1359" s="258"/>
      <c r="M1359" s="259"/>
      <c r="N1359" s="260"/>
      <c r="O1359" s="260"/>
      <c r="P1359" s="260"/>
      <c r="Q1359" s="260"/>
      <c r="R1359" s="260"/>
      <c r="S1359" s="260"/>
      <c r="T1359" s="261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2" t="s">
        <v>195</v>
      </c>
      <c r="AU1359" s="262" t="s">
        <v>83</v>
      </c>
      <c r="AV1359" s="14" t="s">
        <v>83</v>
      </c>
      <c r="AW1359" s="14" t="s">
        <v>30</v>
      </c>
      <c r="AX1359" s="14" t="s">
        <v>73</v>
      </c>
      <c r="AY1359" s="262" t="s">
        <v>183</v>
      </c>
    </row>
    <row r="1360" s="13" customFormat="1">
      <c r="A1360" s="13"/>
      <c r="B1360" s="241"/>
      <c r="C1360" s="242"/>
      <c r="D1360" s="243" t="s">
        <v>195</v>
      </c>
      <c r="E1360" s="244" t="s">
        <v>1</v>
      </c>
      <c r="F1360" s="245" t="s">
        <v>1623</v>
      </c>
      <c r="G1360" s="242"/>
      <c r="H1360" s="244" t="s">
        <v>1</v>
      </c>
      <c r="I1360" s="246"/>
      <c r="J1360" s="242"/>
      <c r="K1360" s="242"/>
      <c r="L1360" s="247"/>
      <c r="M1360" s="248"/>
      <c r="N1360" s="249"/>
      <c r="O1360" s="249"/>
      <c r="P1360" s="249"/>
      <c r="Q1360" s="249"/>
      <c r="R1360" s="249"/>
      <c r="S1360" s="249"/>
      <c r="T1360" s="250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1" t="s">
        <v>195</v>
      </c>
      <c r="AU1360" s="251" t="s">
        <v>83</v>
      </c>
      <c r="AV1360" s="13" t="s">
        <v>81</v>
      </c>
      <c r="AW1360" s="13" t="s">
        <v>30</v>
      </c>
      <c r="AX1360" s="13" t="s">
        <v>73</v>
      </c>
      <c r="AY1360" s="251" t="s">
        <v>183</v>
      </c>
    </row>
    <row r="1361" s="13" customFormat="1">
      <c r="A1361" s="13"/>
      <c r="B1361" s="241"/>
      <c r="C1361" s="242"/>
      <c r="D1361" s="243" t="s">
        <v>195</v>
      </c>
      <c r="E1361" s="244" t="s">
        <v>1</v>
      </c>
      <c r="F1361" s="245" t="s">
        <v>1624</v>
      </c>
      <c r="G1361" s="242"/>
      <c r="H1361" s="244" t="s">
        <v>1</v>
      </c>
      <c r="I1361" s="246"/>
      <c r="J1361" s="242"/>
      <c r="K1361" s="242"/>
      <c r="L1361" s="247"/>
      <c r="M1361" s="248"/>
      <c r="N1361" s="249"/>
      <c r="O1361" s="249"/>
      <c r="P1361" s="249"/>
      <c r="Q1361" s="249"/>
      <c r="R1361" s="249"/>
      <c r="S1361" s="249"/>
      <c r="T1361" s="250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1" t="s">
        <v>195</v>
      </c>
      <c r="AU1361" s="251" t="s">
        <v>83</v>
      </c>
      <c r="AV1361" s="13" t="s">
        <v>81</v>
      </c>
      <c r="AW1361" s="13" t="s">
        <v>30</v>
      </c>
      <c r="AX1361" s="13" t="s">
        <v>73</v>
      </c>
      <c r="AY1361" s="251" t="s">
        <v>183</v>
      </c>
    </row>
    <row r="1362" s="14" customFormat="1">
      <c r="A1362" s="14"/>
      <c r="B1362" s="252"/>
      <c r="C1362" s="253"/>
      <c r="D1362" s="243" t="s">
        <v>195</v>
      </c>
      <c r="E1362" s="254" t="s">
        <v>1</v>
      </c>
      <c r="F1362" s="255" t="s">
        <v>1625</v>
      </c>
      <c r="G1362" s="253"/>
      <c r="H1362" s="256">
        <v>1.44</v>
      </c>
      <c r="I1362" s="257"/>
      <c r="J1362" s="253"/>
      <c r="K1362" s="253"/>
      <c r="L1362" s="258"/>
      <c r="M1362" s="259"/>
      <c r="N1362" s="260"/>
      <c r="O1362" s="260"/>
      <c r="P1362" s="260"/>
      <c r="Q1362" s="260"/>
      <c r="R1362" s="260"/>
      <c r="S1362" s="260"/>
      <c r="T1362" s="261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2" t="s">
        <v>195</v>
      </c>
      <c r="AU1362" s="262" t="s">
        <v>83</v>
      </c>
      <c r="AV1362" s="14" t="s">
        <v>83</v>
      </c>
      <c r="AW1362" s="14" t="s">
        <v>30</v>
      </c>
      <c r="AX1362" s="14" t="s">
        <v>73</v>
      </c>
      <c r="AY1362" s="262" t="s">
        <v>183</v>
      </c>
    </row>
    <row r="1363" s="13" customFormat="1">
      <c r="A1363" s="13"/>
      <c r="B1363" s="241"/>
      <c r="C1363" s="242"/>
      <c r="D1363" s="243" t="s">
        <v>195</v>
      </c>
      <c r="E1363" s="244" t="s">
        <v>1</v>
      </c>
      <c r="F1363" s="245" t="s">
        <v>1626</v>
      </c>
      <c r="G1363" s="242"/>
      <c r="H1363" s="244" t="s">
        <v>1</v>
      </c>
      <c r="I1363" s="246"/>
      <c r="J1363" s="242"/>
      <c r="K1363" s="242"/>
      <c r="L1363" s="247"/>
      <c r="M1363" s="248"/>
      <c r="N1363" s="249"/>
      <c r="O1363" s="249"/>
      <c r="P1363" s="249"/>
      <c r="Q1363" s="249"/>
      <c r="R1363" s="249"/>
      <c r="S1363" s="249"/>
      <c r="T1363" s="250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1" t="s">
        <v>195</v>
      </c>
      <c r="AU1363" s="251" t="s">
        <v>83</v>
      </c>
      <c r="AV1363" s="13" t="s">
        <v>81</v>
      </c>
      <c r="AW1363" s="13" t="s">
        <v>30</v>
      </c>
      <c r="AX1363" s="13" t="s">
        <v>73</v>
      </c>
      <c r="AY1363" s="251" t="s">
        <v>183</v>
      </c>
    </row>
    <row r="1364" s="14" customFormat="1">
      <c r="A1364" s="14"/>
      <c r="B1364" s="252"/>
      <c r="C1364" s="253"/>
      <c r="D1364" s="243" t="s">
        <v>195</v>
      </c>
      <c r="E1364" s="254" t="s">
        <v>1</v>
      </c>
      <c r="F1364" s="255" t="s">
        <v>1627</v>
      </c>
      <c r="G1364" s="253"/>
      <c r="H1364" s="256">
        <v>0.92400000000000004</v>
      </c>
      <c r="I1364" s="257"/>
      <c r="J1364" s="253"/>
      <c r="K1364" s="253"/>
      <c r="L1364" s="258"/>
      <c r="M1364" s="259"/>
      <c r="N1364" s="260"/>
      <c r="O1364" s="260"/>
      <c r="P1364" s="260"/>
      <c r="Q1364" s="260"/>
      <c r="R1364" s="260"/>
      <c r="S1364" s="260"/>
      <c r="T1364" s="261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2" t="s">
        <v>195</v>
      </c>
      <c r="AU1364" s="262" t="s">
        <v>83</v>
      </c>
      <c r="AV1364" s="14" t="s">
        <v>83</v>
      </c>
      <c r="AW1364" s="14" t="s">
        <v>30</v>
      </c>
      <c r="AX1364" s="14" t="s">
        <v>73</v>
      </c>
      <c r="AY1364" s="262" t="s">
        <v>183</v>
      </c>
    </row>
    <row r="1365" s="13" customFormat="1">
      <c r="A1365" s="13"/>
      <c r="B1365" s="241"/>
      <c r="C1365" s="242"/>
      <c r="D1365" s="243" t="s">
        <v>195</v>
      </c>
      <c r="E1365" s="244" t="s">
        <v>1</v>
      </c>
      <c r="F1365" s="245" t="s">
        <v>1628</v>
      </c>
      <c r="G1365" s="242"/>
      <c r="H1365" s="244" t="s">
        <v>1</v>
      </c>
      <c r="I1365" s="246"/>
      <c r="J1365" s="242"/>
      <c r="K1365" s="242"/>
      <c r="L1365" s="247"/>
      <c r="M1365" s="248"/>
      <c r="N1365" s="249"/>
      <c r="O1365" s="249"/>
      <c r="P1365" s="249"/>
      <c r="Q1365" s="249"/>
      <c r="R1365" s="249"/>
      <c r="S1365" s="249"/>
      <c r="T1365" s="250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1" t="s">
        <v>195</v>
      </c>
      <c r="AU1365" s="251" t="s">
        <v>83</v>
      </c>
      <c r="AV1365" s="13" t="s">
        <v>81</v>
      </c>
      <c r="AW1365" s="13" t="s">
        <v>30</v>
      </c>
      <c r="AX1365" s="13" t="s">
        <v>73</v>
      </c>
      <c r="AY1365" s="251" t="s">
        <v>183</v>
      </c>
    </row>
    <row r="1366" s="14" customFormat="1">
      <c r="A1366" s="14"/>
      <c r="B1366" s="252"/>
      <c r="C1366" s="253"/>
      <c r="D1366" s="243" t="s">
        <v>195</v>
      </c>
      <c r="E1366" s="254" t="s">
        <v>1</v>
      </c>
      <c r="F1366" s="255" t="s">
        <v>1629</v>
      </c>
      <c r="G1366" s="253"/>
      <c r="H1366" s="256">
        <v>1.44</v>
      </c>
      <c r="I1366" s="257"/>
      <c r="J1366" s="253"/>
      <c r="K1366" s="253"/>
      <c r="L1366" s="258"/>
      <c r="M1366" s="259"/>
      <c r="N1366" s="260"/>
      <c r="O1366" s="260"/>
      <c r="P1366" s="260"/>
      <c r="Q1366" s="260"/>
      <c r="R1366" s="260"/>
      <c r="S1366" s="260"/>
      <c r="T1366" s="261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2" t="s">
        <v>195</v>
      </c>
      <c r="AU1366" s="262" t="s">
        <v>83</v>
      </c>
      <c r="AV1366" s="14" t="s">
        <v>83</v>
      </c>
      <c r="AW1366" s="14" t="s">
        <v>30</v>
      </c>
      <c r="AX1366" s="14" t="s">
        <v>73</v>
      </c>
      <c r="AY1366" s="262" t="s">
        <v>183</v>
      </c>
    </row>
    <row r="1367" s="13" customFormat="1">
      <c r="A1367" s="13"/>
      <c r="B1367" s="241"/>
      <c r="C1367" s="242"/>
      <c r="D1367" s="243" t="s">
        <v>195</v>
      </c>
      <c r="E1367" s="244" t="s">
        <v>1</v>
      </c>
      <c r="F1367" s="245" t="s">
        <v>1630</v>
      </c>
      <c r="G1367" s="242"/>
      <c r="H1367" s="244" t="s">
        <v>1</v>
      </c>
      <c r="I1367" s="246"/>
      <c r="J1367" s="242"/>
      <c r="K1367" s="242"/>
      <c r="L1367" s="247"/>
      <c r="M1367" s="248"/>
      <c r="N1367" s="249"/>
      <c r="O1367" s="249"/>
      <c r="P1367" s="249"/>
      <c r="Q1367" s="249"/>
      <c r="R1367" s="249"/>
      <c r="S1367" s="249"/>
      <c r="T1367" s="250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1" t="s">
        <v>195</v>
      </c>
      <c r="AU1367" s="251" t="s">
        <v>83</v>
      </c>
      <c r="AV1367" s="13" t="s">
        <v>81</v>
      </c>
      <c r="AW1367" s="13" t="s">
        <v>30</v>
      </c>
      <c r="AX1367" s="13" t="s">
        <v>73</v>
      </c>
      <c r="AY1367" s="251" t="s">
        <v>183</v>
      </c>
    </row>
    <row r="1368" s="14" customFormat="1">
      <c r="A1368" s="14"/>
      <c r="B1368" s="252"/>
      <c r="C1368" s="253"/>
      <c r="D1368" s="243" t="s">
        <v>195</v>
      </c>
      <c r="E1368" s="254" t="s">
        <v>1</v>
      </c>
      <c r="F1368" s="255" t="s">
        <v>1631</v>
      </c>
      <c r="G1368" s="253"/>
      <c r="H1368" s="256">
        <v>1.8220000000000001</v>
      </c>
      <c r="I1368" s="257"/>
      <c r="J1368" s="253"/>
      <c r="K1368" s="253"/>
      <c r="L1368" s="258"/>
      <c r="M1368" s="259"/>
      <c r="N1368" s="260"/>
      <c r="O1368" s="260"/>
      <c r="P1368" s="260"/>
      <c r="Q1368" s="260"/>
      <c r="R1368" s="260"/>
      <c r="S1368" s="260"/>
      <c r="T1368" s="261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2" t="s">
        <v>195</v>
      </c>
      <c r="AU1368" s="262" t="s">
        <v>83</v>
      </c>
      <c r="AV1368" s="14" t="s">
        <v>83</v>
      </c>
      <c r="AW1368" s="14" t="s">
        <v>30</v>
      </c>
      <c r="AX1368" s="14" t="s">
        <v>73</v>
      </c>
      <c r="AY1368" s="262" t="s">
        <v>183</v>
      </c>
    </row>
    <row r="1369" s="15" customFormat="1">
      <c r="A1369" s="15"/>
      <c r="B1369" s="263"/>
      <c r="C1369" s="264"/>
      <c r="D1369" s="243" t="s">
        <v>195</v>
      </c>
      <c r="E1369" s="265" t="s">
        <v>1</v>
      </c>
      <c r="F1369" s="266" t="s">
        <v>219</v>
      </c>
      <c r="G1369" s="264"/>
      <c r="H1369" s="267">
        <v>97.525000000000006</v>
      </c>
      <c r="I1369" s="268"/>
      <c r="J1369" s="264"/>
      <c r="K1369" s="264"/>
      <c r="L1369" s="269"/>
      <c r="M1369" s="270"/>
      <c r="N1369" s="271"/>
      <c r="O1369" s="271"/>
      <c r="P1369" s="271"/>
      <c r="Q1369" s="271"/>
      <c r="R1369" s="271"/>
      <c r="S1369" s="271"/>
      <c r="T1369" s="272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73" t="s">
        <v>195</v>
      </c>
      <c r="AU1369" s="273" t="s">
        <v>83</v>
      </c>
      <c r="AV1369" s="15" t="s">
        <v>188</v>
      </c>
      <c r="AW1369" s="15" t="s">
        <v>30</v>
      </c>
      <c r="AX1369" s="15" t="s">
        <v>81</v>
      </c>
      <c r="AY1369" s="273" t="s">
        <v>183</v>
      </c>
    </row>
    <row r="1370" s="2" customFormat="1" ht="24.15" customHeight="1">
      <c r="A1370" s="38"/>
      <c r="B1370" s="39"/>
      <c r="C1370" s="227" t="s">
        <v>1672</v>
      </c>
      <c r="D1370" s="227" t="s">
        <v>185</v>
      </c>
      <c r="E1370" s="228" t="s">
        <v>1673</v>
      </c>
      <c r="F1370" s="229" t="s">
        <v>1674</v>
      </c>
      <c r="G1370" s="230" t="s">
        <v>202</v>
      </c>
      <c r="H1370" s="231">
        <v>1266.0740000000001</v>
      </c>
      <c r="I1370" s="232"/>
      <c r="J1370" s="233">
        <f>ROUND(I1370*H1370,2)</f>
        <v>0</v>
      </c>
      <c r="K1370" s="234"/>
      <c r="L1370" s="44"/>
      <c r="M1370" s="235" t="s">
        <v>1</v>
      </c>
      <c r="N1370" s="236" t="s">
        <v>38</v>
      </c>
      <c r="O1370" s="91"/>
      <c r="P1370" s="237">
        <f>O1370*H1370</f>
        <v>0</v>
      </c>
      <c r="Q1370" s="237">
        <v>0.018380000000000001</v>
      </c>
      <c r="R1370" s="237">
        <f>Q1370*H1370</f>
        <v>23.270440120000004</v>
      </c>
      <c r="S1370" s="237">
        <v>0</v>
      </c>
      <c r="T1370" s="238">
        <f>S1370*H1370</f>
        <v>0</v>
      </c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R1370" s="239" t="s">
        <v>188</v>
      </c>
      <c r="AT1370" s="239" t="s">
        <v>185</v>
      </c>
      <c r="AU1370" s="239" t="s">
        <v>83</v>
      </c>
      <c r="AY1370" s="17" t="s">
        <v>183</v>
      </c>
      <c r="BE1370" s="240">
        <f>IF(N1370="základní",J1370,0)</f>
        <v>0</v>
      </c>
      <c r="BF1370" s="240">
        <f>IF(N1370="snížená",J1370,0)</f>
        <v>0</v>
      </c>
      <c r="BG1370" s="240">
        <f>IF(N1370="zákl. přenesená",J1370,0)</f>
        <v>0</v>
      </c>
      <c r="BH1370" s="240">
        <f>IF(N1370="sníž. přenesená",J1370,0)</f>
        <v>0</v>
      </c>
      <c r="BI1370" s="240">
        <f>IF(N1370="nulová",J1370,0)</f>
        <v>0</v>
      </c>
      <c r="BJ1370" s="17" t="s">
        <v>81</v>
      </c>
      <c r="BK1370" s="240">
        <f>ROUND(I1370*H1370,2)</f>
        <v>0</v>
      </c>
      <c r="BL1370" s="17" t="s">
        <v>188</v>
      </c>
      <c r="BM1370" s="239" t="s">
        <v>1675</v>
      </c>
    </row>
    <row r="1371" s="13" customFormat="1">
      <c r="A1371" s="13"/>
      <c r="B1371" s="241"/>
      <c r="C1371" s="242"/>
      <c r="D1371" s="243" t="s">
        <v>195</v>
      </c>
      <c r="E1371" s="244" t="s">
        <v>1</v>
      </c>
      <c r="F1371" s="245" t="s">
        <v>196</v>
      </c>
      <c r="G1371" s="242"/>
      <c r="H1371" s="244" t="s">
        <v>1</v>
      </c>
      <c r="I1371" s="246"/>
      <c r="J1371" s="242"/>
      <c r="K1371" s="242"/>
      <c r="L1371" s="247"/>
      <c r="M1371" s="248"/>
      <c r="N1371" s="249"/>
      <c r="O1371" s="249"/>
      <c r="P1371" s="249"/>
      <c r="Q1371" s="249"/>
      <c r="R1371" s="249"/>
      <c r="S1371" s="249"/>
      <c r="T1371" s="250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1" t="s">
        <v>195</v>
      </c>
      <c r="AU1371" s="251" t="s">
        <v>83</v>
      </c>
      <c r="AV1371" s="13" t="s">
        <v>81</v>
      </c>
      <c r="AW1371" s="13" t="s">
        <v>30</v>
      </c>
      <c r="AX1371" s="13" t="s">
        <v>73</v>
      </c>
      <c r="AY1371" s="251" t="s">
        <v>183</v>
      </c>
    </row>
    <row r="1372" s="13" customFormat="1">
      <c r="A1372" s="13"/>
      <c r="B1372" s="241"/>
      <c r="C1372" s="242"/>
      <c r="D1372" s="243" t="s">
        <v>195</v>
      </c>
      <c r="E1372" s="244" t="s">
        <v>1</v>
      </c>
      <c r="F1372" s="245" t="s">
        <v>1563</v>
      </c>
      <c r="G1372" s="242"/>
      <c r="H1372" s="244" t="s">
        <v>1</v>
      </c>
      <c r="I1372" s="246"/>
      <c r="J1372" s="242"/>
      <c r="K1372" s="242"/>
      <c r="L1372" s="247"/>
      <c r="M1372" s="248"/>
      <c r="N1372" s="249"/>
      <c r="O1372" s="249"/>
      <c r="P1372" s="249"/>
      <c r="Q1372" s="249"/>
      <c r="R1372" s="249"/>
      <c r="S1372" s="249"/>
      <c r="T1372" s="250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1" t="s">
        <v>195</v>
      </c>
      <c r="AU1372" s="251" t="s">
        <v>83</v>
      </c>
      <c r="AV1372" s="13" t="s">
        <v>81</v>
      </c>
      <c r="AW1372" s="13" t="s">
        <v>30</v>
      </c>
      <c r="AX1372" s="13" t="s">
        <v>73</v>
      </c>
      <c r="AY1372" s="251" t="s">
        <v>183</v>
      </c>
    </row>
    <row r="1373" s="14" customFormat="1">
      <c r="A1373" s="14"/>
      <c r="B1373" s="252"/>
      <c r="C1373" s="253"/>
      <c r="D1373" s="243" t="s">
        <v>195</v>
      </c>
      <c r="E1373" s="254" t="s">
        <v>1</v>
      </c>
      <c r="F1373" s="255" t="s">
        <v>1564</v>
      </c>
      <c r="G1373" s="253"/>
      <c r="H1373" s="256">
        <v>36.744</v>
      </c>
      <c r="I1373" s="257"/>
      <c r="J1373" s="253"/>
      <c r="K1373" s="253"/>
      <c r="L1373" s="258"/>
      <c r="M1373" s="259"/>
      <c r="N1373" s="260"/>
      <c r="O1373" s="260"/>
      <c r="P1373" s="260"/>
      <c r="Q1373" s="260"/>
      <c r="R1373" s="260"/>
      <c r="S1373" s="260"/>
      <c r="T1373" s="261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2" t="s">
        <v>195</v>
      </c>
      <c r="AU1373" s="262" t="s">
        <v>83</v>
      </c>
      <c r="AV1373" s="14" t="s">
        <v>83</v>
      </c>
      <c r="AW1373" s="14" t="s">
        <v>30</v>
      </c>
      <c r="AX1373" s="14" t="s">
        <v>73</v>
      </c>
      <c r="AY1373" s="262" t="s">
        <v>183</v>
      </c>
    </row>
    <row r="1374" s="13" customFormat="1">
      <c r="A1374" s="13"/>
      <c r="B1374" s="241"/>
      <c r="C1374" s="242"/>
      <c r="D1374" s="243" t="s">
        <v>195</v>
      </c>
      <c r="E1374" s="244" t="s">
        <v>1</v>
      </c>
      <c r="F1374" s="245" t="s">
        <v>1565</v>
      </c>
      <c r="G1374" s="242"/>
      <c r="H1374" s="244" t="s">
        <v>1</v>
      </c>
      <c r="I1374" s="246"/>
      <c r="J1374" s="242"/>
      <c r="K1374" s="242"/>
      <c r="L1374" s="247"/>
      <c r="M1374" s="248"/>
      <c r="N1374" s="249"/>
      <c r="O1374" s="249"/>
      <c r="P1374" s="249"/>
      <c r="Q1374" s="249"/>
      <c r="R1374" s="249"/>
      <c r="S1374" s="249"/>
      <c r="T1374" s="250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1" t="s">
        <v>195</v>
      </c>
      <c r="AU1374" s="251" t="s">
        <v>83</v>
      </c>
      <c r="AV1374" s="13" t="s">
        <v>81</v>
      </c>
      <c r="AW1374" s="13" t="s">
        <v>30</v>
      </c>
      <c r="AX1374" s="13" t="s">
        <v>73</v>
      </c>
      <c r="AY1374" s="251" t="s">
        <v>183</v>
      </c>
    </row>
    <row r="1375" s="14" customFormat="1">
      <c r="A1375" s="14"/>
      <c r="B1375" s="252"/>
      <c r="C1375" s="253"/>
      <c r="D1375" s="243" t="s">
        <v>195</v>
      </c>
      <c r="E1375" s="254" t="s">
        <v>1</v>
      </c>
      <c r="F1375" s="255" t="s">
        <v>1566</v>
      </c>
      <c r="G1375" s="253"/>
      <c r="H1375" s="256">
        <v>25.440999999999999</v>
      </c>
      <c r="I1375" s="257"/>
      <c r="J1375" s="253"/>
      <c r="K1375" s="253"/>
      <c r="L1375" s="258"/>
      <c r="M1375" s="259"/>
      <c r="N1375" s="260"/>
      <c r="O1375" s="260"/>
      <c r="P1375" s="260"/>
      <c r="Q1375" s="260"/>
      <c r="R1375" s="260"/>
      <c r="S1375" s="260"/>
      <c r="T1375" s="261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2" t="s">
        <v>195</v>
      </c>
      <c r="AU1375" s="262" t="s">
        <v>83</v>
      </c>
      <c r="AV1375" s="14" t="s">
        <v>83</v>
      </c>
      <c r="AW1375" s="14" t="s">
        <v>30</v>
      </c>
      <c r="AX1375" s="14" t="s">
        <v>73</v>
      </c>
      <c r="AY1375" s="262" t="s">
        <v>183</v>
      </c>
    </row>
    <row r="1376" s="13" customFormat="1">
      <c r="A1376" s="13"/>
      <c r="B1376" s="241"/>
      <c r="C1376" s="242"/>
      <c r="D1376" s="243" t="s">
        <v>195</v>
      </c>
      <c r="E1376" s="244" t="s">
        <v>1</v>
      </c>
      <c r="F1376" s="245" t="s">
        <v>1567</v>
      </c>
      <c r="G1376" s="242"/>
      <c r="H1376" s="244" t="s">
        <v>1</v>
      </c>
      <c r="I1376" s="246"/>
      <c r="J1376" s="242"/>
      <c r="K1376" s="242"/>
      <c r="L1376" s="247"/>
      <c r="M1376" s="248"/>
      <c r="N1376" s="249"/>
      <c r="O1376" s="249"/>
      <c r="P1376" s="249"/>
      <c r="Q1376" s="249"/>
      <c r="R1376" s="249"/>
      <c r="S1376" s="249"/>
      <c r="T1376" s="250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1" t="s">
        <v>195</v>
      </c>
      <c r="AU1376" s="251" t="s">
        <v>83</v>
      </c>
      <c r="AV1376" s="13" t="s">
        <v>81</v>
      </c>
      <c r="AW1376" s="13" t="s">
        <v>30</v>
      </c>
      <c r="AX1376" s="13" t="s">
        <v>73</v>
      </c>
      <c r="AY1376" s="251" t="s">
        <v>183</v>
      </c>
    </row>
    <row r="1377" s="14" customFormat="1">
      <c r="A1377" s="14"/>
      <c r="B1377" s="252"/>
      <c r="C1377" s="253"/>
      <c r="D1377" s="243" t="s">
        <v>195</v>
      </c>
      <c r="E1377" s="254" t="s">
        <v>1</v>
      </c>
      <c r="F1377" s="255" t="s">
        <v>1568</v>
      </c>
      <c r="G1377" s="253"/>
      <c r="H1377" s="256">
        <v>32.859999999999999</v>
      </c>
      <c r="I1377" s="257"/>
      <c r="J1377" s="253"/>
      <c r="K1377" s="253"/>
      <c r="L1377" s="258"/>
      <c r="M1377" s="259"/>
      <c r="N1377" s="260"/>
      <c r="O1377" s="260"/>
      <c r="P1377" s="260"/>
      <c r="Q1377" s="260"/>
      <c r="R1377" s="260"/>
      <c r="S1377" s="260"/>
      <c r="T1377" s="261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2" t="s">
        <v>195</v>
      </c>
      <c r="AU1377" s="262" t="s">
        <v>83</v>
      </c>
      <c r="AV1377" s="14" t="s">
        <v>83</v>
      </c>
      <c r="AW1377" s="14" t="s">
        <v>30</v>
      </c>
      <c r="AX1377" s="14" t="s">
        <v>73</v>
      </c>
      <c r="AY1377" s="262" t="s">
        <v>183</v>
      </c>
    </row>
    <row r="1378" s="13" customFormat="1">
      <c r="A1378" s="13"/>
      <c r="B1378" s="241"/>
      <c r="C1378" s="242"/>
      <c r="D1378" s="243" t="s">
        <v>195</v>
      </c>
      <c r="E1378" s="244" t="s">
        <v>1</v>
      </c>
      <c r="F1378" s="245" t="s">
        <v>1569</v>
      </c>
      <c r="G1378" s="242"/>
      <c r="H1378" s="244" t="s">
        <v>1</v>
      </c>
      <c r="I1378" s="246"/>
      <c r="J1378" s="242"/>
      <c r="K1378" s="242"/>
      <c r="L1378" s="247"/>
      <c r="M1378" s="248"/>
      <c r="N1378" s="249"/>
      <c r="O1378" s="249"/>
      <c r="P1378" s="249"/>
      <c r="Q1378" s="249"/>
      <c r="R1378" s="249"/>
      <c r="S1378" s="249"/>
      <c r="T1378" s="250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1" t="s">
        <v>195</v>
      </c>
      <c r="AU1378" s="251" t="s">
        <v>83</v>
      </c>
      <c r="AV1378" s="13" t="s">
        <v>81</v>
      </c>
      <c r="AW1378" s="13" t="s">
        <v>30</v>
      </c>
      <c r="AX1378" s="13" t="s">
        <v>73</v>
      </c>
      <c r="AY1378" s="251" t="s">
        <v>183</v>
      </c>
    </row>
    <row r="1379" s="14" customFormat="1">
      <c r="A1379" s="14"/>
      <c r="B1379" s="252"/>
      <c r="C1379" s="253"/>
      <c r="D1379" s="243" t="s">
        <v>195</v>
      </c>
      <c r="E1379" s="254" t="s">
        <v>1</v>
      </c>
      <c r="F1379" s="255" t="s">
        <v>1570</v>
      </c>
      <c r="G1379" s="253"/>
      <c r="H1379" s="256">
        <v>5.8099999999999996</v>
      </c>
      <c r="I1379" s="257"/>
      <c r="J1379" s="253"/>
      <c r="K1379" s="253"/>
      <c r="L1379" s="258"/>
      <c r="M1379" s="259"/>
      <c r="N1379" s="260"/>
      <c r="O1379" s="260"/>
      <c r="P1379" s="260"/>
      <c r="Q1379" s="260"/>
      <c r="R1379" s="260"/>
      <c r="S1379" s="260"/>
      <c r="T1379" s="261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2" t="s">
        <v>195</v>
      </c>
      <c r="AU1379" s="262" t="s">
        <v>83</v>
      </c>
      <c r="AV1379" s="14" t="s">
        <v>83</v>
      </c>
      <c r="AW1379" s="14" t="s">
        <v>30</v>
      </c>
      <c r="AX1379" s="14" t="s">
        <v>73</v>
      </c>
      <c r="AY1379" s="262" t="s">
        <v>183</v>
      </c>
    </row>
    <row r="1380" s="13" customFormat="1">
      <c r="A1380" s="13"/>
      <c r="B1380" s="241"/>
      <c r="C1380" s="242"/>
      <c r="D1380" s="243" t="s">
        <v>195</v>
      </c>
      <c r="E1380" s="244" t="s">
        <v>1</v>
      </c>
      <c r="F1380" s="245" t="s">
        <v>1059</v>
      </c>
      <c r="G1380" s="242"/>
      <c r="H1380" s="244" t="s">
        <v>1</v>
      </c>
      <c r="I1380" s="246"/>
      <c r="J1380" s="242"/>
      <c r="K1380" s="242"/>
      <c r="L1380" s="247"/>
      <c r="M1380" s="248"/>
      <c r="N1380" s="249"/>
      <c r="O1380" s="249"/>
      <c r="P1380" s="249"/>
      <c r="Q1380" s="249"/>
      <c r="R1380" s="249"/>
      <c r="S1380" s="249"/>
      <c r="T1380" s="250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1" t="s">
        <v>195</v>
      </c>
      <c r="AU1380" s="251" t="s">
        <v>83</v>
      </c>
      <c r="AV1380" s="13" t="s">
        <v>81</v>
      </c>
      <c r="AW1380" s="13" t="s">
        <v>30</v>
      </c>
      <c r="AX1380" s="13" t="s">
        <v>73</v>
      </c>
      <c r="AY1380" s="251" t="s">
        <v>183</v>
      </c>
    </row>
    <row r="1381" s="14" customFormat="1">
      <c r="A1381" s="14"/>
      <c r="B1381" s="252"/>
      <c r="C1381" s="253"/>
      <c r="D1381" s="243" t="s">
        <v>195</v>
      </c>
      <c r="E1381" s="254" t="s">
        <v>1</v>
      </c>
      <c r="F1381" s="255" t="s">
        <v>1571</v>
      </c>
      <c r="G1381" s="253"/>
      <c r="H1381" s="256">
        <v>8.6820000000000004</v>
      </c>
      <c r="I1381" s="257"/>
      <c r="J1381" s="253"/>
      <c r="K1381" s="253"/>
      <c r="L1381" s="258"/>
      <c r="M1381" s="259"/>
      <c r="N1381" s="260"/>
      <c r="O1381" s="260"/>
      <c r="P1381" s="260"/>
      <c r="Q1381" s="260"/>
      <c r="R1381" s="260"/>
      <c r="S1381" s="260"/>
      <c r="T1381" s="261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62" t="s">
        <v>195</v>
      </c>
      <c r="AU1381" s="262" t="s">
        <v>83</v>
      </c>
      <c r="AV1381" s="14" t="s">
        <v>83</v>
      </c>
      <c r="AW1381" s="14" t="s">
        <v>30</v>
      </c>
      <c r="AX1381" s="14" t="s">
        <v>73</v>
      </c>
      <c r="AY1381" s="262" t="s">
        <v>183</v>
      </c>
    </row>
    <row r="1382" s="13" customFormat="1">
      <c r="A1382" s="13"/>
      <c r="B1382" s="241"/>
      <c r="C1382" s="242"/>
      <c r="D1382" s="243" t="s">
        <v>195</v>
      </c>
      <c r="E1382" s="244" t="s">
        <v>1</v>
      </c>
      <c r="F1382" s="245" t="s">
        <v>1572</v>
      </c>
      <c r="G1382" s="242"/>
      <c r="H1382" s="244" t="s">
        <v>1</v>
      </c>
      <c r="I1382" s="246"/>
      <c r="J1382" s="242"/>
      <c r="K1382" s="242"/>
      <c r="L1382" s="247"/>
      <c r="M1382" s="248"/>
      <c r="N1382" s="249"/>
      <c r="O1382" s="249"/>
      <c r="P1382" s="249"/>
      <c r="Q1382" s="249"/>
      <c r="R1382" s="249"/>
      <c r="S1382" s="249"/>
      <c r="T1382" s="250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1" t="s">
        <v>195</v>
      </c>
      <c r="AU1382" s="251" t="s">
        <v>83</v>
      </c>
      <c r="AV1382" s="13" t="s">
        <v>81</v>
      </c>
      <c r="AW1382" s="13" t="s">
        <v>30</v>
      </c>
      <c r="AX1382" s="13" t="s">
        <v>73</v>
      </c>
      <c r="AY1382" s="251" t="s">
        <v>183</v>
      </c>
    </row>
    <row r="1383" s="14" customFormat="1">
      <c r="A1383" s="14"/>
      <c r="B1383" s="252"/>
      <c r="C1383" s="253"/>
      <c r="D1383" s="243" t="s">
        <v>195</v>
      </c>
      <c r="E1383" s="254" t="s">
        <v>1</v>
      </c>
      <c r="F1383" s="255" t="s">
        <v>1573</v>
      </c>
      <c r="G1383" s="253"/>
      <c r="H1383" s="256">
        <v>25.478000000000002</v>
      </c>
      <c r="I1383" s="257"/>
      <c r="J1383" s="253"/>
      <c r="K1383" s="253"/>
      <c r="L1383" s="258"/>
      <c r="M1383" s="259"/>
      <c r="N1383" s="260"/>
      <c r="O1383" s="260"/>
      <c r="P1383" s="260"/>
      <c r="Q1383" s="260"/>
      <c r="R1383" s="260"/>
      <c r="S1383" s="260"/>
      <c r="T1383" s="261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2" t="s">
        <v>195</v>
      </c>
      <c r="AU1383" s="262" t="s">
        <v>83</v>
      </c>
      <c r="AV1383" s="14" t="s">
        <v>83</v>
      </c>
      <c r="AW1383" s="14" t="s">
        <v>30</v>
      </c>
      <c r="AX1383" s="14" t="s">
        <v>73</v>
      </c>
      <c r="AY1383" s="262" t="s">
        <v>183</v>
      </c>
    </row>
    <row r="1384" s="13" customFormat="1">
      <c r="A1384" s="13"/>
      <c r="B1384" s="241"/>
      <c r="C1384" s="242"/>
      <c r="D1384" s="243" t="s">
        <v>195</v>
      </c>
      <c r="E1384" s="244" t="s">
        <v>1</v>
      </c>
      <c r="F1384" s="245" t="s">
        <v>1574</v>
      </c>
      <c r="G1384" s="242"/>
      <c r="H1384" s="244" t="s">
        <v>1</v>
      </c>
      <c r="I1384" s="246"/>
      <c r="J1384" s="242"/>
      <c r="K1384" s="242"/>
      <c r="L1384" s="247"/>
      <c r="M1384" s="248"/>
      <c r="N1384" s="249"/>
      <c r="O1384" s="249"/>
      <c r="P1384" s="249"/>
      <c r="Q1384" s="249"/>
      <c r="R1384" s="249"/>
      <c r="S1384" s="249"/>
      <c r="T1384" s="250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1" t="s">
        <v>195</v>
      </c>
      <c r="AU1384" s="251" t="s">
        <v>83</v>
      </c>
      <c r="AV1384" s="13" t="s">
        <v>81</v>
      </c>
      <c r="AW1384" s="13" t="s">
        <v>30</v>
      </c>
      <c r="AX1384" s="13" t="s">
        <v>73</v>
      </c>
      <c r="AY1384" s="251" t="s">
        <v>183</v>
      </c>
    </row>
    <row r="1385" s="14" customFormat="1">
      <c r="A1385" s="14"/>
      <c r="B1385" s="252"/>
      <c r="C1385" s="253"/>
      <c r="D1385" s="243" t="s">
        <v>195</v>
      </c>
      <c r="E1385" s="254" t="s">
        <v>1</v>
      </c>
      <c r="F1385" s="255" t="s">
        <v>1575</v>
      </c>
      <c r="G1385" s="253"/>
      <c r="H1385" s="256">
        <v>32.948999999999998</v>
      </c>
      <c r="I1385" s="257"/>
      <c r="J1385" s="253"/>
      <c r="K1385" s="253"/>
      <c r="L1385" s="258"/>
      <c r="M1385" s="259"/>
      <c r="N1385" s="260"/>
      <c r="O1385" s="260"/>
      <c r="P1385" s="260"/>
      <c r="Q1385" s="260"/>
      <c r="R1385" s="260"/>
      <c r="S1385" s="260"/>
      <c r="T1385" s="261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2" t="s">
        <v>195</v>
      </c>
      <c r="AU1385" s="262" t="s">
        <v>83</v>
      </c>
      <c r="AV1385" s="14" t="s">
        <v>83</v>
      </c>
      <c r="AW1385" s="14" t="s">
        <v>30</v>
      </c>
      <c r="AX1385" s="14" t="s">
        <v>73</v>
      </c>
      <c r="AY1385" s="262" t="s">
        <v>183</v>
      </c>
    </row>
    <row r="1386" s="13" customFormat="1">
      <c r="A1386" s="13"/>
      <c r="B1386" s="241"/>
      <c r="C1386" s="242"/>
      <c r="D1386" s="243" t="s">
        <v>195</v>
      </c>
      <c r="E1386" s="244" t="s">
        <v>1</v>
      </c>
      <c r="F1386" s="245" t="s">
        <v>1327</v>
      </c>
      <c r="G1386" s="242"/>
      <c r="H1386" s="244" t="s">
        <v>1</v>
      </c>
      <c r="I1386" s="246"/>
      <c r="J1386" s="242"/>
      <c r="K1386" s="242"/>
      <c r="L1386" s="247"/>
      <c r="M1386" s="248"/>
      <c r="N1386" s="249"/>
      <c r="O1386" s="249"/>
      <c r="P1386" s="249"/>
      <c r="Q1386" s="249"/>
      <c r="R1386" s="249"/>
      <c r="S1386" s="249"/>
      <c r="T1386" s="250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1" t="s">
        <v>195</v>
      </c>
      <c r="AU1386" s="251" t="s">
        <v>83</v>
      </c>
      <c r="AV1386" s="13" t="s">
        <v>81</v>
      </c>
      <c r="AW1386" s="13" t="s">
        <v>30</v>
      </c>
      <c r="AX1386" s="13" t="s">
        <v>73</v>
      </c>
      <c r="AY1386" s="251" t="s">
        <v>183</v>
      </c>
    </row>
    <row r="1387" s="14" customFormat="1">
      <c r="A1387" s="14"/>
      <c r="B1387" s="252"/>
      <c r="C1387" s="253"/>
      <c r="D1387" s="243" t="s">
        <v>195</v>
      </c>
      <c r="E1387" s="254" t="s">
        <v>1</v>
      </c>
      <c r="F1387" s="255" t="s">
        <v>1576</v>
      </c>
      <c r="G1387" s="253"/>
      <c r="H1387" s="256">
        <v>45.715000000000003</v>
      </c>
      <c r="I1387" s="257"/>
      <c r="J1387" s="253"/>
      <c r="K1387" s="253"/>
      <c r="L1387" s="258"/>
      <c r="M1387" s="259"/>
      <c r="N1387" s="260"/>
      <c r="O1387" s="260"/>
      <c r="P1387" s="260"/>
      <c r="Q1387" s="260"/>
      <c r="R1387" s="260"/>
      <c r="S1387" s="260"/>
      <c r="T1387" s="261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2" t="s">
        <v>195</v>
      </c>
      <c r="AU1387" s="262" t="s">
        <v>83</v>
      </c>
      <c r="AV1387" s="14" t="s">
        <v>83</v>
      </c>
      <c r="AW1387" s="14" t="s">
        <v>30</v>
      </c>
      <c r="AX1387" s="14" t="s">
        <v>73</v>
      </c>
      <c r="AY1387" s="262" t="s">
        <v>183</v>
      </c>
    </row>
    <row r="1388" s="13" customFormat="1">
      <c r="A1388" s="13"/>
      <c r="B1388" s="241"/>
      <c r="C1388" s="242"/>
      <c r="D1388" s="243" t="s">
        <v>195</v>
      </c>
      <c r="E1388" s="244" t="s">
        <v>1</v>
      </c>
      <c r="F1388" s="245" t="s">
        <v>1025</v>
      </c>
      <c r="G1388" s="242"/>
      <c r="H1388" s="244" t="s">
        <v>1</v>
      </c>
      <c r="I1388" s="246"/>
      <c r="J1388" s="242"/>
      <c r="K1388" s="242"/>
      <c r="L1388" s="247"/>
      <c r="M1388" s="248"/>
      <c r="N1388" s="249"/>
      <c r="O1388" s="249"/>
      <c r="P1388" s="249"/>
      <c r="Q1388" s="249"/>
      <c r="R1388" s="249"/>
      <c r="S1388" s="249"/>
      <c r="T1388" s="250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1" t="s">
        <v>195</v>
      </c>
      <c r="AU1388" s="251" t="s">
        <v>83</v>
      </c>
      <c r="AV1388" s="13" t="s">
        <v>81</v>
      </c>
      <c r="AW1388" s="13" t="s">
        <v>30</v>
      </c>
      <c r="AX1388" s="13" t="s">
        <v>73</v>
      </c>
      <c r="AY1388" s="251" t="s">
        <v>183</v>
      </c>
    </row>
    <row r="1389" s="14" customFormat="1">
      <c r="A1389" s="14"/>
      <c r="B1389" s="252"/>
      <c r="C1389" s="253"/>
      <c r="D1389" s="243" t="s">
        <v>195</v>
      </c>
      <c r="E1389" s="254" t="s">
        <v>1</v>
      </c>
      <c r="F1389" s="255" t="s">
        <v>1577</v>
      </c>
      <c r="G1389" s="253"/>
      <c r="H1389" s="256">
        <v>23.774999999999999</v>
      </c>
      <c r="I1389" s="257"/>
      <c r="J1389" s="253"/>
      <c r="K1389" s="253"/>
      <c r="L1389" s="258"/>
      <c r="M1389" s="259"/>
      <c r="N1389" s="260"/>
      <c r="O1389" s="260"/>
      <c r="P1389" s="260"/>
      <c r="Q1389" s="260"/>
      <c r="R1389" s="260"/>
      <c r="S1389" s="260"/>
      <c r="T1389" s="261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2" t="s">
        <v>195</v>
      </c>
      <c r="AU1389" s="262" t="s">
        <v>83</v>
      </c>
      <c r="AV1389" s="14" t="s">
        <v>83</v>
      </c>
      <c r="AW1389" s="14" t="s">
        <v>30</v>
      </c>
      <c r="AX1389" s="14" t="s">
        <v>73</v>
      </c>
      <c r="AY1389" s="262" t="s">
        <v>183</v>
      </c>
    </row>
    <row r="1390" s="13" customFormat="1">
      <c r="A1390" s="13"/>
      <c r="B1390" s="241"/>
      <c r="C1390" s="242"/>
      <c r="D1390" s="243" t="s">
        <v>195</v>
      </c>
      <c r="E1390" s="244" t="s">
        <v>1</v>
      </c>
      <c r="F1390" s="245" t="s">
        <v>1578</v>
      </c>
      <c r="G1390" s="242"/>
      <c r="H1390" s="244" t="s">
        <v>1</v>
      </c>
      <c r="I1390" s="246"/>
      <c r="J1390" s="242"/>
      <c r="K1390" s="242"/>
      <c r="L1390" s="247"/>
      <c r="M1390" s="248"/>
      <c r="N1390" s="249"/>
      <c r="O1390" s="249"/>
      <c r="P1390" s="249"/>
      <c r="Q1390" s="249"/>
      <c r="R1390" s="249"/>
      <c r="S1390" s="249"/>
      <c r="T1390" s="250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1" t="s">
        <v>195</v>
      </c>
      <c r="AU1390" s="251" t="s">
        <v>83</v>
      </c>
      <c r="AV1390" s="13" t="s">
        <v>81</v>
      </c>
      <c r="AW1390" s="13" t="s">
        <v>30</v>
      </c>
      <c r="AX1390" s="13" t="s">
        <v>73</v>
      </c>
      <c r="AY1390" s="251" t="s">
        <v>183</v>
      </c>
    </row>
    <row r="1391" s="14" customFormat="1">
      <c r="A1391" s="14"/>
      <c r="B1391" s="252"/>
      <c r="C1391" s="253"/>
      <c r="D1391" s="243" t="s">
        <v>195</v>
      </c>
      <c r="E1391" s="254" t="s">
        <v>1</v>
      </c>
      <c r="F1391" s="255" t="s">
        <v>1579</v>
      </c>
      <c r="G1391" s="253"/>
      <c r="H1391" s="256">
        <v>7.976</v>
      </c>
      <c r="I1391" s="257"/>
      <c r="J1391" s="253"/>
      <c r="K1391" s="253"/>
      <c r="L1391" s="258"/>
      <c r="M1391" s="259"/>
      <c r="N1391" s="260"/>
      <c r="O1391" s="260"/>
      <c r="P1391" s="260"/>
      <c r="Q1391" s="260"/>
      <c r="R1391" s="260"/>
      <c r="S1391" s="260"/>
      <c r="T1391" s="261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2" t="s">
        <v>195</v>
      </c>
      <c r="AU1391" s="262" t="s">
        <v>83</v>
      </c>
      <c r="AV1391" s="14" t="s">
        <v>83</v>
      </c>
      <c r="AW1391" s="14" t="s">
        <v>30</v>
      </c>
      <c r="AX1391" s="14" t="s">
        <v>73</v>
      </c>
      <c r="AY1391" s="262" t="s">
        <v>183</v>
      </c>
    </row>
    <row r="1392" s="13" customFormat="1">
      <c r="A1392" s="13"/>
      <c r="B1392" s="241"/>
      <c r="C1392" s="242"/>
      <c r="D1392" s="243" t="s">
        <v>195</v>
      </c>
      <c r="E1392" s="244" t="s">
        <v>1</v>
      </c>
      <c r="F1392" s="245" t="s">
        <v>1321</v>
      </c>
      <c r="G1392" s="242"/>
      <c r="H1392" s="244" t="s">
        <v>1</v>
      </c>
      <c r="I1392" s="246"/>
      <c r="J1392" s="242"/>
      <c r="K1392" s="242"/>
      <c r="L1392" s="247"/>
      <c r="M1392" s="248"/>
      <c r="N1392" s="249"/>
      <c r="O1392" s="249"/>
      <c r="P1392" s="249"/>
      <c r="Q1392" s="249"/>
      <c r="R1392" s="249"/>
      <c r="S1392" s="249"/>
      <c r="T1392" s="250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1" t="s">
        <v>195</v>
      </c>
      <c r="AU1392" s="251" t="s">
        <v>83</v>
      </c>
      <c r="AV1392" s="13" t="s">
        <v>81</v>
      </c>
      <c r="AW1392" s="13" t="s">
        <v>30</v>
      </c>
      <c r="AX1392" s="13" t="s">
        <v>73</v>
      </c>
      <c r="AY1392" s="251" t="s">
        <v>183</v>
      </c>
    </row>
    <row r="1393" s="14" customFormat="1">
      <c r="A1393" s="14"/>
      <c r="B1393" s="252"/>
      <c r="C1393" s="253"/>
      <c r="D1393" s="243" t="s">
        <v>195</v>
      </c>
      <c r="E1393" s="254" t="s">
        <v>1</v>
      </c>
      <c r="F1393" s="255" t="s">
        <v>1676</v>
      </c>
      <c r="G1393" s="253"/>
      <c r="H1393" s="256">
        <v>12.228999999999999</v>
      </c>
      <c r="I1393" s="257"/>
      <c r="J1393" s="253"/>
      <c r="K1393" s="253"/>
      <c r="L1393" s="258"/>
      <c r="M1393" s="259"/>
      <c r="N1393" s="260"/>
      <c r="O1393" s="260"/>
      <c r="P1393" s="260"/>
      <c r="Q1393" s="260"/>
      <c r="R1393" s="260"/>
      <c r="S1393" s="260"/>
      <c r="T1393" s="261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2" t="s">
        <v>195</v>
      </c>
      <c r="AU1393" s="262" t="s">
        <v>83</v>
      </c>
      <c r="AV1393" s="14" t="s">
        <v>83</v>
      </c>
      <c r="AW1393" s="14" t="s">
        <v>30</v>
      </c>
      <c r="AX1393" s="14" t="s">
        <v>73</v>
      </c>
      <c r="AY1393" s="262" t="s">
        <v>183</v>
      </c>
    </row>
    <row r="1394" s="13" customFormat="1">
      <c r="A1394" s="13"/>
      <c r="B1394" s="241"/>
      <c r="C1394" s="242"/>
      <c r="D1394" s="243" t="s">
        <v>195</v>
      </c>
      <c r="E1394" s="244" t="s">
        <v>1</v>
      </c>
      <c r="F1394" s="245" t="s">
        <v>1581</v>
      </c>
      <c r="G1394" s="242"/>
      <c r="H1394" s="244" t="s">
        <v>1</v>
      </c>
      <c r="I1394" s="246"/>
      <c r="J1394" s="242"/>
      <c r="K1394" s="242"/>
      <c r="L1394" s="247"/>
      <c r="M1394" s="248"/>
      <c r="N1394" s="249"/>
      <c r="O1394" s="249"/>
      <c r="P1394" s="249"/>
      <c r="Q1394" s="249"/>
      <c r="R1394" s="249"/>
      <c r="S1394" s="249"/>
      <c r="T1394" s="250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1" t="s">
        <v>195</v>
      </c>
      <c r="AU1394" s="251" t="s">
        <v>83</v>
      </c>
      <c r="AV1394" s="13" t="s">
        <v>81</v>
      </c>
      <c r="AW1394" s="13" t="s">
        <v>30</v>
      </c>
      <c r="AX1394" s="13" t="s">
        <v>73</v>
      </c>
      <c r="AY1394" s="251" t="s">
        <v>183</v>
      </c>
    </row>
    <row r="1395" s="14" customFormat="1">
      <c r="A1395" s="14"/>
      <c r="B1395" s="252"/>
      <c r="C1395" s="253"/>
      <c r="D1395" s="243" t="s">
        <v>195</v>
      </c>
      <c r="E1395" s="254" t="s">
        <v>1</v>
      </c>
      <c r="F1395" s="255" t="s">
        <v>1582</v>
      </c>
      <c r="G1395" s="253"/>
      <c r="H1395" s="256">
        <v>13.763999999999999</v>
      </c>
      <c r="I1395" s="257"/>
      <c r="J1395" s="253"/>
      <c r="K1395" s="253"/>
      <c r="L1395" s="258"/>
      <c r="M1395" s="259"/>
      <c r="N1395" s="260"/>
      <c r="O1395" s="260"/>
      <c r="P1395" s="260"/>
      <c r="Q1395" s="260"/>
      <c r="R1395" s="260"/>
      <c r="S1395" s="260"/>
      <c r="T1395" s="261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2" t="s">
        <v>195</v>
      </c>
      <c r="AU1395" s="262" t="s">
        <v>83</v>
      </c>
      <c r="AV1395" s="14" t="s">
        <v>83</v>
      </c>
      <c r="AW1395" s="14" t="s">
        <v>30</v>
      </c>
      <c r="AX1395" s="14" t="s">
        <v>73</v>
      </c>
      <c r="AY1395" s="262" t="s">
        <v>183</v>
      </c>
    </row>
    <row r="1396" s="13" customFormat="1">
      <c r="A1396" s="13"/>
      <c r="B1396" s="241"/>
      <c r="C1396" s="242"/>
      <c r="D1396" s="243" t="s">
        <v>195</v>
      </c>
      <c r="E1396" s="244" t="s">
        <v>1</v>
      </c>
      <c r="F1396" s="245" t="s">
        <v>1023</v>
      </c>
      <c r="G1396" s="242"/>
      <c r="H1396" s="244" t="s">
        <v>1</v>
      </c>
      <c r="I1396" s="246"/>
      <c r="J1396" s="242"/>
      <c r="K1396" s="242"/>
      <c r="L1396" s="247"/>
      <c r="M1396" s="248"/>
      <c r="N1396" s="249"/>
      <c r="O1396" s="249"/>
      <c r="P1396" s="249"/>
      <c r="Q1396" s="249"/>
      <c r="R1396" s="249"/>
      <c r="S1396" s="249"/>
      <c r="T1396" s="250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1" t="s">
        <v>195</v>
      </c>
      <c r="AU1396" s="251" t="s">
        <v>83</v>
      </c>
      <c r="AV1396" s="13" t="s">
        <v>81</v>
      </c>
      <c r="AW1396" s="13" t="s">
        <v>30</v>
      </c>
      <c r="AX1396" s="13" t="s">
        <v>73</v>
      </c>
      <c r="AY1396" s="251" t="s">
        <v>183</v>
      </c>
    </row>
    <row r="1397" s="14" customFormat="1">
      <c r="A1397" s="14"/>
      <c r="B1397" s="252"/>
      <c r="C1397" s="253"/>
      <c r="D1397" s="243" t="s">
        <v>195</v>
      </c>
      <c r="E1397" s="254" t="s">
        <v>1</v>
      </c>
      <c r="F1397" s="255" t="s">
        <v>1583</v>
      </c>
      <c r="G1397" s="253"/>
      <c r="H1397" s="256">
        <v>69.494</v>
      </c>
      <c r="I1397" s="257"/>
      <c r="J1397" s="253"/>
      <c r="K1397" s="253"/>
      <c r="L1397" s="258"/>
      <c r="M1397" s="259"/>
      <c r="N1397" s="260"/>
      <c r="O1397" s="260"/>
      <c r="P1397" s="260"/>
      <c r="Q1397" s="260"/>
      <c r="R1397" s="260"/>
      <c r="S1397" s="260"/>
      <c r="T1397" s="261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2" t="s">
        <v>195</v>
      </c>
      <c r="AU1397" s="262" t="s">
        <v>83</v>
      </c>
      <c r="AV1397" s="14" t="s">
        <v>83</v>
      </c>
      <c r="AW1397" s="14" t="s">
        <v>30</v>
      </c>
      <c r="AX1397" s="14" t="s">
        <v>73</v>
      </c>
      <c r="AY1397" s="262" t="s">
        <v>183</v>
      </c>
    </row>
    <row r="1398" s="13" customFormat="1">
      <c r="A1398" s="13"/>
      <c r="B1398" s="241"/>
      <c r="C1398" s="242"/>
      <c r="D1398" s="243" t="s">
        <v>195</v>
      </c>
      <c r="E1398" s="244" t="s">
        <v>1</v>
      </c>
      <c r="F1398" s="245" t="s">
        <v>1584</v>
      </c>
      <c r="G1398" s="242"/>
      <c r="H1398" s="244" t="s">
        <v>1</v>
      </c>
      <c r="I1398" s="246"/>
      <c r="J1398" s="242"/>
      <c r="K1398" s="242"/>
      <c r="L1398" s="247"/>
      <c r="M1398" s="248"/>
      <c r="N1398" s="249"/>
      <c r="O1398" s="249"/>
      <c r="P1398" s="249"/>
      <c r="Q1398" s="249"/>
      <c r="R1398" s="249"/>
      <c r="S1398" s="249"/>
      <c r="T1398" s="250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1" t="s">
        <v>195</v>
      </c>
      <c r="AU1398" s="251" t="s">
        <v>83</v>
      </c>
      <c r="AV1398" s="13" t="s">
        <v>81</v>
      </c>
      <c r="AW1398" s="13" t="s">
        <v>30</v>
      </c>
      <c r="AX1398" s="13" t="s">
        <v>73</v>
      </c>
      <c r="AY1398" s="251" t="s">
        <v>183</v>
      </c>
    </row>
    <row r="1399" s="14" customFormat="1">
      <c r="A1399" s="14"/>
      <c r="B1399" s="252"/>
      <c r="C1399" s="253"/>
      <c r="D1399" s="243" t="s">
        <v>195</v>
      </c>
      <c r="E1399" s="254" t="s">
        <v>1</v>
      </c>
      <c r="F1399" s="255" t="s">
        <v>1585</v>
      </c>
      <c r="G1399" s="253"/>
      <c r="H1399" s="256">
        <v>29.379999999999999</v>
      </c>
      <c r="I1399" s="257"/>
      <c r="J1399" s="253"/>
      <c r="K1399" s="253"/>
      <c r="L1399" s="258"/>
      <c r="M1399" s="259"/>
      <c r="N1399" s="260"/>
      <c r="O1399" s="260"/>
      <c r="P1399" s="260"/>
      <c r="Q1399" s="260"/>
      <c r="R1399" s="260"/>
      <c r="S1399" s="260"/>
      <c r="T1399" s="261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2" t="s">
        <v>195</v>
      </c>
      <c r="AU1399" s="262" t="s">
        <v>83</v>
      </c>
      <c r="AV1399" s="14" t="s">
        <v>83</v>
      </c>
      <c r="AW1399" s="14" t="s">
        <v>30</v>
      </c>
      <c r="AX1399" s="14" t="s">
        <v>73</v>
      </c>
      <c r="AY1399" s="262" t="s">
        <v>183</v>
      </c>
    </row>
    <row r="1400" s="13" customFormat="1">
      <c r="A1400" s="13"/>
      <c r="B1400" s="241"/>
      <c r="C1400" s="242"/>
      <c r="D1400" s="243" t="s">
        <v>195</v>
      </c>
      <c r="E1400" s="244" t="s">
        <v>1</v>
      </c>
      <c r="F1400" s="245" t="s">
        <v>1059</v>
      </c>
      <c r="G1400" s="242"/>
      <c r="H1400" s="244" t="s">
        <v>1</v>
      </c>
      <c r="I1400" s="246"/>
      <c r="J1400" s="242"/>
      <c r="K1400" s="242"/>
      <c r="L1400" s="247"/>
      <c r="M1400" s="248"/>
      <c r="N1400" s="249"/>
      <c r="O1400" s="249"/>
      <c r="P1400" s="249"/>
      <c r="Q1400" s="249"/>
      <c r="R1400" s="249"/>
      <c r="S1400" s="249"/>
      <c r="T1400" s="250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1" t="s">
        <v>195</v>
      </c>
      <c r="AU1400" s="251" t="s">
        <v>83</v>
      </c>
      <c r="AV1400" s="13" t="s">
        <v>81</v>
      </c>
      <c r="AW1400" s="13" t="s">
        <v>30</v>
      </c>
      <c r="AX1400" s="13" t="s">
        <v>73</v>
      </c>
      <c r="AY1400" s="251" t="s">
        <v>183</v>
      </c>
    </row>
    <row r="1401" s="14" customFormat="1">
      <c r="A1401" s="14"/>
      <c r="B1401" s="252"/>
      <c r="C1401" s="253"/>
      <c r="D1401" s="243" t="s">
        <v>195</v>
      </c>
      <c r="E1401" s="254" t="s">
        <v>1</v>
      </c>
      <c r="F1401" s="255" t="s">
        <v>1586</v>
      </c>
      <c r="G1401" s="253"/>
      <c r="H1401" s="256">
        <v>24.367000000000001</v>
      </c>
      <c r="I1401" s="257"/>
      <c r="J1401" s="253"/>
      <c r="K1401" s="253"/>
      <c r="L1401" s="258"/>
      <c r="M1401" s="259"/>
      <c r="N1401" s="260"/>
      <c r="O1401" s="260"/>
      <c r="P1401" s="260"/>
      <c r="Q1401" s="260"/>
      <c r="R1401" s="260"/>
      <c r="S1401" s="260"/>
      <c r="T1401" s="261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2" t="s">
        <v>195</v>
      </c>
      <c r="AU1401" s="262" t="s">
        <v>83</v>
      </c>
      <c r="AV1401" s="14" t="s">
        <v>83</v>
      </c>
      <c r="AW1401" s="14" t="s">
        <v>30</v>
      </c>
      <c r="AX1401" s="14" t="s">
        <v>73</v>
      </c>
      <c r="AY1401" s="262" t="s">
        <v>183</v>
      </c>
    </row>
    <row r="1402" s="13" customFormat="1">
      <c r="A1402" s="13"/>
      <c r="B1402" s="241"/>
      <c r="C1402" s="242"/>
      <c r="D1402" s="243" t="s">
        <v>195</v>
      </c>
      <c r="E1402" s="244" t="s">
        <v>1</v>
      </c>
      <c r="F1402" s="245" t="s">
        <v>1587</v>
      </c>
      <c r="G1402" s="242"/>
      <c r="H1402" s="244" t="s">
        <v>1</v>
      </c>
      <c r="I1402" s="246"/>
      <c r="J1402" s="242"/>
      <c r="K1402" s="242"/>
      <c r="L1402" s="247"/>
      <c r="M1402" s="248"/>
      <c r="N1402" s="249"/>
      <c r="O1402" s="249"/>
      <c r="P1402" s="249"/>
      <c r="Q1402" s="249"/>
      <c r="R1402" s="249"/>
      <c r="S1402" s="249"/>
      <c r="T1402" s="250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1" t="s">
        <v>195</v>
      </c>
      <c r="AU1402" s="251" t="s">
        <v>83</v>
      </c>
      <c r="AV1402" s="13" t="s">
        <v>81</v>
      </c>
      <c r="AW1402" s="13" t="s">
        <v>30</v>
      </c>
      <c r="AX1402" s="13" t="s">
        <v>73</v>
      </c>
      <c r="AY1402" s="251" t="s">
        <v>183</v>
      </c>
    </row>
    <row r="1403" s="14" customFormat="1">
      <c r="A1403" s="14"/>
      <c r="B1403" s="252"/>
      <c r="C1403" s="253"/>
      <c r="D1403" s="243" t="s">
        <v>195</v>
      </c>
      <c r="E1403" s="254" t="s">
        <v>1</v>
      </c>
      <c r="F1403" s="255" t="s">
        <v>1588</v>
      </c>
      <c r="G1403" s="253"/>
      <c r="H1403" s="256">
        <v>35.264000000000003</v>
      </c>
      <c r="I1403" s="257"/>
      <c r="J1403" s="253"/>
      <c r="K1403" s="253"/>
      <c r="L1403" s="258"/>
      <c r="M1403" s="259"/>
      <c r="N1403" s="260"/>
      <c r="O1403" s="260"/>
      <c r="P1403" s="260"/>
      <c r="Q1403" s="260"/>
      <c r="R1403" s="260"/>
      <c r="S1403" s="260"/>
      <c r="T1403" s="261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2" t="s">
        <v>195</v>
      </c>
      <c r="AU1403" s="262" t="s">
        <v>83</v>
      </c>
      <c r="AV1403" s="14" t="s">
        <v>83</v>
      </c>
      <c r="AW1403" s="14" t="s">
        <v>30</v>
      </c>
      <c r="AX1403" s="14" t="s">
        <v>73</v>
      </c>
      <c r="AY1403" s="262" t="s">
        <v>183</v>
      </c>
    </row>
    <row r="1404" s="13" customFormat="1">
      <c r="A1404" s="13"/>
      <c r="B1404" s="241"/>
      <c r="C1404" s="242"/>
      <c r="D1404" s="243" t="s">
        <v>195</v>
      </c>
      <c r="E1404" s="244" t="s">
        <v>1</v>
      </c>
      <c r="F1404" s="245" t="s">
        <v>1589</v>
      </c>
      <c r="G1404" s="242"/>
      <c r="H1404" s="244" t="s">
        <v>1</v>
      </c>
      <c r="I1404" s="246"/>
      <c r="J1404" s="242"/>
      <c r="K1404" s="242"/>
      <c r="L1404" s="247"/>
      <c r="M1404" s="248"/>
      <c r="N1404" s="249"/>
      <c r="O1404" s="249"/>
      <c r="P1404" s="249"/>
      <c r="Q1404" s="249"/>
      <c r="R1404" s="249"/>
      <c r="S1404" s="249"/>
      <c r="T1404" s="250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1" t="s">
        <v>195</v>
      </c>
      <c r="AU1404" s="251" t="s">
        <v>83</v>
      </c>
      <c r="AV1404" s="13" t="s">
        <v>81</v>
      </c>
      <c r="AW1404" s="13" t="s">
        <v>30</v>
      </c>
      <c r="AX1404" s="13" t="s">
        <v>73</v>
      </c>
      <c r="AY1404" s="251" t="s">
        <v>183</v>
      </c>
    </row>
    <row r="1405" s="14" customFormat="1">
      <c r="A1405" s="14"/>
      <c r="B1405" s="252"/>
      <c r="C1405" s="253"/>
      <c r="D1405" s="243" t="s">
        <v>195</v>
      </c>
      <c r="E1405" s="254" t="s">
        <v>1</v>
      </c>
      <c r="F1405" s="255" t="s">
        <v>1590</v>
      </c>
      <c r="G1405" s="253"/>
      <c r="H1405" s="256">
        <v>32.488999999999997</v>
      </c>
      <c r="I1405" s="257"/>
      <c r="J1405" s="253"/>
      <c r="K1405" s="253"/>
      <c r="L1405" s="258"/>
      <c r="M1405" s="259"/>
      <c r="N1405" s="260"/>
      <c r="O1405" s="260"/>
      <c r="P1405" s="260"/>
      <c r="Q1405" s="260"/>
      <c r="R1405" s="260"/>
      <c r="S1405" s="260"/>
      <c r="T1405" s="261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2" t="s">
        <v>195</v>
      </c>
      <c r="AU1405" s="262" t="s">
        <v>83</v>
      </c>
      <c r="AV1405" s="14" t="s">
        <v>83</v>
      </c>
      <c r="AW1405" s="14" t="s">
        <v>30</v>
      </c>
      <c r="AX1405" s="14" t="s">
        <v>73</v>
      </c>
      <c r="AY1405" s="262" t="s">
        <v>183</v>
      </c>
    </row>
    <row r="1406" s="13" customFormat="1">
      <c r="A1406" s="13"/>
      <c r="B1406" s="241"/>
      <c r="C1406" s="242"/>
      <c r="D1406" s="243" t="s">
        <v>195</v>
      </c>
      <c r="E1406" s="244" t="s">
        <v>1</v>
      </c>
      <c r="F1406" s="245" t="s">
        <v>208</v>
      </c>
      <c r="G1406" s="242"/>
      <c r="H1406" s="244" t="s">
        <v>1</v>
      </c>
      <c r="I1406" s="246"/>
      <c r="J1406" s="242"/>
      <c r="K1406" s="242"/>
      <c r="L1406" s="247"/>
      <c r="M1406" s="248"/>
      <c r="N1406" s="249"/>
      <c r="O1406" s="249"/>
      <c r="P1406" s="249"/>
      <c r="Q1406" s="249"/>
      <c r="R1406" s="249"/>
      <c r="S1406" s="249"/>
      <c r="T1406" s="250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1" t="s">
        <v>195</v>
      </c>
      <c r="AU1406" s="251" t="s">
        <v>83</v>
      </c>
      <c r="AV1406" s="13" t="s">
        <v>81</v>
      </c>
      <c r="AW1406" s="13" t="s">
        <v>30</v>
      </c>
      <c r="AX1406" s="13" t="s">
        <v>73</v>
      </c>
      <c r="AY1406" s="251" t="s">
        <v>183</v>
      </c>
    </row>
    <row r="1407" s="13" customFormat="1">
      <c r="A1407" s="13"/>
      <c r="B1407" s="241"/>
      <c r="C1407" s="242"/>
      <c r="D1407" s="243" t="s">
        <v>195</v>
      </c>
      <c r="E1407" s="244" t="s">
        <v>1</v>
      </c>
      <c r="F1407" s="245" t="s">
        <v>366</v>
      </c>
      <c r="G1407" s="242"/>
      <c r="H1407" s="244" t="s">
        <v>1</v>
      </c>
      <c r="I1407" s="246"/>
      <c r="J1407" s="242"/>
      <c r="K1407" s="242"/>
      <c r="L1407" s="247"/>
      <c r="M1407" s="248"/>
      <c r="N1407" s="249"/>
      <c r="O1407" s="249"/>
      <c r="P1407" s="249"/>
      <c r="Q1407" s="249"/>
      <c r="R1407" s="249"/>
      <c r="S1407" s="249"/>
      <c r="T1407" s="250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1" t="s">
        <v>195</v>
      </c>
      <c r="AU1407" s="251" t="s">
        <v>83</v>
      </c>
      <c r="AV1407" s="13" t="s">
        <v>81</v>
      </c>
      <c r="AW1407" s="13" t="s">
        <v>30</v>
      </c>
      <c r="AX1407" s="13" t="s">
        <v>73</v>
      </c>
      <c r="AY1407" s="251" t="s">
        <v>183</v>
      </c>
    </row>
    <row r="1408" s="14" customFormat="1">
      <c r="A1408" s="14"/>
      <c r="B1408" s="252"/>
      <c r="C1408" s="253"/>
      <c r="D1408" s="243" t="s">
        <v>195</v>
      </c>
      <c r="E1408" s="254" t="s">
        <v>1</v>
      </c>
      <c r="F1408" s="255" t="s">
        <v>1591</v>
      </c>
      <c r="G1408" s="253"/>
      <c r="H1408" s="256">
        <v>33.509</v>
      </c>
      <c r="I1408" s="257"/>
      <c r="J1408" s="253"/>
      <c r="K1408" s="253"/>
      <c r="L1408" s="258"/>
      <c r="M1408" s="259"/>
      <c r="N1408" s="260"/>
      <c r="O1408" s="260"/>
      <c r="P1408" s="260"/>
      <c r="Q1408" s="260"/>
      <c r="R1408" s="260"/>
      <c r="S1408" s="260"/>
      <c r="T1408" s="261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2" t="s">
        <v>195</v>
      </c>
      <c r="AU1408" s="262" t="s">
        <v>83</v>
      </c>
      <c r="AV1408" s="14" t="s">
        <v>83</v>
      </c>
      <c r="AW1408" s="14" t="s">
        <v>30</v>
      </c>
      <c r="AX1408" s="14" t="s">
        <v>73</v>
      </c>
      <c r="AY1408" s="262" t="s">
        <v>183</v>
      </c>
    </row>
    <row r="1409" s="14" customFormat="1">
      <c r="A1409" s="14"/>
      <c r="B1409" s="252"/>
      <c r="C1409" s="253"/>
      <c r="D1409" s="243" t="s">
        <v>195</v>
      </c>
      <c r="E1409" s="254" t="s">
        <v>1</v>
      </c>
      <c r="F1409" s="255" t="s">
        <v>1592</v>
      </c>
      <c r="G1409" s="253"/>
      <c r="H1409" s="256">
        <v>0.67200000000000004</v>
      </c>
      <c r="I1409" s="257"/>
      <c r="J1409" s="253"/>
      <c r="K1409" s="253"/>
      <c r="L1409" s="258"/>
      <c r="M1409" s="259"/>
      <c r="N1409" s="260"/>
      <c r="O1409" s="260"/>
      <c r="P1409" s="260"/>
      <c r="Q1409" s="260"/>
      <c r="R1409" s="260"/>
      <c r="S1409" s="260"/>
      <c r="T1409" s="261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2" t="s">
        <v>195</v>
      </c>
      <c r="AU1409" s="262" t="s">
        <v>83</v>
      </c>
      <c r="AV1409" s="14" t="s">
        <v>83</v>
      </c>
      <c r="AW1409" s="14" t="s">
        <v>30</v>
      </c>
      <c r="AX1409" s="14" t="s">
        <v>73</v>
      </c>
      <c r="AY1409" s="262" t="s">
        <v>183</v>
      </c>
    </row>
    <row r="1410" s="13" customFormat="1">
      <c r="A1410" s="13"/>
      <c r="B1410" s="241"/>
      <c r="C1410" s="242"/>
      <c r="D1410" s="243" t="s">
        <v>195</v>
      </c>
      <c r="E1410" s="244" t="s">
        <v>1</v>
      </c>
      <c r="F1410" s="245" t="s">
        <v>542</v>
      </c>
      <c r="G1410" s="242"/>
      <c r="H1410" s="244" t="s">
        <v>1</v>
      </c>
      <c r="I1410" s="246"/>
      <c r="J1410" s="242"/>
      <c r="K1410" s="242"/>
      <c r="L1410" s="247"/>
      <c r="M1410" s="248"/>
      <c r="N1410" s="249"/>
      <c r="O1410" s="249"/>
      <c r="P1410" s="249"/>
      <c r="Q1410" s="249"/>
      <c r="R1410" s="249"/>
      <c r="S1410" s="249"/>
      <c r="T1410" s="250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1" t="s">
        <v>195</v>
      </c>
      <c r="AU1410" s="251" t="s">
        <v>83</v>
      </c>
      <c r="AV1410" s="13" t="s">
        <v>81</v>
      </c>
      <c r="AW1410" s="13" t="s">
        <v>30</v>
      </c>
      <c r="AX1410" s="13" t="s">
        <v>73</v>
      </c>
      <c r="AY1410" s="251" t="s">
        <v>183</v>
      </c>
    </row>
    <row r="1411" s="14" customFormat="1">
      <c r="A1411" s="14"/>
      <c r="B1411" s="252"/>
      <c r="C1411" s="253"/>
      <c r="D1411" s="243" t="s">
        <v>195</v>
      </c>
      <c r="E1411" s="254" t="s">
        <v>1</v>
      </c>
      <c r="F1411" s="255" t="s">
        <v>1593</v>
      </c>
      <c r="G1411" s="253"/>
      <c r="H1411" s="256">
        <v>31.263000000000002</v>
      </c>
      <c r="I1411" s="257"/>
      <c r="J1411" s="253"/>
      <c r="K1411" s="253"/>
      <c r="L1411" s="258"/>
      <c r="M1411" s="259"/>
      <c r="N1411" s="260"/>
      <c r="O1411" s="260"/>
      <c r="P1411" s="260"/>
      <c r="Q1411" s="260"/>
      <c r="R1411" s="260"/>
      <c r="S1411" s="260"/>
      <c r="T1411" s="261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2" t="s">
        <v>195</v>
      </c>
      <c r="AU1411" s="262" t="s">
        <v>83</v>
      </c>
      <c r="AV1411" s="14" t="s">
        <v>83</v>
      </c>
      <c r="AW1411" s="14" t="s">
        <v>30</v>
      </c>
      <c r="AX1411" s="14" t="s">
        <v>73</v>
      </c>
      <c r="AY1411" s="262" t="s">
        <v>183</v>
      </c>
    </row>
    <row r="1412" s="14" customFormat="1">
      <c r="A1412" s="14"/>
      <c r="B1412" s="252"/>
      <c r="C1412" s="253"/>
      <c r="D1412" s="243" t="s">
        <v>195</v>
      </c>
      <c r="E1412" s="254" t="s">
        <v>1</v>
      </c>
      <c r="F1412" s="255" t="s">
        <v>1594</v>
      </c>
      <c r="G1412" s="253"/>
      <c r="H1412" s="256">
        <v>176.684</v>
      </c>
      <c r="I1412" s="257"/>
      <c r="J1412" s="253"/>
      <c r="K1412" s="253"/>
      <c r="L1412" s="258"/>
      <c r="M1412" s="259"/>
      <c r="N1412" s="260"/>
      <c r="O1412" s="260"/>
      <c r="P1412" s="260"/>
      <c r="Q1412" s="260"/>
      <c r="R1412" s="260"/>
      <c r="S1412" s="260"/>
      <c r="T1412" s="261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2" t="s">
        <v>195</v>
      </c>
      <c r="AU1412" s="262" t="s">
        <v>83</v>
      </c>
      <c r="AV1412" s="14" t="s">
        <v>83</v>
      </c>
      <c r="AW1412" s="14" t="s">
        <v>30</v>
      </c>
      <c r="AX1412" s="14" t="s">
        <v>73</v>
      </c>
      <c r="AY1412" s="262" t="s">
        <v>183</v>
      </c>
    </row>
    <row r="1413" s="14" customFormat="1">
      <c r="A1413" s="14"/>
      <c r="B1413" s="252"/>
      <c r="C1413" s="253"/>
      <c r="D1413" s="243" t="s">
        <v>195</v>
      </c>
      <c r="E1413" s="254" t="s">
        <v>1</v>
      </c>
      <c r="F1413" s="255" t="s">
        <v>1595</v>
      </c>
      <c r="G1413" s="253"/>
      <c r="H1413" s="256">
        <v>115.297</v>
      </c>
      <c r="I1413" s="257"/>
      <c r="J1413" s="253"/>
      <c r="K1413" s="253"/>
      <c r="L1413" s="258"/>
      <c r="M1413" s="259"/>
      <c r="N1413" s="260"/>
      <c r="O1413" s="260"/>
      <c r="P1413" s="260"/>
      <c r="Q1413" s="260"/>
      <c r="R1413" s="260"/>
      <c r="S1413" s="260"/>
      <c r="T1413" s="261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2" t="s">
        <v>195</v>
      </c>
      <c r="AU1413" s="262" t="s">
        <v>83</v>
      </c>
      <c r="AV1413" s="14" t="s">
        <v>83</v>
      </c>
      <c r="AW1413" s="14" t="s">
        <v>30</v>
      </c>
      <c r="AX1413" s="14" t="s">
        <v>73</v>
      </c>
      <c r="AY1413" s="262" t="s">
        <v>183</v>
      </c>
    </row>
    <row r="1414" s="13" customFormat="1">
      <c r="A1414" s="13"/>
      <c r="B1414" s="241"/>
      <c r="C1414" s="242"/>
      <c r="D1414" s="243" t="s">
        <v>195</v>
      </c>
      <c r="E1414" s="244" t="s">
        <v>1</v>
      </c>
      <c r="F1414" s="245" t="s">
        <v>1027</v>
      </c>
      <c r="G1414" s="242"/>
      <c r="H1414" s="244" t="s">
        <v>1</v>
      </c>
      <c r="I1414" s="246"/>
      <c r="J1414" s="242"/>
      <c r="K1414" s="242"/>
      <c r="L1414" s="247"/>
      <c r="M1414" s="248"/>
      <c r="N1414" s="249"/>
      <c r="O1414" s="249"/>
      <c r="P1414" s="249"/>
      <c r="Q1414" s="249"/>
      <c r="R1414" s="249"/>
      <c r="S1414" s="249"/>
      <c r="T1414" s="250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1" t="s">
        <v>195</v>
      </c>
      <c r="AU1414" s="251" t="s">
        <v>83</v>
      </c>
      <c r="AV1414" s="13" t="s">
        <v>81</v>
      </c>
      <c r="AW1414" s="13" t="s">
        <v>30</v>
      </c>
      <c r="AX1414" s="13" t="s">
        <v>73</v>
      </c>
      <c r="AY1414" s="251" t="s">
        <v>183</v>
      </c>
    </row>
    <row r="1415" s="14" customFormat="1">
      <c r="A1415" s="14"/>
      <c r="B1415" s="252"/>
      <c r="C1415" s="253"/>
      <c r="D1415" s="243" t="s">
        <v>195</v>
      </c>
      <c r="E1415" s="254" t="s">
        <v>1</v>
      </c>
      <c r="F1415" s="255" t="s">
        <v>1596</v>
      </c>
      <c r="G1415" s="253"/>
      <c r="H1415" s="256">
        <v>174.16900000000001</v>
      </c>
      <c r="I1415" s="257"/>
      <c r="J1415" s="253"/>
      <c r="K1415" s="253"/>
      <c r="L1415" s="258"/>
      <c r="M1415" s="259"/>
      <c r="N1415" s="260"/>
      <c r="O1415" s="260"/>
      <c r="P1415" s="260"/>
      <c r="Q1415" s="260"/>
      <c r="R1415" s="260"/>
      <c r="S1415" s="260"/>
      <c r="T1415" s="261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2" t="s">
        <v>195</v>
      </c>
      <c r="AU1415" s="262" t="s">
        <v>83</v>
      </c>
      <c r="AV1415" s="14" t="s">
        <v>83</v>
      </c>
      <c r="AW1415" s="14" t="s">
        <v>30</v>
      </c>
      <c r="AX1415" s="14" t="s">
        <v>73</v>
      </c>
      <c r="AY1415" s="262" t="s">
        <v>183</v>
      </c>
    </row>
    <row r="1416" s="13" customFormat="1">
      <c r="A1416" s="13"/>
      <c r="B1416" s="241"/>
      <c r="C1416" s="242"/>
      <c r="D1416" s="243" t="s">
        <v>195</v>
      </c>
      <c r="E1416" s="244" t="s">
        <v>1</v>
      </c>
      <c r="F1416" s="245" t="s">
        <v>1597</v>
      </c>
      <c r="G1416" s="242"/>
      <c r="H1416" s="244" t="s">
        <v>1</v>
      </c>
      <c r="I1416" s="246"/>
      <c r="J1416" s="242"/>
      <c r="K1416" s="242"/>
      <c r="L1416" s="247"/>
      <c r="M1416" s="248"/>
      <c r="N1416" s="249"/>
      <c r="O1416" s="249"/>
      <c r="P1416" s="249"/>
      <c r="Q1416" s="249"/>
      <c r="R1416" s="249"/>
      <c r="S1416" s="249"/>
      <c r="T1416" s="250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1" t="s">
        <v>195</v>
      </c>
      <c r="AU1416" s="251" t="s">
        <v>83</v>
      </c>
      <c r="AV1416" s="13" t="s">
        <v>81</v>
      </c>
      <c r="AW1416" s="13" t="s">
        <v>30</v>
      </c>
      <c r="AX1416" s="13" t="s">
        <v>73</v>
      </c>
      <c r="AY1416" s="251" t="s">
        <v>183</v>
      </c>
    </row>
    <row r="1417" s="14" customFormat="1">
      <c r="A1417" s="14"/>
      <c r="B1417" s="252"/>
      <c r="C1417" s="253"/>
      <c r="D1417" s="243" t="s">
        <v>195</v>
      </c>
      <c r="E1417" s="254" t="s">
        <v>1</v>
      </c>
      <c r="F1417" s="255" t="s">
        <v>1598</v>
      </c>
      <c r="G1417" s="253"/>
      <c r="H1417" s="256">
        <v>29.969999999999999</v>
      </c>
      <c r="I1417" s="257"/>
      <c r="J1417" s="253"/>
      <c r="K1417" s="253"/>
      <c r="L1417" s="258"/>
      <c r="M1417" s="259"/>
      <c r="N1417" s="260"/>
      <c r="O1417" s="260"/>
      <c r="P1417" s="260"/>
      <c r="Q1417" s="260"/>
      <c r="R1417" s="260"/>
      <c r="S1417" s="260"/>
      <c r="T1417" s="261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2" t="s">
        <v>195</v>
      </c>
      <c r="AU1417" s="262" t="s">
        <v>83</v>
      </c>
      <c r="AV1417" s="14" t="s">
        <v>83</v>
      </c>
      <c r="AW1417" s="14" t="s">
        <v>30</v>
      </c>
      <c r="AX1417" s="14" t="s">
        <v>73</v>
      </c>
      <c r="AY1417" s="262" t="s">
        <v>183</v>
      </c>
    </row>
    <row r="1418" s="13" customFormat="1">
      <c r="A1418" s="13"/>
      <c r="B1418" s="241"/>
      <c r="C1418" s="242"/>
      <c r="D1418" s="243" t="s">
        <v>195</v>
      </c>
      <c r="E1418" s="244" t="s">
        <v>1</v>
      </c>
      <c r="F1418" s="245" t="s">
        <v>1599</v>
      </c>
      <c r="G1418" s="242"/>
      <c r="H1418" s="244" t="s">
        <v>1</v>
      </c>
      <c r="I1418" s="246"/>
      <c r="J1418" s="242"/>
      <c r="K1418" s="242"/>
      <c r="L1418" s="247"/>
      <c r="M1418" s="248"/>
      <c r="N1418" s="249"/>
      <c r="O1418" s="249"/>
      <c r="P1418" s="249"/>
      <c r="Q1418" s="249"/>
      <c r="R1418" s="249"/>
      <c r="S1418" s="249"/>
      <c r="T1418" s="250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1" t="s">
        <v>195</v>
      </c>
      <c r="AU1418" s="251" t="s">
        <v>83</v>
      </c>
      <c r="AV1418" s="13" t="s">
        <v>81</v>
      </c>
      <c r="AW1418" s="13" t="s">
        <v>30</v>
      </c>
      <c r="AX1418" s="13" t="s">
        <v>73</v>
      </c>
      <c r="AY1418" s="251" t="s">
        <v>183</v>
      </c>
    </row>
    <row r="1419" s="14" customFormat="1">
      <c r="A1419" s="14"/>
      <c r="B1419" s="252"/>
      <c r="C1419" s="253"/>
      <c r="D1419" s="243" t="s">
        <v>195</v>
      </c>
      <c r="E1419" s="254" t="s">
        <v>1</v>
      </c>
      <c r="F1419" s="255" t="s">
        <v>1600</v>
      </c>
      <c r="G1419" s="253"/>
      <c r="H1419" s="256">
        <v>65.534000000000006</v>
      </c>
      <c r="I1419" s="257"/>
      <c r="J1419" s="253"/>
      <c r="K1419" s="253"/>
      <c r="L1419" s="258"/>
      <c r="M1419" s="259"/>
      <c r="N1419" s="260"/>
      <c r="O1419" s="260"/>
      <c r="P1419" s="260"/>
      <c r="Q1419" s="260"/>
      <c r="R1419" s="260"/>
      <c r="S1419" s="260"/>
      <c r="T1419" s="261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2" t="s">
        <v>195</v>
      </c>
      <c r="AU1419" s="262" t="s">
        <v>83</v>
      </c>
      <c r="AV1419" s="14" t="s">
        <v>83</v>
      </c>
      <c r="AW1419" s="14" t="s">
        <v>30</v>
      </c>
      <c r="AX1419" s="14" t="s">
        <v>73</v>
      </c>
      <c r="AY1419" s="262" t="s">
        <v>183</v>
      </c>
    </row>
    <row r="1420" s="13" customFormat="1">
      <c r="A1420" s="13"/>
      <c r="B1420" s="241"/>
      <c r="C1420" s="242"/>
      <c r="D1420" s="243" t="s">
        <v>195</v>
      </c>
      <c r="E1420" s="244" t="s">
        <v>1</v>
      </c>
      <c r="F1420" s="245" t="s">
        <v>1402</v>
      </c>
      <c r="G1420" s="242"/>
      <c r="H1420" s="244" t="s">
        <v>1</v>
      </c>
      <c r="I1420" s="246"/>
      <c r="J1420" s="242"/>
      <c r="K1420" s="242"/>
      <c r="L1420" s="247"/>
      <c r="M1420" s="248"/>
      <c r="N1420" s="249"/>
      <c r="O1420" s="249"/>
      <c r="P1420" s="249"/>
      <c r="Q1420" s="249"/>
      <c r="R1420" s="249"/>
      <c r="S1420" s="249"/>
      <c r="T1420" s="250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1" t="s">
        <v>195</v>
      </c>
      <c r="AU1420" s="251" t="s">
        <v>83</v>
      </c>
      <c r="AV1420" s="13" t="s">
        <v>81</v>
      </c>
      <c r="AW1420" s="13" t="s">
        <v>30</v>
      </c>
      <c r="AX1420" s="13" t="s">
        <v>73</v>
      </c>
      <c r="AY1420" s="251" t="s">
        <v>183</v>
      </c>
    </row>
    <row r="1421" s="14" customFormat="1">
      <c r="A1421" s="14"/>
      <c r="B1421" s="252"/>
      <c r="C1421" s="253"/>
      <c r="D1421" s="243" t="s">
        <v>195</v>
      </c>
      <c r="E1421" s="254" t="s">
        <v>1</v>
      </c>
      <c r="F1421" s="255" t="s">
        <v>1601</v>
      </c>
      <c r="G1421" s="253"/>
      <c r="H1421" s="256">
        <v>79.469999999999999</v>
      </c>
      <c r="I1421" s="257"/>
      <c r="J1421" s="253"/>
      <c r="K1421" s="253"/>
      <c r="L1421" s="258"/>
      <c r="M1421" s="259"/>
      <c r="N1421" s="260"/>
      <c r="O1421" s="260"/>
      <c r="P1421" s="260"/>
      <c r="Q1421" s="260"/>
      <c r="R1421" s="260"/>
      <c r="S1421" s="260"/>
      <c r="T1421" s="261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2" t="s">
        <v>195</v>
      </c>
      <c r="AU1421" s="262" t="s">
        <v>83</v>
      </c>
      <c r="AV1421" s="14" t="s">
        <v>83</v>
      </c>
      <c r="AW1421" s="14" t="s">
        <v>30</v>
      </c>
      <c r="AX1421" s="14" t="s">
        <v>73</v>
      </c>
      <c r="AY1421" s="262" t="s">
        <v>183</v>
      </c>
    </row>
    <row r="1422" s="13" customFormat="1">
      <c r="A1422" s="13"/>
      <c r="B1422" s="241"/>
      <c r="C1422" s="242"/>
      <c r="D1422" s="243" t="s">
        <v>195</v>
      </c>
      <c r="E1422" s="244" t="s">
        <v>1</v>
      </c>
      <c r="F1422" s="245" t="s">
        <v>1602</v>
      </c>
      <c r="G1422" s="242"/>
      <c r="H1422" s="244" t="s">
        <v>1</v>
      </c>
      <c r="I1422" s="246"/>
      <c r="J1422" s="242"/>
      <c r="K1422" s="242"/>
      <c r="L1422" s="247"/>
      <c r="M1422" s="248"/>
      <c r="N1422" s="249"/>
      <c r="O1422" s="249"/>
      <c r="P1422" s="249"/>
      <c r="Q1422" s="249"/>
      <c r="R1422" s="249"/>
      <c r="S1422" s="249"/>
      <c r="T1422" s="250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1" t="s">
        <v>195</v>
      </c>
      <c r="AU1422" s="251" t="s">
        <v>83</v>
      </c>
      <c r="AV1422" s="13" t="s">
        <v>81</v>
      </c>
      <c r="AW1422" s="13" t="s">
        <v>30</v>
      </c>
      <c r="AX1422" s="13" t="s">
        <v>73</v>
      </c>
      <c r="AY1422" s="251" t="s">
        <v>183</v>
      </c>
    </row>
    <row r="1423" s="14" customFormat="1">
      <c r="A1423" s="14"/>
      <c r="B1423" s="252"/>
      <c r="C1423" s="253"/>
      <c r="D1423" s="243" t="s">
        <v>195</v>
      </c>
      <c r="E1423" s="254" t="s">
        <v>1</v>
      </c>
      <c r="F1423" s="255" t="s">
        <v>1603</v>
      </c>
      <c r="G1423" s="253"/>
      <c r="H1423" s="256">
        <v>63.417999999999999</v>
      </c>
      <c r="I1423" s="257"/>
      <c r="J1423" s="253"/>
      <c r="K1423" s="253"/>
      <c r="L1423" s="258"/>
      <c r="M1423" s="259"/>
      <c r="N1423" s="260"/>
      <c r="O1423" s="260"/>
      <c r="P1423" s="260"/>
      <c r="Q1423" s="260"/>
      <c r="R1423" s="260"/>
      <c r="S1423" s="260"/>
      <c r="T1423" s="261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2" t="s">
        <v>195</v>
      </c>
      <c r="AU1423" s="262" t="s">
        <v>83</v>
      </c>
      <c r="AV1423" s="14" t="s">
        <v>83</v>
      </c>
      <c r="AW1423" s="14" t="s">
        <v>30</v>
      </c>
      <c r="AX1423" s="14" t="s">
        <v>73</v>
      </c>
      <c r="AY1423" s="262" t="s">
        <v>183</v>
      </c>
    </row>
    <row r="1424" s="13" customFormat="1">
      <c r="A1424" s="13"/>
      <c r="B1424" s="241"/>
      <c r="C1424" s="242"/>
      <c r="D1424" s="243" t="s">
        <v>195</v>
      </c>
      <c r="E1424" s="244" t="s">
        <v>1</v>
      </c>
      <c r="F1424" s="245" t="s">
        <v>254</v>
      </c>
      <c r="G1424" s="242"/>
      <c r="H1424" s="244" t="s">
        <v>1</v>
      </c>
      <c r="I1424" s="246"/>
      <c r="J1424" s="242"/>
      <c r="K1424" s="242"/>
      <c r="L1424" s="247"/>
      <c r="M1424" s="248"/>
      <c r="N1424" s="249"/>
      <c r="O1424" s="249"/>
      <c r="P1424" s="249"/>
      <c r="Q1424" s="249"/>
      <c r="R1424" s="249"/>
      <c r="S1424" s="249"/>
      <c r="T1424" s="250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1" t="s">
        <v>195</v>
      </c>
      <c r="AU1424" s="251" t="s">
        <v>83</v>
      </c>
      <c r="AV1424" s="13" t="s">
        <v>81</v>
      </c>
      <c r="AW1424" s="13" t="s">
        <v>30</v>
      </c>
      <c r="AX1424" s="13" t="s">
        <v>73</v>
      </c>
      <c r="AY1424" s="251" t="s">
        <v>183</v>
      </c>
    </row>
    <row r="1425" s="13" customFormat="1">
      <c r="A1425" s="13"/>
      <c r="B1425" s="241"/>
      <c r="C1425" s="242"/>
      <c r="D1425" s="243" t="s">
        <v>195</v>
      </c>
      <c r="E1425" s="244" t="s">
        <v>1</v>
      </c>
      <c r="F1425" s="245" t="s">
        <v>1338</v>
      </c>
      <c r="G1425" s="242"/>
      <c r="H1425" s="244" t="s">
        <v>1</v>
      </c>
      <c r="I1425" s="246"/>
      <c r="J1425" s="242"/>
      <c r="K1425" s="242"/>
      <c r="L1425" s="247"/>
      <c r="M1425" s="248"/>
      <c r="N1425" s="249"/>
      <c r="O1425" s="249"/>
      <c r="P1425" s="249"/>
      <c r="Q1425" s="249"/>
      <c r="R1425" s="249"/>
      <c r="S1425" s="249"/>
      <c r="T1425" s="250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1" t="s">
        <v>195</v>
      </c>
      <c r="AU1425" s="251" t="s">
        <v>83</v>
      </c>
      <c r="AV1425" s="13" t="s">
        <v>81</v>
      </c>
      <c r="AW1425" s="13" t="s">
        <v>30</v>
      </c>
      <c r="AX1425" s="13" t="s">
        <v>73</v>
      </c>
      <c r="AY1425" s="251" t="s">
        <v>183</v>
      </c>
    </row>
    <row r="1426" s="14" customFormat="1">
      <c r="A1426" s="14"/>
      <c r="B1426" s="252"/>
      <c r="C1426" s="253"/>
      <c r="D1426" s="243" t="s">
        <v>195</v>
      </c>
      <c r="E1426" s="254" t="s">
        <v>1</v>
      </c>
      <c r="F1426" s="255" t="s">
        <v>1604</v>
      </c>
      <c r="G1426" s="253"/>
      <c r="H1426" s="256">
        <v>19.850000000000001</v>
      </c>
      <c r="I1426" s="257"/>
      <c r="J1426" s="253"/>
      <c r="K1426" s="253"/>
      <c r="L1426" s="258"/>
      <c r="M1426" s="259"/>
      <c r="N1426" s="260"/>
      <c r="O1426" s="260"/>
      <c r="P1426" s="260"/>
      <c r="Q1426" s="260"/>
      <c r="R1426" s="260"/>
      <c r="S1426" s="260"/>
      <c r="T1426" s="261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2" t="s">
        <v>195</v>
      </c>
      <c r="AU1426" s="262" t="s">
        <v>83</v>
      </c>
      <c r="AV1426" s="14" t="s">
        <v>83</v>
      </c>
      <c r="AW1426" s="14" t="s">
        <v>30</v>
      </c>
      <c r="AX1426" s="14" t="s">
        <v>73</v>
      </c>
      <c r="AY1426" s="262" t="s">
        <v>183</v>
      </c>
    </row>
    <row r="1427" s="13" customFormat="1">
      <c r="A1427" s="13"/>
      <c r="B1427" s="241"/>
      <c r="C1427" s="242"/>
      <c r="D1427" s="243" t="s">
        <v>195</v>
      </c>
      <c r="E1427" s="244" t="s">
        <v>1</v>
      </c>
      <c r="F1427" s="245" t="s">
        <v>1340</v>
      </c>
      <c r="G1427" s="242"/>
      <c r="H1427" s="244" t="s">
        <v>1</v>
      </c>
      <c r="I1427" s="246"/>
      <c r="J1427" s="242"/>
      <c r="K1427" s="242"/>
      <c r="L1427" s="247"/>
      <c r="M1427" s="248"/>
      <c r="N1427" s="249"/>
      <c r="O1427" s="249"/>
      <c r="P1427" s="249"/>
      <c r="Q1427" s="249"/>
      <c r="R1427" s="249"/>
      <c r="S1427" s="249"/>
      <c r="T1427" s="250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1" t="s">
        <v>195</v>
      </c>
      <c r="AU1427" s="251" t="s">
        <v>83</v>
      </c>
      <c r="AV1427" s="13" t="s">
        <v>81</v>
      </c>
      <c r="AW1427" s="13" t="s">
        <v>30</v>
      </c>
      <c r="AX1427" s="13" t="s">
        <v>73</v>
      </c>
      <c r="AY1427" s="251" t="s">
        <v>183</v>
      </c>
    </row>
    <row r="1428" s="14" customFormat="1">
      <c r="A1428" s="14"/>
      <c r="B1428" s="252"/>
      <c r="C1428" s="253"/>
      <c r="D1428" s="243" t="s">
        <v>195</v>
      </c>
      <c r="E1428" s="254" t="s">
        <v>1</v>
      </c>
      <c r="F1428" s="255" t="s">
        <v>1605</v>
      </c>
      <c r="G1428" s="253"/>
      <c r="H1428" s="256">
        <v>13.821</v>
      </c>
      <c r="I1428" s="257"/>
      <c r="J1428" s="253"/>
      <c r="K1428" s="253"/>
      <c r="L1428" s="258"/>
      <c r="M1428" s="259"/>
      <c r="N1428" s="260"/>
      <c r="O1428" s="260"/>
      <c r="P1428" s="260"/>
      <c r="Q1428" s="260"/>
      <c r="R1428" s="260"/>
      <c r="S1428" s="260"/>
      <c r="T1428" s="261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2" t="s">
        <v>195</v>
      </c>
      <c r="AU1428" s="262" t="s">
        <v>83</v>
      </c>
      <c r="AV1428" s="14" t="s">
        <v>83</v>
      </c>
      <c r="AW1428" s="14" t="s">
        <v>30</v>
      </c>
      <c r="AX1428" s="14" t="s">
        <v>73</v>
      </c>
      <c r="AY1428" s="262" t="s">
        <v>183</v>
      </c>
    </row>
    <row r="1429" s="15" customFormat="1">
      <c r="A1429" s="15"/>
      <c r="B1429" s="263"/>
      <c r="C1429" s="264"/>
      <c r="D1429" s="243" t="s">
        <v>195</v>
      </c>
      <c r="E1429" s="265" t="s">
        <v>1</v>
      </c>
      <c r="F1429" s="266" t="s">
        <v>219</v>
      </c>
      <c r="G1429" s="264"/>
      <c r="H1429" s="267">
        <v>1266.0740000000001</v>
      </c>
      <c r="I1429" s="268"/>
      <c r="J1429" s="264"/>
      <c r="K1429" s="264"/>
      <c r="L1429" s="269"/>
      <c r="M1429" s="270"/>
      <c r="N1429" s="271"/>
      <c r="O1429" s="271"/>
      <c r="P1429" s="271"/>
      <c r="Q1429" s="271"/>
      <c r="R1429" s="271"/>
      <c r="S1429" s="271"/>
      <c r="T1429" s="272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73" t="s">
        <v>195</v>
      </c>
      <c r="AU1429" s="273" t="s">
        <v>83</v>
      </c>
      <c r="AV1429" s="15" t="s">
        <v>188</v>
      </c>
      <c r="AW1429" s="15" t="s">
        <v>30</v>
      </c>
      <c r="AX1429" s="15" t="s">
        <v>81</v>
      </c>
      <c r="AY1429" s="273" t="s">
        <v>183</v>
      </c>
    </row>
    <row r="1430" s="2" customFormat="1" ht="24.15" customHeight="1">
      <c r="A1430" s="38"/>
      <c r="B1430" s="39"/>
      <c r="C1430" s="227" t="s">
        <v>1677</v>
      </c>
      <c r="D1430" s="227" t="s">
        <v>185</v>
      </c>
      <c r="E1430" s="228" t="s">
        <v>1678</v>
      </c>
      <c r="F1430" s="229" t="s">
        <v>1679</v>
      </c>
      <c r="G1430" s="230" t="s">
        <v>202</v>
      </c>
      <c r="H1430" s="231">
        <v>4090.797</v>
      </c>
      <c r="I1430" s="232"/>
      <c r="J1430" s="233">
        <f>ROUND(I1430*H1430,2)</f>
        <v>0</v>
      </c>
      <c r="K1430" s="234"/>
      <c r="L1430" s="44"/>
      <c r="M1430" s="235" t="s">
        <v>1</v>
      </c>
      <c r="N1430" s="236" t="s">
        <v>38</v>
      </c>
      <c r="O1430" s="91"/>
      <c r="P1430" s="237">
        <f>O1430*H1430</f>
        <v>0</v>
      </c>
      <c r="Q1430" s="237">
        <v>0.0079000000000000008</v>
      </c>
      <c r="R1430" s="237">
        <f>Q1430*H1430</f>
        <v>32.317296300000002</v>
      </c>
      <c r="S1430" s="237">
        <v>0</v>
      </c>
      <c r="T1430" s="238">
        <f>S1430*H1430</f>
        <v>0</v>
      </c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R1430" s="239" t="s">
        <v>188</v>
      </c>
      <c r="AT1430" s="239" t="s">
        <v>185</v>
      </c>
      <c r="AU1430" s="239" t="s">
        <v>83</v>
      </c>
      <c r="AY1430" s="17" t="s">
        <v>183</v>
      </c>
      <c r="BE1430" s="240">
        <f>IF(N1430="základní",J1430,0)</f>
        <v>0</v>
      </c>
      <c r="BF1430" s="240">
        <f>IF(N1430="snížená",J1430,0)</f>
        <v>0</v>
      </c>
      <c r="BG1430" s="240">
        <f>IF(N1430="zákl. přenesená",J1430,0)</f>
        <v>0</v>
      </c>
      <c r="BH1430" s="240">
        <f>IF(N1430="sníž. přenesená",J1430,0)</f>
        <v>0</v>
      </c>
      <c r="BI1430" s="240">
        <f>IF(N1430="nulová",J1430,0)</f>
        <v>0</v>
      </c>
      <c r="BJ1430" s="17" t="s">
        <v>81</v>
      </c>
      <c r="BK1430" s="240">
        <f>ROUND(I1430*H1430,2)</f>
        <v>0</v>
      </c>
      <c r="BL1430" s="17" t="s">
        <v>188</v>
      </c>
      <c r="BM1430" s="239" t="s">
        <v>1680</v>
      </c>
    </row>
    <row r="1431" s="14" customFormat="1">
      <c r="A1431" s="14"/>
      <c r="B1431" s="252"/>
      <c r="C1431" s="253"/>
      <c r="D1431" s="243" t="s">
        <v>195</v>
      </c>
      <c r="E1431" s="254" t="s">
        <v>1</v>
      </c>
      <c r="F1431" s="255" t="s">
        <v>1681</v>
      </c>
      <c r="G1431" s="253"/>
      <c r="H1431" s="256">
        <v>4090.797</v>
      </c>
      <c r="I1431" s="257"/>
      <c r="J1431" s="253"/>
      <c r="K1431" s="253"/>
      <c r="L1431" s="258"/>
      <c r="M1431" s="259"/>
      <c r="N1431" s="260"/>
      <c r="O1431" s="260"/>
      <c r="P1431" s="260"/>
      <c r="Q1431" s="260"/>
      <c r="R1431" s="260"/>
      <c r="S1431" s="260"/>
      <c r="T1431" s="261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2" t="s">
        <v>195</v>
      </c>
      <c r="AU1431" s="262" t="s">
        <v>83</v>
      </c>
      <c r="AV1431" s="14" t="s">
        <v>83</v>
      </c>
      <c r="AW1431" s="14" t="s">
        <v>30</v>
      </c>
      <c r="AX1431" s="14" t="s">
        <v>81</v>
      </c>
      <c r="AY1431" s="262" t="s">
        <v>183</v>
      </c>
    </row>
    <row r="1432" s="2" customFormat="1" ht="24.15" customHeight="1">
      <c r="A1432" s="38"/>
      <c r="B1432" s="39"/>
      <c r="C1432" s="227" t="s">
        <v>1682</v>
      </c>
      <c r="D1432" s="227" t="s">
        <v>185</v>
      </c>
      <c r="E1432" s="228" t="s">
        <v>1683</v>
      </c>
      <c r="F1432" s="229" t="s">
        <v>1684</v>
      </c>
      <c r="G1432" s="230" t="s">
        <v>202</v>
      </c>
      <c r="H1432" s="231">
        <v>150.137</v>
      </c>
      <c r="I1432" s="232"/>
      <c r="J1432" s="233">
        <f>ROUND(I1432*H1432,2)</f>
        <v>0</v>
      </c>
      <c r="K1432" s="234"/>
      <c r="L1432" s="44"/>
      <c r="M1432" s="235" t="s">
        <v>1</v>
      </c>
      <c r="N1432" s="236" t="s">
        <v>38</v>
      </c>
      <c r="O1432" s="91"/>
      <c r="P1432" s="237">
        <f>O1432*H1432</f>
        <v>0</v>
      </c>
      <c r="Q1432" s="237">
        <v>0.012</v>
      </c>
      <c r="R1432" s="237">
        <f>Q1432*H1432</f>
        <v>1.801644</v>
      </c>
      <c r="S1432" s="237">
        <v>0</v>
      </c>
      <c r="T1432" s="238">
        <f>S1432*H1432</f>
        <v>0</v>
      </c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R1432" s="239" t="s">
        <v>188</v>
      </c>
      <c r="AT1432" s="239" t="s">
        <v>185</v>
      </c>
      <c r="AU1432" s="239" t="s">
        <v>83</v>
      </c>
      <c r="AY1432" s="17" t="s">
        <v>183</v>
      </c>
      <c r="BE1432" s="240">
        <f>IF(N1432="základní",J1432,0)</f>
        <v>0</v>
      </c>
      <c r="BF1432" s="240">
        <f>IF(N1432="snížená",J1432,0)</f>
        <v>0</v>
      </c>
      <c r="BG1432" s="240">
        <f>IF(N1432="zákl. přenesená",J1432,0)</f>
        <v>0</v>
      </c>
      <c r="BH1432" s="240">
        <f>IF(N1432="sníž. přenesená",J1432,0)</f>
        <v>0</v>
      </c>
      <c r="BI1432" s="240">
        <f>IF(N1432="nulová",J1432,0)</f>
        <v>0</v>
      </c>
      <c r="BJ1432" s="17" t="s">
        <v>81</v>
      </c>
      <c r="BK1432" s="240">
        <f>ROUND(I1432*H1432,2)</f>
        <v>0</v>
      </c>
      <c r="BL1432" s="17" t="s">
        <v>188</v>
      </c>
      <c r="BM1432" s="239" t="s">
        <v>1685</v>
      </c>
    </row>
    <row r="1433" s="13" customFormat="1">
      <c r="A1433" s="13"/>
      <c r="B1433" s="241"/>
      <c r="C1433" s="242"/>
      <c r="D1433" s="243" t="s">
        <v>195</v>
      </c>
      <c r="E1433" s="244" t="s">
        <v>1</v>
      </c>
      <c r="F1433" s="245" t="s">
        <v>196</v>
      </c>
      <c r="G1433" s="242"/>
      <c r="H1433" s="244" t="s">
        <v>1</v>
      </c>
      <c r="I1433" s="246"/>
      <c r="J1433" s="242"/>
      <c r="K1433" s="242"/>
      <c r="L1433" s="247"/>
      <c r="M1433" s="248"/>
      <c r="N1433" s="249"/>
      <c r="O1433" s="249"/>
      <c r="P1433" s="249"/>
      <c r="Q1433" s="249"/>
      <c r="R1433" s="249"/>
      <c r="S1433" s="249"/>
      <c r="T1433" s="250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1" t="s">
        <v>195</v>
      </c>
      <c r="AU1433" s="251" t="s">
        <v>83</v>
      </c>
      <c r="AV1433" s="13" t="s">
        <v>81</v>
      </c>
      <c r="AW1433" s="13" t="s">
        <v>30</v>
      </c>
      <c r="AX1433" s="13" t="s">
        <v>73</v>
      </c>
      <c r="AY1433" s="251" t="s">
        <v>183</v>
      </c>
    </row>
    <row r="1434" s="13" customFormat="1">
      <c r="A1434" s="13"/>
      <c r="B1434" s="241"/>
      <c r="C1434" s="242"/>
      <c r="D1434" s="243" t="s">
        <v>195</v>
      </c>
      <c r="E1434" s="244" t="s">
        <v>1</v>
      </c>
      <c r="F1434" s="245" t="s">
        <v>1650</v>
      </c>
      <c r="G1434" s="242"/>
      <c r="H1434" s="244" t="s">
        <v>1</v>
      </c>
      <c r="I1434" s="246"/>
      <c r="J1434" s="242"/>
      <c r="K1434" s="242"/>
      <c r="L1434" s="247"/>
      <c r="M1434" s="248"/>
      <c r="N1434" s="249"/>
      <c r="O1434" s="249"/>
      <c r="P1434" s="249"/>
      <c r="Q1434" s="249"/>
      <c r="R1434" s="249"/>
      <c r="S1434" s="249"/>
      <c r="T1434" s="250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1" t="s">
        <v>195</v>
      </c>
      <c r="AU1434" s="251" t="s">
        <v>83</v>
      </c>
      <c r="AV1434" s="13" t="s">
        <v>81</v>
      </c>
      <c r="AW1434" s="13" t="s">
        <v>30</v>
      </c>
      <c r="AX1434" s="13" t="s">
        <v>73</v>
      </c>
      <c r="AY1434" s="251" t="s">
        <v>183</v>
      </c>
    </row>
    <row r="1435" s="14" customFormat="1">
      <c r="A1435" s="14"/>
      <c r="B1435" s="252"/>
      <c r="C1435" s="253"/>
      <c r="D1435" s="243" t="s">
        <v>195</v>
      </c>
      <c r="E1435" s="254" t="s">
        <v>1</v>
      </c>
      <c r="F1435" s="255" t="s">
        <v>1651</v>
      </c>
      <c r="G1435" s="253"/>
      <c r="H1435" s="256">
        <v>27.323</v>
      </c>
      <c r="I1435" s="257"/>
      <c r="J1435" s="253"/>
      <c r="K1435" s="253"/>
      <c r="L1435" s="258"/>
      <c r="M1435" s="259"/>
      <c r="N1435" s="260"/>
      <c r="O1435" s="260"/>
      <c r="P1435" s="260"/>
      <c r="Q1435" s="260"/>
      <c r="R1435" s="260"/>
      <c r="S1435" s="260"/>
      <c r="T1435" s="261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2" t="s">
        <v>195</v>
      </c>
      <c r="AU1435" s="262" t="s">
        <v>83</v>
      </c>
      <c r="AV1435" s="14" t="s">
        <v>83</v>
      </c>
      <c r="AW1435" s="14" t="s">
        <v>30</v>
      </c>
      <c r="AX1435" s="14" t="s">
        <v>73</v>
      </c>
      <c r="AY1435" s="262" t="s">
        <v>183</v>
      </c>
    </row>
    <row r="1436" s="13" customFormat="1">
      <c r="A1436" s="13"/>
      <c r="B1436" s="241"/>
      <c r="C1436" s="242"/>
      <c r="D1436" s="243" t="s">
        <v>195</v>
      </c>
      <c r="E1436" s="244" t="s">
        <v>1</v>
      </c>
      <c r="F1436" s="245" t="s">
        <v>1581</v>
      </c>
      <c r="G1436" s="242"/>
      <c r="H1436" s="244" t="s">
        <v>1</v>
      </c>
      <c r="I1436" s="246"/>
      <c r="J1436" s="242"/>
      <c r="K1436" s="242"/>
      <c r="L1436" s="247"/>
      <c r="M1436" s="248"/>
      <c r="N1436" s="249"/>
      <c r="O1436" s="249"/>
      <c r="P1436" s="249"/>
      <c r="Q1436" s="249"/>
      <c r="R1436" s="249"/>
      <c r="S1436" s="249"/>
      <c r="T1436" s="250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1" t="s">
        <v>195</v>
      </c>
      <c r="AU1436" s="251" t="s">
        <v>83</v>
      </c>
      <c r="AV1436" s="13" t="s">
        <v>81</v>
      </c>
      <c r="AW1436" s="13" t="s">
        <v>30</v>
      </c>
      <c r="AX1436" s="13" t="s">
        <v>73</v>
      </c>
      <c r="AY1436" s="251" t="s">
        <v>183</v>
      </c>
    </row>
    <row r="1437" s="14" customFormat="1">
      <c r="A1437" s="14"/>
      <c r="B1437" s="252"/>
      <c r="C1437" s="253"/>
      <c r="D1437" s="243" t="s">
        <v>195</v>
      </c>
      <c r="E1437" s="254" t="s">
        <v>1</v>
      </c>
      <c r="F1437" s="255" t="s">
        <v>1652</v>
      </c>
      <c r="G1437" s="253"/>
      <c r="H1437" s="256">
        <v>13.763999999999999</v>
      </c>
      <c r="I1437" s="257"/>
      <c r="J1437" s="253"/>
      <c r="K1437" s="253"/>
      <c r="L1437" s="258"/>
      <c r="M1437" s="259"/>
      <c r="N1437" s="260"/>
      <c r="O1437" s="260"/>
      <c r="P1437" s="260"/>
      <c r="Q1437" s="260"/>
      <c r="R1437" s="260"/>
      <c r="S1437" s="260"/>
      <c r="T1437" s="261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2" t="s">
        <v>195</v>
      </c>
      <c r="AU1437" s="262" t="s">
        <v>83</v>
      </c>
      <c r="AV1437" s="14" t="s">
        <v>83</v>
      </c>
      <c r="AW1437" s="14" t="s">
        <v>30</v>
      </c>
      <c r="AX1437" s="14" t="s">
        <v>73</v>
      </c>
      <c r="AY1437" s="262" t="s">
        <v>183</v>
      </c>
    </row>
    <row r="1438" s="13" customFormat="1">
      <c r="A1438" s="13"/>
      <c r="B1438" s="241"/>
      <c r="C1438" s="242"/>
      <c r="D1438" s="243" t="s">
        <v>195</v>
      </c>
      <c r="E1438" s="244" t="s">
        <v>1</v>
      </c>
      <c r="F1438" s="245" t="s">
        <v>1321</v>
      </c>
      <c r="G1438" s="242"/>
      <c r="H1438" s="244" t="s">
        <v>1</v>
      </c>
      <c r="I1438" s="246"/>
      <c r="J1438" s="242"/>
      <c r="K1438" s="242"/>
      <c r="L1438" s="247"/>
      <c r="M1438" s="248"/>
      <c r="N1438" s="249"/>
      <c r="O1438" s="249"/>
      <c r="P1438" s="249"/>
      <c r="Q1438" s="249"/>
      <c r="R1438" s="249"/>
      <c r="S1438" s="249"/>
      <c r="T1438" s="250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1" t="s">
        <v>195</v>
      </c>
      <c r="AU1438" s="251" t="s">
        <v>83</v>
      </c>
      <c r="AV1438" s="13" t="s">
        <v>81</v>
      </c>
      <c r="AW1438" s="13" t="s">
        <v>30</v>
      </c>
      <c r="AX1438" s="13" t="s">
        <v>73</v>
      </c>
      <c r="AY1438" s="251" t="s">
        <v>183</v>
      </c>
    </row>
    <row r="1439" s="14" customFormat="1">
      <c r="A1439" s="14"/>
      <c r="B1439" s="252"/>
      <c r="C1439" s="253"/>
      <c r="D1439" s="243" t="s">
        <v>195</v>
      </c>
      <c r="E1439" s="254" t="s">
        <v>1</v>
      </c>
      <c r="F1439" s="255" t="s">
        <v>1653</v>
      </c>
      <c r="G1439" s="253"/>
      <c r="H1439" s="256">
        <v>2.1600000000000001</v>
      </c>
      <c r="I1439" s="257"/>
      <c r="J1439" s="253"/>
      <c r="K1439" s="253"/>
      <c r="L1439" s="258"/>
      <c r="M1439" s="259"/>
      <c r="N1439" s="260"/>
      <c r="O1439" s="260"/>
      <c r="P1439" s="260"/>
      <c r="Q1439" s="260"/>
      <c r="R1439" s="260"/>
      <c r="S1439" s="260"/>
      <c r="T1439" s="261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2" t="s">
        <v>195</v>
      </c>
      <c r="AU1439" s="262" t="s">
        <v>83</v>
      </c>
      <c r="AV1439" s="14" t="s">
        <v>83</v>
      </c>
      <c r="AW1439" s="14" t="s">
        <v>30</v>
      </c>
      <c r="AX1439" s="14" t="s">
        <v>73</v>
      </c>
      <c r="AY1439" s="262" t="s">
        <v>183</v>
      </c>
    </row>
    <row r="1440" s="13" customFormat="1">
      <c r="A1440" s="13"/>
      <c r="B1440" s="241"/>
      <c r="C1440" s="242"/>
      <c r="D1440" s="243" t="s">
        <v>195</v>
      </c>
      <c r="E1440" s="244" t="s">
        <v>1</v>
      </c>
      <c r="F1440" s="245" t="s">
        <v>1584</v>
      </c>
      <c r="G1440" s="242"/>
      <c r="H1440" s="244" t="s">
        <v>1</v>
      </c>
      <c r="I1440" s="246"/>
      <c r="J1440" s="242"/>
      <c r="K1440" s="242"/>
      <c r="L1440" s="247"/>
      <c r="M1440" s="248"/>
      <c r="N1440" s="249"/>
      <c r="O1440" s="249"/>
      <c r="P1440" s="249"/>
      <c r="Q1440" s="249"/>
      <c r="R1440" s="249"/>
      <c r="S1440" s="249"/>
      <c r="T1440" s="250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1" t="s">
        <v>195</v>
      </c>
      <c r="AU1440" s="251" t="s">
        <v>83</v>
      </c>
      <c r="AV1440" s="13" t="s">
        <v>81</v>
      </c>
      <c r="AW1440" s="13" t="s">
        <v>30</v>
      </c>
      <c r="AX1440" s="13" t="s">
        <v>73</v>
      </c>
      <c r="AY1440" s="251" t="s">
        <v>183</v>
      </c>
    </row>
    <row r="1441" s="14" customFormat="1">
      <c r="A1441" s="14"/>
      <c r="B1441" s="252"/>
      <c r="C1441" s="253"/>
      <c r="D1441" s="243" t="s">
        <v>195</v>
      </c>
      <c r="E1441" s="254" t="s">
        <v>1</v>
      </c>
      <c r="F1441" s="255" t="s">
        <v>1654</v>
      </c>
      <c r="G1441" s="253"/>
      <c r="H1441" s="256">
        <v>14.417999999999999</v>
      </c>
      <c r="I1441" s="257"/>
      <c r="J1441" s="253"/>
      <c r="K1441" s="253"/>
      <c r="L1441" s="258"/>
      <c r="M1441" s="259"/>
      <c r="N1441" s="260"/>
      <c r="O1441" s="260"/>
      <c r="P1441" s="260"/>
      <c r="Q1441" s="260"/>
      <c r="R1441" s="260"/>
      <c r="S1441" s="260"/>
      <c r="T1441" s="261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2" t="s">
        <v>195</v>
      </c>
      <c r="AU1441" s="262" t="s">
        <v>83</v>
      </c>
      <c r="AV1441" s="14" t="s">
        <v>83</v>
      </c>
      <c r="AW1441" s="14" t="s">
        <v>30</v>
      </c>
      <c r="AX1441" s="14" t="s">
        <v>73</v>
      </c>
      <c r="AY1441" s="262" t="s">
        <v>183</v>
      </c>
    </row>
    <row r="1442" s="13" customFormat="1">
      <c r="A1442" s="13"/>
      <c r="B1442" s="241"/>
      <c r="C1442" s="242"/>
      <c r="D1442" s="243" t="s">
        <v>195</v>
      </c>
      <c r="E1442" s="244" t="s">
        <v>1</v>
      </c>
      <c r="F1442" s="245" t="s">
        <v>1578</v>
      </c>
      <c r="G1442" s="242"/>
      <c r="H1442" s="244" t="s">
        <v>1</v>
      </c>
      <c r="I1442" s="246"/>
      <c r="J1442" s="242"/>
      <c r="K1442" s="242"/>
      <c r="L1442" s="247"/>
      <c r="M1442" s="248"/>
      <c r="N1442" s="249"/>
      <c r="O1442" s="249"/>
      <c r="P1442" s="249"/>
      <c r="Q1442" s="249"/>
      <c r="R1442" s="249"/>
      <c r="S1442" s="249"/>
      <c r="T1442" s="250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1" t="s">
        <v>195</v>
      </c>
      <c r="AU1442" s="251" t="s">
        <v>83</v>
      </c>
      <c r="AV1442" s="13" t="s">
        <v>81</v>
      </c>
      <c r="AW1442" s="13" t="s">
        <v>30</v>
      </c>
      <c r="AX1442" s="13" t="s">
        <v>73</v>
      </c>
      <c r="AY1442" s="251" t="s">
        <v>183</v>
      </c>
    </row>
    <row r="1443" s="14" customFormat="1">
      <c r="A1443" s="14"/>
      <c r="B1443" s="252"/>
      <c r="C1443" s="253"/>
      <c r="D1443" s="243" t="s">
        <v>195</v>
      </c>
      <c r="E1443" s="254" t="s">
        <v>1</v>
      </c>
      <c r="F1443" s="255" t="s">
        <v>1579</v>
      </c>
      <c r="G1443" s="253"/>
      <c r="H1443" s="256">
        <v>7.976</v>
      </c>
      <c r="I1443" s="257"/>
      <c r="J1443" s="253"/>
      <c r="K1443" s="253"/>
      <c r="L1443" s="258"/>
      <c r="M1443" s="259"/>
      <c r="N1443" s="260"/>
      <c r="O1443" s="260"/>
      <c r="P1443" s="260"/>
      <c r="Q1443" s="260"/>
      <c r="R1443" s="260"/>
      <c r="S1443" s="260"/>
      <c r="T1443" s="261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2" t="s">
        <v>195</v>
      </c>
      <c r="AU1443" s="262" t="s">
        <v>83</v>
      </c>
      <c r="AV1443" s="14" t="s">
        <v>83</v>
      </c>
      <c r="AW1443" s="14" t="s">
        <v>30</v>
      </c>
      <c r="AX1443" s="14" t="s">
        <v>73</v>
      </c>
      <c r="AY1443" s="262" t="s">
        <v>183</v>
      </c>
    </row>
    <row r="1444" s="13" customFormat="1">
      <c r="A1444" s="13"/>
      <c r="B1444" s="241"/>
      <c r="C1444" s="242"/>
      <c r="D1444" s="243" t="s">
        <v>195</v>
      </c>
      <c r="E1444" s="244" t="s">
        <v>1</v>
      </c>
      <c r="F1444" s="245" t="s">
        <v>1059</v>
      </c>
      <c r="G1444" s="242"/>
      <c r="H1444" s="244" t="s">
        <v>1</v>
      </c>
      <c r="I1444" s="246"/>
      <c r="J1444" s="242"/>
      <c r="K1444" s="242"/>
      <c r="L1444" s="247"/>
      <c r="M1444" s="248"/>
      <c r="N1444" s="249"/>
      <c r="O1444" s="249"/>
      <c r="P1444" s="249"/>
      <c r="Q1444" s="249"/>
      <c r="R1444" s="249"/>
      <c r="S1444" s="249"/>
      <c r="T1444" s="250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1" t="s">
        <v>195</v>
      </c>
      <c r="AU1444" s="251" t="s">
        <v>83</v>
      </c>
      <c r="AV1444" s="13" t="s">
        <v>81</v>
      </c>
      <c r="AW1444" s="13" t="s">
        <v>30</v>
      </c>
      <c r="AX1444" s="13" t="s">
        <v>73</v>
      </c>
      <c r="AY1444" s="251" t="s">
        <v>183</v>
      </c>
    </row>
    <row r="1445" s="14" customFormat="1">
      <c r="A1445" s="14"/>
      <c r="B1445" s="252"/>
      <c r="C1445" s="253"/>
      <c r="D1445" s="243" t="s">
        <v>195</v>
      </c>
      <c r="E1445" s="254" t="s">
        <v>1</v>
      </c>
      <c r="F1445" s="255" t="s">
        <v>1655</v>
      </c>
      <c r="G1445" s="253"/>
      <c r="H1445" s="256">
        <v>5.9100000000000001</v>
      </c>
      <c r="I1445" s="257"/>
      <c r="J1445" s="253"/>
      <c r="K1445" s="253"/>
      <c r="L1445" s="258"/>
      <c r="M1445" s="259"/>
      <c r="N1445" s="260"/>
      <c r="O1445" s="260"/>
      <c r="P1445" s="260"/>
      <c r="Q1445" s="260"/>
      <c r="R1445" s="260"/>
      <c r="S1445" s="260"/>
      <c r="T1445" s="261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2" t="s">
        <v>195</v>
      </c>
      <c r="AU1445" s="262" t="s">
        <v>83</v>
      </c>
      <c r="AV1445" s="14" t="s">
        <v>83</v>
      </c>
      <c r="AW1445" s="14" t="s">
        <v>30</v>
      </c>
      <c r="AX1445" s="14" t="s">
        <v>73</v>
      </c>
      <c r="AY1445" s="262" t="s">
        <v>183</v>
      </c>
    </row>
    <row r="1446" s="13" customFormat="1">
      <c r="A1446" s="13"/>
      <c r="B1446" s="241"/>
      <c r="C1446" s="242"/>
      <c r="D1446" s="243" t="s">
        <v>195</v>
      </c>
      <c r="E1446" s="244" t="s">
        <v>1</v>
      </c>
      <c r="F1446" s="245" t="s">
        <v>1587</v>
      </c>
      <c r="G1446" s="242"/>
      <c r="H1446" s="244" t="s">
        <v>1</v>
      </c>
      <c r="I1446" s="246"/>
      <c r="J1446" s="242"/>
      <c r="K1446" s="242"/>
      <c r="L1446" s="247"/>
      <c r="M1446" s="248"/>
      <c r="N1446" s="249"/>
      <c r="O1446" s="249"/>
      <c r="P1446" s="249"/>
      <c r="Q1446" s="249"/>
      <c r="R1446" s="249"/>
      <c r="S1446" s="249"/>
      <c r="T1446" s="250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1" t="s">
        <v>195</v>
      </c>
      <c r="AU1446" s="251" t="s">
        <v>83</v>
      </c>
      <c r="AV1446" s="13" t="s">
        <v>81</v>
      </c>
      <c r="AW1446" s="13" t="s">
        <v>30</v>
      </c>
      <c r="AX1446" s="13" t="s">
        <v>73</v>
      </c>
      <c r="AY1446" s="251" t="s">
        <v>183</v>
      </c>
    </row>
    <row r="1447" s="14" customFormat="1">
      <c r="A1447" s="14"/>
      <c r="B1447" s="252"/>
      <c r="C1447" s="253"/>
      <c r="D1447" s="243" t="s">
        <v>195</v>
      </c>
      <c r="E1447" s="254" t="s">
        <v>1</v>
      </c>
      <c r="F1447" s="255" t="s">
        <v>1656</v>
      </c>
      <c r="G1447" s="253"/>
      <c r="H1447" s="256">
        <v>14.138</v>
      </c>
      <c r="I1447" s="257"/>
      <c r="J1447" s="253"/>
      <c r="K1447" s="253"/>
      <c r="L1447" s="258"/>
      <c r="M1447" s="259"/>
      <c r="N1447" s="260"/>
      <c r="O1447" s="260"/>
      <c r="P1447" s="260"/>
      <c r="Q1447" s="260"/>
      <c r="R1447" s="260"/>
      <c r="S1447" s="260"/>
      <c r="T1447" s="261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2" t="s">
        <v>195</v>
      </c>
      <c r="AU1447" s="262" t="s">
        <v>83</v>
      </c>
      <c r="AV1447" s="14" t="s">
        <v>83</v>
      </c>
      <c r="AW1447" s="14" t="s">
        <v>30</v>
      </c>
      <c r="AX1447" s="14" t="s">
        <v>73</v>
      </c>
      <c r="AY1447" s="262" t="s">
        <v>183</v>
      </c>
    </row>
    <row r="1448" s="13" customFormat="1">
      <c r="A1448" s="13"/>
      <c r="B1448" s="241"/>
      <c r="C1448" s="242"/>
      <c r="D1448" s="243" t="s">
        <v>195</v>
      </c>
      <c r="E1448" s="244" t="s">
        <v>1</v>
      </c>
      <c r="F1448" s="245" t="s">
        <v>1589</v>
      </c>
      <c r="G1448" s="242"/>
      <c r="H1448" s="244" t="s">
        <v>1</v>
      </c>
      <c r="I1448" s="246"/>
      <c r="J1448" s="242"/>
      <c r="K1448" s="242"/>
      <c r="L1448" s="247"/>
      <c r="M1448" s="248"/>
      <c r="N1448" s="249"/>
      <c r="O1448" s="249"/>
      <c r="P1448" s="249"/>
      <c r="Q1448" s="249"/>
      <c r="R1448" s="249"/>
      <c r="S1448" s="249"/>
      <c r="T1448" s="250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1" t="s">
        <v>195</v>
      </c>
      <c r="AU1448" s="251" t="s">
        <v>83</v>
      </c>
      <c r="AV1448" s="13" t="s">
        <v>81</v>
      </c>
      <c r="AW1448" s="13" t="s">
        <v>30</v>
      </c>
      <c r="AX1448" s="13" t="s">
        <v>73</v>
      </c>
      <c r="AY1448" s="251" t="s">
        <v>183</v>
      </c>
    </row>
    <row r="1449" s="14" customFormat="1">
      <c r="A1449" s="14"/>
      <c r="B1449" s="252"/>
      <c r="C1449" s="253"/>
      <c r="D1449" s="243" t="s">
        <v>195</v>
      </c>
      <c r="E1449" s="254" t="s">
        <v>1</v>
      </c>
      <c r="F1449" s="255" t="s">
        <v>1657</v>
      </c>
      <c r="G1449" s="253"/>
      <c r="H1449" s="256">
        <v>13.090999999999999</v>
      </c>
      <c r="I1449" s="257"/>
      <c r="J1449" s="253"/>
      <c r="K1449" s="253"/>
      <c r="L1449" s="258"/>
      <c r="M1449" s="259"/>
      <c r="N1449" s="260"/>
      <c r="O1449" s="260"/>
      <c r="P1449" s="260"/>
      <c r="Q1449" s="260"/>
      <c r="R1449" s="260"/>
      <c r="S1449" s="260"/>
      <c r="T1449" s="261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2" t="s">
        <v>195</v>
      </c>
      <c r="AU1449" s="262" t="s">
        <v>83</v>
      </c>
      <c r="AV1449" s="14" t="s">
        <v>83</v>
      </c>
      <c r="AW1449" s="14" t="s">
        <v>30</v>
      </c>
      <c r="AX1449" s="14" t="s">
        <v>73</v>
      </c>
      <c r="AY1449" s="262" t="s">
        <v>183</v>
      </c>
    </row>
    <row r="1450" s="13" customFormat="1">
      <c r="A1450" s="13"/>
      <c r="B1450" s="241"/>
      <c r="C1450" s="242"/>
      <c r="D1450" s="243" t="s">
        <v>195</v>
      </c>
      <c r="E1450" s="244" t="s">
        <v>1</v>
      </c>
      <c r="F1450" s="245" t="s">
        <v>1658</v>
      </c>
      <c r="G1450" s="242"/>
      <c r="H1450" s="244" t="s">
        <v>1</v>
      </c>
      <c r="I1450" s="246"/>
      <c r="J1450" s="242"/>
      <c r="K1450" s="242"/>
      <c r="L1450" s="247"/>
      <c r="M1450" s="248"/>
      <c r="N1450" s="249"/>
      <c r="O1450" s="249"/>
      <c r="P1450" s="249"/>
      <c r="Q1450" s="249"/>
      <c r="R1450" s="249"/>
      <c r="S1450" s="249"/>
      <c r="T1450" s="250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1" t="s">
        <v>195</v>
      </c>
      <c r="AU1450" s="251" t="s">
        <v>83</v>
      </c>
      <c r="AV1450" s="13" t="s">
        <v>81</v>
      </c>
      <c r="AW1450" s="13" t="s">
        <v>30</v>
      </c>
      <c r="AX1450" s="13" t="s">
        <v>73</v>
      </c>
      <c r="AY1450" s="251" t="s">
        <v>183</v>
      </c>
    </row>
    <row r="1451" s="14" customFormat="1">
      <c r="A1451" s="14"/>
      <c r="B1451" s="252"/>
      <c r="C1451" s="253"/>
      <c r="D1451" s="243" t="s">
        <v>195</v>
      </c>
      <c r="E1451" s="254" t="s">
        <v>1</v>
      </c>
      <c r="F1451" s="255" t="s">
        <v>1659</v>
      </c>
      <c r="G1451" s="253"/>
      <c r="H1451" s="256">
        <v>12.502000000000001</v>
      </c>
      <c r="I1451" s="257"/>
      <c r="J1451" s="253"/>
      <c r="K1451" s="253"/>
      <c r="L1451" s="258"/>
      <c r="M1451" s="259"/>
      <c r="N1451" s="260"/>
      <c r="O1451" s="260"/>
      <c r="P1451" s="260"/>
      <c r="Q1451" s="260"/>
      <c r="R1451" s="260"/>
      <c r="S1451" s="260"/>
      <c r="T1451" s="261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2" t="s">
        <v>195</v>
      </c>
      <c r="AU1451" s="262" t="s">
        <v>83</v>
      </c>
      <c r="AV1451" s="14" t="s">
        <v>83</v>
      </c>
      <c r="AW1451" s="14" t="s">
        <v>30</v>
      </c>
      <c r="AX1451" s="14" t="s">
        <v>73</v>
      </c>
      <c r="AY1451" s="262" t="s">
        <v>183</v>
      </c>
    </row>
    <row r="1452" s="13" customFormat="1">
      <c r="A1452" s="13"/>
      <c r="B1452" s="241"/>
      <c r="C1452" s="242"/>
      <c r="D1452" s="243" t="s">
        <v>195</v>
      </c>
      <c r="E1452" s="244" t="s">
        <v>1</v>
      </c>
      <c r="F1452" s="245" t="s">
        <v>1660</v>
      </c>
      <c r="G1452" s="242"/>
      <c r="H1452" s="244" t="s">
        <v>1</v>
      </c>
      <c r="I1452" s="246"/>
      <c r="J1452" s="242"/>
      <c r="K1452" s="242"/>
      <c r="L1452" s="247"/>
      <c r="M1452" s="248"/>
      <c r="N1452" s="249"/>
      <c r="O1452" s="249"/>
      <c r="P1452" s="249"/>
      <c r="Q1452" s="249"/>
      <c r="R1452" s="249"/>
      <c r="S1452" s="249"/>
      <c r="T1452" s="250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1" t="s">
        <v>195</v>
      </c>
      <c r="AU1452" s="251" t="s">
        <v>83</v>
      </c>
      <c r="AV1452" s="13" t="s">
        <v>81</v>
      </c>
      <c r="AW1452" s="13" t="s">
        <v>30</v>
      </c>
      <c r="AX1452" s="13" t="s">
        <v>73</v>
      </c>
      <c r="AY1452" s="251" t="s">
        <v>183</v>
      </c>
    </row>
    <row r="1453" s="14" customFormat="1">
      <c r="A1453" s="14"/>
      <c r="B1453" s="252"/>
      <c r="C1453" s="253"/>
      <c r="D1453" s="243" t="s">
        <v>195</v>
      </c>
      <c r="E1453" s="254" t="s">
        <v>1</v>
      </c>
      <c r="F1453" s="255" t="s">
        <v>1661</v>
      </c>
      <c r="G1453" s="253"/>
      <c r="H1453" s="256">
        <v>38.854999999999997</v>
      </c>
      <c r="I1453" s="257"/>
      <c r="J1453" s="253"/>
      <c r="K1453" s="253"/>
      <c r="L1453" s="258"/>
      <c r="M1453" s="259"/>
      <c r="N1453" s="260"/>
      <c r="O1453" s="260"/>
      <c r="P1453" s="260"/>
      <c r="Q1453" s="260"/>
      <c r="R1453" s="260"/>
      <c r="S1453" s="260"/>
      <c r="T1453" s="261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2" t="s">
        <v>195</v>
      </c>
      <c r="AU1453" s="262" t="s">
        <v>83</v>
      </c>
      <c r="AV1453" s="14" t="s">
        <v>83</v>
      </c>
      <c r="AW1453" s="14" t="s">
        <v>30</v>
      </c>
      <c r="AX1453" s="14" t="s">
        <v>73</v>
      </c>
      <c r="AY1453" s="262" t="s">
        <v>183</v>
      </c>
    </row>
    <row r="1454" s="15" customFormat="1">
      <c r="A1454" s="15"/>
      <c r="B1454" s="263"/>
      <c r="C1454" s="264"/>
      <c r="D1454" s="243" t="s">
        <v>195</v>
      </c>
      <c r="E1454" s="265" t="s">
        <v>1</v>
      </c>
      <c r="F1454" s="266" t="s">
        <v>219</v>
      </c>
      <c r="G1454" s="264"/>
      <c r="H1454" s="267">
        <v>150.137</v>
      </c>
      <c r="I1454" s="268"/>
      <c r="J1454" s="264"/>
      <c r="K1454" s="264"/>
      <c r="L1454" s="269"/>
      <c r="M1454" s="270"/>
      <c r="N1454" s="271"/>
      <c r="O1454" s="271"/>
      <c r="P1454" s="271"/>
      <c r="Q1454" s="271"/>
      <c r="R1454" s="271"/>
      <c r="S1454" s="271"/>
      <c r="T1454" s="272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73" t="s">
        <v>195</v>
      </c>
      <c r="AU1454" s="273" t="s">
        <v>83</v>
      </c>
      <c r="AV1454" s="15" t="s">
        <v>188</v>
      </c>
      <c r="AW1454" s="15" t="s">
        <v>30</v>
      </c>
      <c r="AX1454" s="15" t="s">
        <v>81</v>
      </c>
      <c r="AY1454" s="273" t="s">
        <v>183</v>
      </c>
    </row>
    <row r="1455" s="2" customFormat="1" ht="33" customHeight="1">
      <c r="A1455" s="38"/>
      <c r="B1455" s="39"/>
      <c r="C1455" s="227" t="s">
        <v>1686</v>
      </c>
      <c r="D1455" s="227" t="s">
        <v>185</v>
      </c>
      <c r="E1455" s="228" t="s">
        <v>1687</v>
      </c>
      <c r="F1455" s="229" t="s">
        <v>1688</v>
      </c>
      <c r="G1455" s="230" t="s">
        <v>202</v>
      </c>
      <c r="H1455" s="231">
        <v>150.137</v>
      </c>
      <c r="I1455" s="232"/>
      <c r="J1455" s="233">
        <f>ROUND(I1455*H1455,2)</f>
        <v>0</v>
      </c>
      <c r="K1455" s="234"/>
      <c r="L1455" s="44"/>
      <c r="M1455" s="235" t="s">
        <v>1</v>
      </c>
      <c r="N1455" s="236" t="s">
        <v>38</v>
      </c>
      <c r="O1455" s="91"/>
      <c r="P1455" s="237">
        <f>O1455*H1455</f>
        <v>0</v>
      </c>
      <c r="Q1455" s="237">
        <v>0.0060000000000000001</v>
      </c>
      <c r="R1455" s="237">
        <f>Q1455*H1455</f>
        <v>0.90082200000000001</v>
      </c>
      <c r="S1455" s="237">
        <v>0</v>
      </c>
      <c r="T1455" s="238">
        <f>S1455*H1455</f>
        <v>0</v>
      </c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R1455" s="239" t="s">
        <v>188</v>
      </c>
      <c r="AT1455" s="239" t="s">
        <v>185</v>
      </c>
      <c r="AU1455" s="239" t="s">
        <v>83</v>
      </c>
      <c r="AY1455" s="17" t="s">
        <v>183</v>
      </c>
      <c r="BE1455" s="240">
        <f>IF(N1455="základní",J1455,0)</f>
        <v>0</v>
      </c>
      <c r="BF1455" s="240">
        <f>IF(N1455="snížená",J1455,0)</f>
        <v>0</v>
      </c>
      <c r="BG1455" s="240">
        <f>IF(N1455="zákl. přenesená",J1455,0)</f>
        <v>0</v>
      </c>
      <c r="BH1455" s="240">
        <f>IF(N1455="sníž. přenesená",J1455,0)</f>
        <v>0</v>
      </c>
      <c r="BI1455" s="240">
        <f>IF(N1455="nulová",J1455,0)</f>
        <v>0</v>
      </c>
      <c r="BJ1455" s="17" t="s">
        <v>81</v>
      </c>
      <c r="BK1455" s="240">
        <f>ROUND(I1455*H1455,2)</f>
        <v>0</v>
      </c>
      <c r="BL1455" s="17" t="s">
        <v>188</v>
      </c>
      <c r="BM1455" s="239" t="s">
        <v>1689</v>
      </c>
    </row>
    <row r="1456" s="13" customFormat="1">
      <c r="A1456" s="13"/>
      <c r="B1456" s="241"/>
      <c r="C1456" s="242"/>
      <c r="D1456" s="243" t="s">
        <v>195</v>
      </c>
      <c r="E1456" s="244" t="s">
        <v>1</v>
      </c>
      <c r="F1456" s="245" t="s">
        <v>196</v>
      </c>
      <c r="G1456" s="242"/>
      <c r="H1456" s="244" t="s">
        <v>1</v>
      </c>
      <c r="I1456" s="246"/>
      <c r="J1456" s="242"/>
      <c r="K1456" s="242"/>
      <c r="L1456" s="247"/>
      <c r="M1456" s="248"/>
      <c r="N1456" s="249"/>
      <c r="O1456" s="249"/>
      <c r="P1456" s="249"/>
      <c r="Q1456" s="249"/>
      <c r="R1456" s="249"/>
      <c r="S1456" s="249"/>
      <c r="T1456" s="250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1" t="s">
        <v>195</v>
      </c>
      <c r="AU1456" s="251" t="s">
        <v>83</v>
      </c>
      <c r="AV1456" s="13" t="s">
        <v>81</v>
      </c>
      <c r="AW1456" s="13" t="s">
        <v>30</v>
      </c>
      <c r="AX1456" s="13" t="s">
        <v>73</v>
      </c>
      <c r="AY1456" s="251" t="s">
        <v>183</v>
      </c>
    </row>
    <row r="1457" s="13" customFormat="1">
      <c r="A1457" s="13"/>
      <c r="B1457" s="241"/>
      <c r="C1457" s="242"/>
      <c r="D1457" s="243" t="s">
        <v>195</v>
      </c>
      <c r="E1457" s="244" t="s">
        <v>1</v>
      </c>
      <c r="F1457" s="245" t="s">
        <v>1650</v>
      </c>
      <c r="G1457" s="242"/>
      <c r="H1457" s="244" t="s">
        <v>1</v>
      </c>
      <c r="I1457" s="246"/>
      <c r="J1457" s="242"/>
      <c r="K1457" s="242"/>
      <c r="L1457" s="247"/>
      <c r="M1457" s="248"/>
      <c r="N1457" s="249"/>
      <c r="O1457" s="249"/>
      <c r="P1457" s="249"/>
      <c r="Q1457" s="249"/>
      <c r="R1457" s="249"/>
      <c r="S1457" s="249"/>
      <c r="T1457" s="250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1" t="s">
        <v>195</v>
      </c>
      <c r="AU1457" s="251" t="s">
        <v>83</v>
      </c>
      <c r="AV1457" s="13" t="s">
        <v>81</v>
      </c>
      <c r="AW1457" s="13" t="s">
        <v>30</v>
      </c>
      <c r="AX1457" s="13" t="s">
        <v>73</v>
      </c>
      <c r="AY1457" s="251" t="s">
        <v>183</v>
      </c>
    </row>
    <row r="1458" s="14" customFormat="1">
      <c r="A1458" s="14"/>
      <c r="B1458" s="252"/>
      <c r="C1458" s="253"/>
      <c r="D1458" s="243" t="s">
        <v>195</v>
      </c>
      <c r="E1458" s="254" t="s">
        <v>1</v>
      </c>
      <c r="F1458" s="255" t="s">
        <v>1651</v>
      </c>
      <c r="G1458" s="253"/>
      <c r="H1458" s="256">
        <v>27.323</v>
      </c>
      <c r="I1458" s="257"/>
      <c r="J1458" s="253"/>
      <c r="K1458" s="253"/>
      <c r="L1458" s="258"/>
      <c r="M1458" s="259"/>
      <c r="N1458" s="260"/>
      <c r="O1458" s="260"/>
      <c r="P1458" s="260"/>
      <c r="Q1458" s="260"/>
      <c r="R1458" s="260"/>
      <c r="S1458" s="260"/>
      <c r="T1458" s="261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2" t="s">
        <v>195</v>
      </c>
      <c r="AU1458" s="262" t="s">
        <v>83</v>
      </c>
      <c r="AV1458" s="14" t="s">
        <v>83</v>
      </c>
      <c r="AW1458" s="14" t="s">
        <v>30</v>
      </c>
      <c r="AX1458" s="14" t="s">
        <v>73</v>
      </c>
      <c r="AY1458" s="262" t="s">
        <v>183</v>
      </c>
    </row>
    <row r="1459" s="13" customFormat="1">
      <c r="A1459" s="13"/>
      <c r="B1459" s="241"/>
      <c r="C1459" s="242"/>
      <c r="D1459" s="243" t="s">
        <v>195</v>
      </c>
      <c r="E1459" s="244" t="s">
        <v>1</v>
      </c>
      <c r="F1459" s="245" t="s">
        <v>1581</v>
      </c>
      <c r="G1459" s="242"/>
      <c r="H1459" s="244" t="s">
        <v>1</v>
      </c>
      <c r="I1459" s="246"/>
      <c r="J1459" s="242"/>
      <c r="K1459" s="242"/>
      <c r="L1459" s="247"/>
      <c r="M1459" s="248"/>
      <c r="N1459" s="249"/>
      <c r="O1459" s="249"/>
      <c r="P1459" s="249"/>
      <c r="Q1459" s="249"/>
      <c r="R1459" s="249"/>
      <c r="S1459" s="249"/>
      <c r="T1459" s="250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1" t="s">
        <v>195</v>
      </c>
      <c r="AU1459" s="251" t="s">
        <v>83</v>
      </c>
      <c r="AV1459" s="13" t="s">
        <v>81</v>
      </c>
      <c r="AW1459" s="13" t="s">
        <v>30</v>
      </c>
      <c r="AX1459" s="13" t="s">
        <v>73</v>
      </c>
      <c r="AY1459" s="251" t="s">
        <v>183</v>
      </c>
    </row>
    <row r="1460" s="14" customFormat="1">
      <c r="A1460" s="14"/>
      <c r="B1460" s="252"/>
      <c r="C1460" s="253"/>
      <c r="D1460" s="243" t="s">
        <v>195</v>
      </c>
      <c r="E1460" s="254" t="s">
        <v>1</v>
      </c>
      <c r="F1460" s="255" t="s">
        <v>1652</v>
      </c>
      <c r="G1460" s="253"/>
      <c r="H1460" s="256">
        <v>13.763999999999999</v>
      </c>
      <c r="I1460" s="257"/>
      <c r="J1460" s="253"/>
      <c r="K1460" s="253"/>
      <c r="L1460" s="258"/>
      <c r="M1460" s="259"/>
      <c r="N1460" s="260"/>
      <c r="O1460" s="260"/>
      <c r="P1460" s="260"/>
      <c r="Q1460" s="260"/>
      <c r="R1460" s="260"/>
      <c r="S1460" s="260"/>
      <c r="T1460" s="261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2" t="s">
        <v>195</v>
      </c>
      <c r="AU1460" s="262" t="s">
        <v>83</v>
      </c>
      <c r="AV1460" s="14" t="s">
        <v>83</v>
      </c>
      <c r="AW1460" s="14" t="s">
        <v>30</v>
      </c>
      <c r="AX1460" s="14" t="s">
        <v>73</v>
      </c>
      <c r="AY1460" s="262" t="s">
        <v>183</v>
      </c>
    </row>
    <row r="1461" s="13" customFormat="1">
      <c r="A1461" s="13"/>
      <c r="B1461" s="241"/>
      <c r="C1461" s="242"/>
      <c r="D1461" s="243" t="s">
        <v>195</v>
      </c>
      <c r="E1461" s="244" t="s">
        <v>1</v>
      </c>
      <c r="F1461" s="245" t="s">
        <v>1321</v>
      </c>
      <c r="G1461" s="242"/>
      <c r="H1461" s="244" t="s">
        <v>1</v>
      </c>
      <c r="I1461" s="246"/>
      <c r="J1461" s="242"/>
      <c r="K1461" s="242"/>
      <c r="L1461" s="247"/>
      <c r="M1461" s="248"/>
      <c r="N1461" s="249"/>
      <c r="O1461" s="249"/>
      <c r="P1461" s="249"/>
      <c r="Q1461" s="249"/>
      <c r="R1461" s="249"/>
      <c r="S1461" s="249"/>
      <c r="T1461" s="250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1" t="s">
        <v>195</v>
      </c>
      <c r="AU1461" s="251" t="s">
        <v>83</v>
      </c>
      <c r="AV1461" s="13" t="s">
        <v>81</v>
      </c>
      <c r="AW1461" s="13" t="s">
        <v>30</v>
      </c>
      <c r="AX1461" s="13" t="s">
        <v>73</v>
      </c>
      <c r="AY1461" s="251" t="s">
        <v>183</v>
      </c>
    </row>
    <row r="1462" s="14" customFormat="1">
      <c r="A1462" s="14"/>
      <c r="B1462" s="252"/>
      <c r="C1462" s="253"/>
      <c r="D1462" s="243" t="s">
        <v>195</v>
      </c>
      <c r="E1462" s="254" t="s">
        <v>1</v>
      </c>
      <c r="F1462" s="255" t="s">
        <v>1653</v>
      </c>
      <c r="G1462" s="253"/>
      <c r="H1462" s="256">
        <v>2.1600000000000001</v>
      </c>
      <c r="I1462" s="257"/>
      <c r="J1462" s="253"/>
      <c r="K1462" s="253"/>
      <c r="L1462" s="258"/>
      <c r="M1462" s="259"/>
      <c r="N1462" s="260"/>
      <c r="O1462" s="260"/>
      <c r="P1462" s="260"/>
      <c r="Q1462" s="260"/>
      <c r="R1462" s="260"/>
      <c r="S1462" s="260"/>
      <c r="T1462" s="261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2" t="s">
        <v>195</v>
      </c>
      <c r="AU1462" s="262" t="s">
        <v>83</v>
      </c>
      <c r="AV1462" s="14" t="s">
        <v>83</v>
      </c>
      <c r="AW1462" s="14" t="s">
        <v>30</v>
      </c>
      <c r="AX1462" s="14" t="s">
        <v>73</v>
      </c>
      <c r="AY1462" s="262" t="s">
        <v>183</v>
      </c>
    </row>
    <row r="1463" s="13" customFormat="1">
      <c r="A1463" s="13"/>
      <c r="B1463" s="241"/>
      <c r="C1463" s="242"/>
      <c r="D1463" s="243" t="s">
        <v>195</v>
      </c>
      <c r="E1463" s="244" t="s">
        <v>1</v>
      </c>
      <c r="F1463" s="245" t="s">
        <v>1584</v>
      </c>
      <c r="G1463" s="242"/>
      <c r="H1463" s="244" t="s">
        <v>1</v>
      </c>
      <c r="I1463" s="246"/>
      <c r="J1463" s="242"/>
      <c r="K1463" s="242"/>
      <c r="L1463" s="247"/>
      <c r="M1463" s="248"/>
      <c r="N1463" s="249"/>
      <c r="O1463" s="249"/>
      <c r="P1463" s="249"/>
      <c r="Q1463" s="249"/>
      <c r="R1463" s="249"/>
      <c r="S1463" s="249"/>
      <c r="T1463" s="250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1" t="s">
        <v>195</v>
      </c>
      <c r="AU1463" s="251" t="s">
        <v>83</v>
      </c>
      <c r="AV1463" s="13" t="s">
        <v>81</v>
      </c>
      <c r="AW1463" s="13" t="s">
        <v>30</v>
      </c>
      <c r="AX1463" s="13" t="s">
        <v>73</v>
      </c>
      <c r="AY1463" s="251" t="s">
        <v>183</v>
      </c>
    </row>
    <row r="1464" s="14" customFormat="1">
      <c r="A1464" s="14"/>
      <c r="B1464" s="252"/>
      <c r="C1464" s="253"/>
      <c r="D1464" s="243" t="s">
        <v>195</v>
      </c>
      <c r="E1464" s="254" t="s">
        <v>1</v>
      </c>
      <c r="F1464" s="255" t="s">
        <v>1654</v>
      </c>
      <c r="G1464" s="253"/>
      <c r="H1464" s="256">
        <v>14.417999999999999</v>
      </c>
      <c r="I1464" s="257"/>
      <c r="J1464" s="253"/>
      <c r="K1464" s="253"/>
      <c r="L1464" s="258"/>
      <c r="M1464" s="259"/>
      <c r="N1464" s="260"/>
      <c r="O1464" s="260"/>
      <c r="P1464" s="260"/>
      <c r="Q1464" s="260"/>
      <c r="R1464" s="260"/>
      <c r="S1464" s="260"/>
      <c r="T1464" s="261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2" t="s">
        <v>195</v>
      </c>
      <c r="AU1464" s="262" t="s">
        <v>83</v>
      </c>
      <c r="AV1464" s="14" t="s">
        <v>83</v>
      </c>
      <c r="AW1464" s="14" t="s">
        <v>30</v>
      </c>
      <c r="AX1464" s="14" t="s">
        <v>73</v>
      </c>
      <c r="AY1464" s="262" t="s">
        <v>183</v>
      </c>
    </row>
    <row r="1465" s="13" customFormat="1">
      <c r="A1465" s="13"/>
      <c r="B1465" s="241"/>
      <c r="C1465" s="242"/>
      <c r="D1465" s="243" t="s">
        <v>195</v>
      </c>
      <c r="E1465" s="244" t="s">
        <v>1</v>
      </c>
      <c r="F1465" s="245" t="s">
        <v>1578</v>
      </c>
      <c r="G1465" s="242"/>
      <c r="H1465" s="244" t="s">
        <v>1</v>
      </c>
      <c r="I1465" s="246"/>
      <c r="J1465" s="242"/>
      <c r="K1465" s="242"/>
      <c r="L1465" s="247"/>
      <c r="M1465" s="248"/>
      <c r="N1465" s="249"/>
      <c r="O1465" s="249"/>
      <c r="P1465" s="249"/>
      <c r="Q1465" s="249"/>
      <c r="R1465" s="249"/>
      <c r="S1465" s="249"/>
      <c r="T1465" s="250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1" t="s">
        <v>195</v>
      </c>
      <c r="AU1465" s="251" t="s">
        <v>83</v>
      </c>
      <c r="AV1465" s="13" t="s">
        <v>81</v>
      </c>
      <c r="AW1465" s="13" t="s">
        <v>30</v>
      </c>
      <c r="AX1465" s="13" t="s">
        <v>73</v>
      </c>
      <c r="AY1465" s="251" t="s">
        <v>183</v>
      </c>
    </row>
    <row r="1466" s="14" customFormat="1">
      <c r="A1466" s="14"/>
      <c r="B1466" s="252"/>
      <c r="C1466" s="253"/>
      <c r="D1466" s="243" t="s">
        <v>195</v>
      </c>
      <c r="E1466" s="254" t="s">
        <v>1</v>
      </c>
      <c r="F1466" s="255" t="s">
        <v>1579</v>
      </c>
      <c r="G1466" s="253"/>
      <c r="H1466" s="256">
        <v>7.976</v>
      </c>
      <c r="I1466" s="257"/>
      <c r="J1466" s="253"/>
      <c r="K1466" s="253"/>
      <c r="L1466" s="258"/>
      <c r="M1466" s="259"/>
      <c r="N1466" s="260"/>
      <c r="O1466" s="260"/>
      <c r="P1466" s="260"/>
      <c r="Q1466" s="260"/>
      <c r="R1466" s="260"/>
      <c r="S1466" s="260"/>
      <c r="T1466" s="261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2" t="s">
        <v>195</v>
      </c>
      <c r="AU1466" s="262" t="s">
        <v>83</v>
      </c>
      <c r="AV1466" s="14" t="s">
        <v>83</v>
      </c>
      <c r="AW1466" s="14" t="s">
        <v>30</v>
      </c>
      <c r="AX1466" s="14" t="s">
        <v>73</v>
      </c>
      <c r="AY1466" s="262" t="s">
        <v>183</v>
      </c>
    </row>
    <row r="1467" s="13" customFormat="1">
      <c r="A1467" s="13"/>
      <c r="B1467" s="241"/>
      <c r="C1467" s="242"/>
      <c r="D1467" s="243" t="s">
        <v>195</v>
      </c>
      <c r="E1467" s="244" t="s">
        <v>1</v>
      </c>
      <c r="F1467" s="245" t="s">
        <v>1059</v>
      </c>
      <c r="G1467" s="242"/>
      <c r="H1467" s="244" t="s">
        <v>1</v>
      </c>
      <c r="I1467" s="246"/>
      <c r="J1467" s="242"/>
      <c r="K1467" s="242"/>
      <c r="L1467" s="247"/>
      <c r="M1467" s="248"/>
      <c r="N1467" s="249"/>
      <c r="O1467" s="249"/>
      <c r="P1467" s="249"/>
      <c r="Q1467" s="249"/>
      <c r="R1467" s="249"/>
      <c r="S1467" s="249"/>
      <c r="T1467" s="250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1" t="s">
        <v>195</v>
      </c>
      <c r="AU1467" s="251" t="s">
        <v>83</v>
      </c>
      <c r="AV1467" s="13" t="s">
        <v>81</v>
      </c>
      <c r="AW1467" s="13" t="s">
        <v>30</v>
      </c>
      <c r="AX1467" s="13" t="s">
        <v>73</v>
      </c>
      <c r="AY1467" s="251" t="s">
        <v>183</v>
      </c>
    </row>
    <row r="1468" s="14" customFormat="1">
      <c r="A1468" s="14"/>
      <c r="B1468" s="252"/>
      <c r="C1468" s="253"/>
      <c r="D1468" s="243" t="s">
        <v>195</v>
      </c>
      <c r="E1468" s="254" t="s">
        <v>1</v>
      </c>
      <c r="F1468" s="255" t="s">
        <v>1655</v>
      </c>
      <c r="G1468" s="253"/>
      <c r="H1468" s="256">
        <v>5.9100000000000001</v>
      </c>
      <c r="I1468" s="257"/>
      <c r="J1468" s="253"/>
      <c r="K1468" s="253"/>
      <c r="L1468" s="258"/>
      <c r="M1468" s="259"/>
      <c r="N1468" s="260"/>
      <c r="O1468" s="260"/>
      <c r="P1468" s="260"/>
      <c r="Q1468" s="260"/>
      <c r="R1468" s="260"/>
      <c r="S1468" s="260"/>
      <c r="T1468" s="261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2" t="s">
        <v>195</v>
      </c>
      <c r="AU1468" s="262" t="s">
        <v>83</v>
      </c>
      <c r="AV1468" s="14" t="s">
        <v>83</v>
      </c>
      <c r="AW1468" s="14" t="s">
        <v>30</v>
      </c>
      <c r="AX1468" s="14" t="s">
        <v>73</v>
      </c>
      <c r="AY1468" s="262" t="s">
        <v>183</v>
      </c>
    </row>
    <row r="1469" s="13" customFormat="1">
      <c r="A1469" s="13"/>
      <c r="B1469" s="241"/>
      <c r="C1469" s="242"/>
      <c r="D1469" s="243" t="s">
        <v>195</v>
      </c>
      <c r="E1469" s="244" t="s">
        <v>1</v>
      </c>
      <c r="F1469" s="245" t="s">
        <v>1587</v>
      </c>
      <c r="G1469" s="242"/>
      <c r="H1469" s="244" t="s">
        <v>1</v>
      </c>
      <c r="I1469" s="246"/>
      <c r="J1469" s="242"/>
      <c r="K1469" s="242"/>
      <c r="L1469" s="247"/>
      <c r="M1469" s="248"/>
      <c r="N1469" s="249"/>
      <c r="O1469" s="249"/>
      <c r="P1469" s="249"/>
      <c r="Q1469" s="249"/>
      <c r="R1469" s="249"/>
      <c r="S1469" s="249"/>
      <c r="T1469" s="250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1" t="s">
        <v>195</v>
      </c>
      <c r="AU1469" s="251" t="s">
        <v>83</v>
      </c>
      <c r="AV1469" s="13" t="s">
        <v>81</v>
      </c>
      <c r="AW1469" s="13" t="s">
        <v>30</v>
      </c>
      <c r="AX1469" s="13" t="s">
        <v>73</v>
      </c>
      <c r="AY1469" s="251" t="s">
        <v>183</v>
      </c>
    </row>
    <row r="1470" s="14" customFormat="1">
      <c r="A1470" s="14"/>
      <c r="B1470" s="252"/>
      <c r="C1470" s="253"/>
      <c r="D1470" s="243" t="s">
        <v>195</v>
      </c>
      <c r="E1470" s="254" t="s">
        <v>1</v>
      </c>
      <c r="F1470" s="255" t="s">
        <v>1656</v>
      </c>
      <c r="G1470" s="253"/>
      <c r="H1470" s="256">
        <v>14.138</v>
      </c>
      <c r="I1470" s="257"/>
      <c r="J1470" s="253"/>
      <c r="K1470" s="253"/>
      <c r="L1470" s="258"/>
      <c r="M1470" s="259"/>
      <c r="N1470" s="260"/>
      <c r="O1470" s="260"/>
      <c r="P1470" s="260"/>
      <c r="Q1470" s="260"/>
      <c r="R1470" s="260"/>
      <c r="S1470" s="260"/>
      <c r="T1470" s="261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2" t="s">
        <v>195</v>
      </c>
      <c r="AU1470" s="262" t="s">
        <v>83</v>
      </c>
      <c r="AV1470" s="14" t="s">
        <v>83</v>
      </c>
      <c r="AW1470" s="14" t="s">
        <v>30</v>
      </c>
      <c r="AX1470" s="14" t="s">
        <v>73</v>
      </c>
      <c r="AY1470" s="262" t="s">
        <v>183</v>
      </c>
    </row>
    <row r="1471" s="13" customFormat="1">
      <c r="A1471" s="13"/>
      <c r="B1471" s="241"/>
      <c r="C1471" s="242"/>
      <c r="D1471" s="243" t="s">
        <v>195</v>
      </c>
      <c r="E1471" s="244" t="s">
        <v>1</v>
      </c>
      <c r="F1471" s="245" t="s">
        <v>1589</v>
      </c>
      <c r="G1471" s="242"/>
      <c r="H1471" s="244" t="s">
        <v>1</v>
      </c>
      <c r="I1471" s="246"/>
      <c r="J1471" s="242"/>
      <c r="K1471" s="242"/>
      <c r="L1471" s="247"/>
      <c r="M1471" s="248"/>
      <c r="N1471" s="249"/>
      <c r="O1471" s="249"/>
      <c r="P1471" s="249"/>
      <c r="Q1471" s="249"/>
      <c r="R1471" s="249"/>
      <c r="S1471" s="249"/>
      <c r="T1471" s="250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1" t="s">
        <v>195</v>
      </c>
      <c r="AU1471" s="251" t="s">
        <v>83</v>
      </c>
      <c r="AV1471" s="13" t="s">
        <v>81</v>
      </c>
      <c r="AW1471" s="13" t="s">
        <v>30</v>
      </c>
      <c r="AX1471" s="13" t="s">
        <v>73</v>
      </c>
      <c r="AY1471" s="251" t="s">
        <v>183</v>
      </c>
    </row>
    <row r="1472" s="14" customFormat="1">
      <c r="A1472" s="14"/>
      <c r="B1472" s="252"/>
      <c r="C1472" s="253"/>
      <c r="D1472" s="243" t="s">
        <v>195</v>
      </c>
      <c r="E1472" s="254" t="s">
        <v>1</v>
      </c>
      <c r="F1472" s="255" t="s">
        <v>1657</v>
      </c>
      <c r="G1472" s="253"/>
      <c r="H1472" s="256">
        <v>13.090999999999999</v>
      </c>
      <c r="I1472" s="257"/>
      <c r="J1472" s="253"/>
      <c r="K1472" s="253"/>
      <c r="L1472" s="258"/>
      <c r="M1472" s="259"/>
      <c r="N1472" s="260"/>
      <c r="O1472" s="260"/>
      <c r="P1472" s="260"/>
      <c r="Q1472" s="260"/>
      <c r="R1472" s="260"/>
      <c r="S1472" s="260"/>
      <c r="T1472" s="261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2" t="s">
        <v>195</v>
      </c>
      <c r="AU1472" s="262" t="s">
        <v>83</v>
      </c>
      <c r="AV1472" s="14" t="s">
        <v>83</v>
      </c>
      <c r="AW1472" s="14" t="s">
        <v>30</v>
      </c>
      <c r="AX1472" s="14" t="s">
        <v>73</v>
      </c>
      <c r="AY1472" s="262" t="s">
        <v>183</v>
      </c>
    </row>
    <row r="1473" s="13" customFormat="1">
      <c r="A1473" s="13"/>
      <c r="B1473" s="241"/>
      <c r="C1473" s="242"/>
      <c r="D1473" s="243" t="s">
        <v>195</v>
      </c>
      <c r="E1473" s="244" t="s">
        <v>1</v>
      </c>
      <c r="F1473" s="245" t="s">
        <v>1658</v>
      </c>
      <c r="G1473" s="242"/>
      <c r="H1473" s="244" t="s">
        <v>1</v>
      </c>
      <c r="I1473" s="246"/>
      <c r="J1473" s="242"/>
      <c r="K1473" s="242"/>
      <c r="L1473" s="247"/>
      <c r="M1473" s="248"/>
      <c r="N1473" s="249"/>
      <c r="O1473" s="249"/>
      <c r="P1473" s="249"/>
      <c r="Q1473" s="249"/>
      <c r="R1473" s="249"/>
      <c r="S1473" s="249"/>
      <c r="T1473" s="250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1" t="s">
        <v>195</v>
      </c>
      <c r="AU1473" s="251" t="s">
        <v>83</v>
      </c>
      <c r="AV1473" s="13" t="s">
        <v>81</v>
      </c>
      <c r="AW1473" s="13" t="s">
        <v>30</v>
      </c>
      <c r="AX1473" s="13" t="s">
        <v>73</v>
      </c>
      <c r="AY1473" s="251" t="s">
        <v>183</v>
      </c>
    </row>
    <row r="1474" s="14" customFormat="1">
      <c r="A1474" s="14"/>
      <c r="B1474" s="252"/>
      <c r="C1474" s="253"/>
      <c r="D1474" s="243" t="s">
        <v>195</v>
      </c>
      <c r="E1474" s="254" t="s">
        <v>1</v>
      </c>
      <c r="F1474" s="255" t="s">
        <v>1659</v>
      </c>
      <c r="G1474" s="253"/>
      <c r="H1474" s="256">
        <v>12.502000000000001</v>
      </c>
      <c r="I1474" s="257"/>
      <c r="J1474" s="253"/>
      <c r="K1474" s="253"/>
      <c r="L1474" s="258"/>
      <c r="M1474" s="259"/>
      <c r="N1474" s="260"/>
      <c r="O1474" s="260"/>
      <c r="P1474" s="260"/>
      <c r="Q1474" s="260"/>
      <c r="R1474" s="260"/>
      <c r="S1474" s="260"/>
      <c r="T1474" s="261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2" t="s">
        <v>195</v>
      </c>
      <c r="AU1474" s="262" t="s">
        <v>83</v>
      </c>
      <c r="AV1474" s="14" t="s">
        <v>83</v>
      </c>
      <c r="AW1474" s="14" t="s">
        <v>30</v>
      </c>
      <c r="AX1474" s="14" t="s">
        <v>73</v>
      </c>
      <c r="AY1474" s="262" t="s">
        <v>183</v>
      </c>
    </row>
    <row r="1475" s="13" customFormat="1">
      <c r="A1475" s="13"/>
      <c r="B1475" s="241"/>
      <c r="C1475" s="242"/>
      <c r="D1475" s="243" t="s">
        <v>195</v>
      </c>
      <c r="E1475" s="244" t="s">
        <v>1</v>
      </c>
      <c r="F1475" s="245" t="s">
        <v>1660</v>
      </c>
      <c r="G1475" s="242"/>
      <c r="H1475" s="244" t="s">
        <v>1</v>
      </c>
      <c r="I1475" s="246"/>
      <c r="J1475" s="242"/>
      <c r="K1475" s="242"/>
      <c r="L1475" s="247"/>
      <c r="M1475" s="248"/>
      <c r="N1475" s="249"/>
      <c r="O1475" s="249"/>
      <c r="P1475" s="249"/>
      <c r="Q1475" s="249"/>
      <c r="R1475" s="249"/>
      <c r="S1475" s="249"/>
      <c r="T1475" s="250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1" t="s">
        <v>195</v>
      </c>
      <c r="AU1475" s="251" t="s">
        <v>83</v>
      </c>
      <c r="AV1475" s="13" t="s">
        <v>81</v>
      </c>
      <c r="AW1475" s="13" t="s">
        <v>30</v>
      </c>
      <c r="AX1475" s="13" t="s">
        <v>73</v>
      </c>
      <c r="AY1475" s="251" t="s">
        <v>183</v>
      </c>
    </row>
    <row r="1476" s="14" customFormat="1">
      <c r="A1476" s="14"/>
      <c r="B1476" s="252"/>
      <c r="C1476" s="253"/>
      <c r="D1476" s="243" t="s">
        <v>195</v>
      </c>
      <c r="E1476" s="254" t="s">
        <v>1</v>
      </c>
      <c r="F1476" s="255" t="s">
        <v>1661</v>
      </c>
      <c r="G1476" s="253"/>
      <c r="H1476" s="256">
        <v>38.854999999999997</v>
      </c>
      <c r="I1476" s="257"/>
      <c r="J1476" s="253"/>
      <c r="K1476" s="253"/>
      <c r="L1476" s="258"/>
      <c r="M1476" s="259"/>
      <c r="N1476" s="260"/>
      <c r="O1476" s="260"/>
      <c r="P1476" s="260"/>
      <c r="Q1476" s="260"/>
      <c r="R1476" s="260"/>
      <c r="S1476" s="260"/>
      <c r="T1476" s="261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2" t="s">
        <v>195</v>
      </c>
      <c r="AU1476" s="262" t="s">
        <v>83</v>
      </c>
      <c r="AV1476" s="14" t="s">
        <v>83</v>
      </c>
      <c r="AW1476" s="14" t="s">
        <v>30</v>
      </c>
      <c r="AX1476" s="14" t="s">
        <v>73</v>
      </c>
      <c r="AY1476" s="262" t="s">
        <v>183</v>
      </c>
    </row>
    <row r="1477" s="15" customFormat="1">
      <c r="A1477" s="15"/>
      <c r="B1477" s="263"/>
      <c r="C1477" s="264"/>
      <c r="D1477" s="243" t="s">
        <v>195</v>
      </c>
      <c r="E1477" s="265" t="s">
        <v>1</v>
      </c>
      <c r="F1477" s="266" t="s">
        <v>219</v>
      </c>
      <c r="G1477" s="264"/>
      <c r="H1477" s="267">
        <v>150.137</v>
      </c>
      <c r="I1477" s="268"/>
      <c r="J1477" s="264"/>
      <c r="K1477" s="264"/>
      <c r="L1477" s="269"/>
      <c r="M1477" s="270"/>
      <c r="N1477" s="271"/>
      <c r="O1477" s="271"/>
      <c r="P1477" s="271"/>
      <c r="Q1477" s="271"/>
      <c r="R1477" s="271"/>
      <c r="S1477" s="271"/>
      <c r="T1477" s="272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73" t="s">
        <v>195</v>
      </c>
      <c r="AU1477" s="273" t="s">
        <v>83</v>
      </c>
      <c r="AV1477" s="15" t="s">
        <v>188</v>
      </c>
      <c r="AW1477" s="15" t="s">
        <v>30</v>
      </c>
      <c r="AX1477" s="15" t="s">
        <v>81</v>
      </c>
      <c r="AY1477" s="273" t="s">
        <v>183</v>
      </c>
    </row>
    <row r="1478" s="2" customFormat="1" ht="24.15" customHeight="1">
      <c r="A1478" s="38"/>
      <c r="B1478" s="39"/>
      <c r="C1478" s="227" t="s">
        <v>1690</v>
      </c>
      <c r="D1478" s="227" t="s">
        <v>185</v>
      </c>
      <c r="E1478" s="228" t="s">
        <v>1691</v>
      </c>
      <c r="F1478" s="229" t="s">
        <v>1692</v>
      </c>
      <c r="G1478" s="230" t="s">
        <v>202</v>
      </c>
      <c r="H1478" s="231">
        <v>5.7000000000000002</v>
      </c>
      <c r="I1478" s="232"/>
      <c r="J1478" s="233">
        <f>ROUND(I1478*H1478,2)</f>
        <v>0</v>
      </c>
      <c r="K1478" s="234"/>
      <c r="L1478" s="44"/>
      <c r="M1478" s="235" t="s">
        <v>1</v>
      </c>
      <c r="N1478" s="236" t="s">
        <v>38</v>
      </c>
      <c r="O1478" s="91"/>
      <c r="P1478" s="237">
        <f>O1478*H1478</f>
        <v>0</v>
      </c>
      <c r="Q1478" s="237">
        <v>0.041200000000000001</v>
      </c>
      <c r="R1478" s="237">
        <f>Q1478*H1478</f>
        <v>0.23484000000000002</v>
      </c>
      <c r="S1478" s="237">
        <v>0</v>
      </c>
      <c r="T1478" s="238">
        <f>S1478*H1478</f>
        <v>0</v>
      </c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R1478" s="239" t="s">
        <v>188</v>
      </c>
      <c r="AT1478" s="239" t="s">
        <v>185</v>
      </c>
      <c r="AU1478" s="239" t="s">
        <v>83</v>
      </c>
      <c r="AY1478" s="17" t="s">
        <v>183</v>
      </c>
      <c r="BE1478" s="240">
        <f>IF(N1478="základní",J1478,0)</f>
        <v>0</v>
      </c>
      <c r="BF1478" s="240">
        <f>IF(N1478="snížená",J1478,0)</f>
        <v>0</v>
      </c>
      <c r="BG1478" s="240">
        <f>IF(N1478="zákl. přenesená",J1478,0)</f>
        <v>0</v>
      </c>
      <c r="BH1478" s="240">
        <f>IF(N1478="sníž. přenesená",J1478,0)</f>
        <v>0</v>
      </c>
      <c r="BI1478" s="240">
        <f>IF(N1478="nulová",J1478,0)</f>
        <v>0</v>
      </c>
      <c r="BJ1478" s="17" t="s">
        <v>81</v>
      </c>
      <c r="BK1478" s="240">
        <f>ROUND(I1478*H1478,2)</f>
        <v>0</v>
      </c>
      <c r="BL1478" s="17" t="s">
        <v>188</v>
      </c>
      <c r="BM1478" s="239" t="s">
        <v>1693</v>
      </c>
    </row>
    <row r="1479" s="13" customFormat="1">
      <c r="A1479" s="13"/>
      <c r="B1479" s="241"/>
      <c r="C1479" s="242"/>
      <c r="D1479" s="243" t="s">
        <v>195</v>
      </c>
      <c r="E1479" s="244" t="s">
        <v>1</v>
      </c>
      <c r="F1479" s="245" t="s">
        <v>90</v>
      </c>
      <c r="G1479" s="242"/>
      <c r="H1479" s="244" t="s">
        <v>1</v>
      </c>
      <c r="I1479" s="246"/>
      <c r="J1479" s="242"/>
      <c r="K1479" s="242"/>
      <c r="L1479" s="247"/>
      <c r="M1479" s="248"/>
      <c r="N1479" s="249"/>
      <c r="O1479" s="249"/>
      <c r="P1479" s="249"/>
      <c r="Q1479" s="249"/>
      <c r="R1479" s="249"/>
      <c r="S1479" s="249"/>
      <c r="T1479" s="250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1" t="s">
        <v>195</v>
      </c>
      <c r="AU1479" s="251" t="s">
        <v>83</v>
      </c>
      <c r="AV1479" s="13" t="s">
        <v>81</v>
      </c>
      <c r="AW1479" s="13" t="s">
        <v>30</v>
      </c>
      <c r="AX1479" s="13" t="s">
        <v>73</v>
      </c>
      <c r="AY1479" s="251" t="s">
        <v>183</v>
      </c>
    </row>
    <row r="1480" s="14" customFormat="1">
      <c r="A1480" s="14"/>
      <c r="B1480" s="252"/>
      <c r="C1480" s="253"/>
      <c r="D1480" s="243" t="s">
        <v>195</v>
      </c>
      <c r="E1480" s="254" t="s">
        <v>1</v>
      </c>
      <c r="F1480" s="255" t="s">
        <v>1694</v>
      </c>
      <c r="G1480" s="253"/>
      <c r="H1480" s="256">
        <v>5.7000000000000002</v>
      </c>
      <c r="I1480" s="257"/>
      <c r="J1480" s="253"/>
      <c r="K1480" s="253"/>
      <c r="L1480" s="258"/>
      <c r="M1480" s="259"/>
      <c r="N1480" s="260"/>
      <c r="O1480" s="260"/>
      <c r="P1480" s="260"/>
      <c r="Q1480" s="260"/>
      <c r="R1480" s="260"/>
      <c r="S1480" s="260"/>
      <c r="T1480" s="261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62" t="s">
        <v>195</v>
      </c>
      <c r="AU1480" s="262" t="s">
        <v>83</v>
      </c>
      <c r="AV1480" s="14" t="s">
        <v>83</v>
      </c>
      <c r="AW1480" s="14" t="s">
        <v>30</v>
      </c>
      <c r="AX1480" s="14" t="s">
        <v>73</v>
      </c>
      <c r="AY1480" s="262" t="s">
        <v>183</v>
      </c>
    </row>
    <row r="1481" s="15" customFormat="1">
      <c r="A1481" s="15"/>
      <c r="B1481" s="263"/>
      <c r="C1481" s="264"/>
      <c r="D1481" s="243" t="s">
        <v>195</v>
      </c>
      <c r="E1481" s="265" t="s">
        <v>1</v>
      </c>
      <c r="F1481" s="266" t="s">
        <v>219</v>
      </c>
      <c r="G1481" s="264"/>
      <c r="H1481" s="267">
        <v>5.7000000000000002</v>
      </c>
      <c r="I1481" s="268"/>
      <c r="J1481" s="264"/>
      <c r="K1481" s="264"/>
      <c r="L1481" s="269"/>
      <c r="M1481" s="270"/>
      <c r="N1481" s="271"/>
      <c r="O1481" s="271"/>
      <c r="P1481" s="271"/>
      <c r="Q1481" s="271"/>
      <c r="R1481" s="271"/>
      <c r="S1481" s="271"/>
      <c r="T1481" s="272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73" t="s">
        <v>195</v>
      </c>
      <c r="AU1481" s="273" t="s">
        <v>83</v>
      </c>
      <c r="AV1481" s="15" t="s">
        <v>188</v>
      </c>
      <c r="AW1481" s="15" t="s">
        <v>30</v>
      </c>
      <c r="AX1481" s="15" t="s">
        <v>81</v>
      </c>
      <c r="AY1481" s="273" t="s">
        <v>183</v>
      </c>
    </row>
    <row r="1482" s="2" customFormat="1" ht="21.75" customHeight="1">
      <c r="A1482" s="38"/>
      <c r="B1482" s="39"/>
      <c r="C1482" s="227" t="s">
        <v>1695</v>
      </c>
      <c r="D1482" s="227" t="s">
        <v>185</v>
      </c>
      <c r="E1482" s="228" t="s">
        <v>1696</v>
      </c>
      <c r="F1482" s="229" t="s">
        <v>1697</v>
      </c>
      <c r="G1482" s="230" t="s">
        <v>202</v>
      </c>
      <c r="H1482" s="231">
        <v>150.137</v>
      </c>
      <c r="I1482" s="232"/>
      <c r="J1482" s="233">
        <f>ROUND(I1482*H1482,2)</f>
        <v>0</v>
      </c>
      <c r="K1482" s="234"/>
      <c r="L1482" s="44"/>
      <c r="M1482" s="235" t="s">
        <v>1</v>
      </c>
      <c r="N1482" s="236" t="s">
        <v>38</v>
      </c>
      <c r="O1482" s="91"/>
      <c r="P1482" s="237">
        <f>O1482*H1482</f>
        <v>0</v>
      </c>
      <c r="Q1482" s="237">
        <v>0.016199999999999999</v>
      </c>
      <c r="R1482" s="237">
        <f>Q1482*H1482</f>
        <v>2.4322193999999997</v>
      </c>
      <c r="S1482" s="237">
        <v>0</v>
      </c>
      <c r="T1482" s="238">
        <f>S1482*H1482</f>
        <v>0</v>
      </c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R1482" s="239" t="s">
        <v>188</v>
      </c>
      <c r="AT1482" s="239" t="s">
        <v>185</v>
      </c>
      <c r="AU1482" s="239" t="s">
        <v>83</v>
      </c>
      <c r="AY1482" s="17" t="s">
        <v>183</v>
      </c>
      <c r="BE1482" s="240">
        <f>IF(N1482="základní",J1482,0)</f>
        <v>0</v>
      </c>
      <c r="BF1482" s="240">
        <f>IF(N1482="snížená",J1482,0)</f>
        <v>0</v>
      </c>
      <c r="BG1482" s="240">
        <f>IF(N1482="zákl. přenesená",J1482,0)</f>
        <v>0</v>
      </c>
      <c r="BH1482" s="240">
        <f>IF(N1482="sníž. přenesená",J1482,0)</f>
        <v>0</v>
      </c>
      <c r="BI1482" s="240">
        <f>IF(N1482="nulová",J1482,0)</f>
        <v>0</v>
      </c>
      <c r="BJ1482" s="17" t="s">
        <v>81</v>
      </c>
      <c r="BK1482" s="240">
        <f>ROUND(I1482*H1482,2)</f>
        <v>0</v>
      </c>
      <c r="BL1482" s="17" t="s">
        <v>188</v>
      </c>
      <c r="BM1482" s="239" t="s">
        <v>1698</v>
      </c>
    </row>
    <row r="1483" s="13" customFormat="1">
      <c r="A1483" s="13"/>
      <c r="B1483" s="241"/>
      <c r="C1483" s="242"/>
      <c r="D1483" s="243" t="s">
        <v>195</v>
      </c>
      <c r="E1483" s="244" t="s">
        <v>1</v>
      </c>
      <c r="F1483" s="245" t="s">
        <v>196</v>
      </c>
      <c r="G1483" s="242"/>
      <c r="H1483" s="244" t="s">
        <v>1</v>
      </c>
      <c r="I1483" s="246"/>
      <c r="J1483" s="242"/>
      <c r="K1483" s="242"/>
      <c r="L1483" s="247"/>
      <c r="M1483" s="248"/>
      <c r="N1483" s="249"/>
      <c r="O1483" s="249"/>
      <c r="P1483" s="249"/>
      <c r="Q1483" s="249"/>
      <c r="R1483" s="249"/>
      <c r="S1483" s="249"/>
      <c r="T1483" s="250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1" t="s">
        <v>195</v>
      </c>
      <c r="AU1483" s="251" t="s">
        <v>83</v>
      </c>
      <c r="AV1483" s="13" t="s">
        <v>81</v>
      </c>
      <c r="AW1483" s="13" t="s">
        <v>30</v>
      </c>
      <c r="AX1483" s="13" t="s">
        <v>73</v>
      </c>
      <c r="AY1483" s="251" t="s">
        <v>183</v>
      </c>
    </row>
    <row r="1484" s="13" customFormat="1">
      <c r="A1484" s="13"/>
      <c r="B1484" s="241"/>
      <c r="C1484" s="242"/>
      <c r="D1484" s="243" t="s">
        <v>195</v>
      </c>
      <c r="E1484" s="244" t="s">
        <v>1</v>
      </c>
      <c r="F1484" s="245" t="s">
        <v>1650</v>
      </c>
      <c r="G1484" s="242"/>
      <c r="H1484" s="244" t="s">
        <v>1</v>
      </c>
      <c r="I1484" s="246"/>
      <c r="J1484" s="242"/>
      <c r="K1484" s="242"/>
      <c r="L1484" s="247"/>
      <c r="M1484" s="248"/>
      <c r="N1484" s="249"/>
      <c r="O1484" s="249"/>
      <c r="P1484" s="249"/>
      <c r="Q1484" s="249"/>
      <c r="R1484" s="249"/>
      <c r="S1484" s="249"/>
      <c r="T1484" s="250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1" t="s">
        <v>195</v>
      </c>
      <c r="AU1484" s="251" t="s">
        <v>83</v>
      </c>
      <c r="AV1484" s="13" t="s">
        <v>81</v>
      </c>
      <c r="AW1484" s="13" t="s">
        <v>30</v>
      </c>
      <c r="AX1484" s="13" t="s">
        <v>73</v>
      </c>
      <c r="AY1484" s="251" t="s">
        <v>183</v>
      </c>
    </row>
    <row r="1485" s="14" customFormat="1">
      <c r="A1485" s="14"/>
      <c r="B1485" s="252"/>
      <c r="C1485" s="253"/>
      <c r="D1485" s="243" t="s">
        <v>195</v>
      </c>
      <c r="E1485" s="254" t="s">
        <v>1</v>
      </c>
      <c r="F1485" s="255" t="s">
        <v>1651</v>
      </c>
      <c r="G1485" s="253"/>
      <c r="H1485" s="256">
        <v>27.323</v>
      </c>
      <c r="I1485" s="257"/>
      <c r="J1485" s="253"/>
      <c r="K1485" s="253"/>
      <c r="L1485" s="258"/>
      <c r="M1485" s="259"/>
      <c r="N1485" s="260"/>
      <c r="O1485" s="260"/>
      <c r="P1485" s="260"/>
      <c r="Q1485" s="260"/>
      <c r="R1485" s="260"/>
      <c r="S1485" s="260"/>
      <c r="T1485" s="261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2" t="s">
        <v>195</v>
      </c>
      <c r="AU1485" s="262" t="s">
        <v>83</v>
      </c>
      <c r="AV1485" s="14" t="s">
        <v>83</v>
      </c>
      <c r="AW1485" s="14" t="s">
        <v>30</v>
      </c>
      <c r="AX1485" s="14" t="s">
        <v>73</v>
      </c>
      <c r="AY1485" s="262" t="s">
        <v>183</v>
      </c>
    </row>
    <row r="1486" s="13" customFormat="1">
      <c r="A1486" s="13"/>
      <c r="B1486" s="241"/>
      <c r="C1486" s="242"/>
      <c r="D1486" s="243" t="s">
        <v>195</v>
      </c>
      <c r="E1486" s="244" t="s">
        <v>1</v>
      </c>
      <c r="F1486" s="245" t="s">
        <v>1581</v>
      </c>
      <c r="G1486" s="242"/>
      <c r="H1486" s="244" t="s">
        <v>1</v>
      </c>
      <c r="I1486" s="246"/>
      <c r="J1486" s="242"/>
      <c r="K1486" s="242"/>
      <c r="L1486" s="247"/>
      <c r="M1486" s="248"/>
      <c r="N1486" s="249"/>
      <c r="O1486" s="249"/>
      <c r="P1486" s="249"/>
      <c r="Q1486" s="249"/>
      <c r="R1486" s="249"/>
      <c r="S1486" s="249"/>
      <c r="T1486" s="250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1" t="s">
        <v>195</v>
      </c>
      <c r="AU1486" s="251" t="s">
        <v>83</v>
      </c>
      <c r="AV1486" s="13" t="s">
        <v>81</v>
      </c>
      <c r="AW1486" s="13" t="s">
        <v>30</v>
      </c>
      <c r="AX1486" s="13" t="s">
        <v>73</v>
      </c>
      <c r="AY1486" s="251" t="s">
        <v>183</v>
      </c>
    </row>
    <row r="1487" s="14" customFormat="1">
      <c r="A1487" s="14"/>
      <c r="B1487" s="252"/>
      <c r="C1487" s="253"/>
      <c r="D1487" s="243" t="s">
        <v>195</v>
      </c>
      <c r="E1487" s="254" t="s">
        <v>1</v>
      </c>
      <c r="F1487" s="255" t="s">
        <v>1652</v>
      </c>
      <c r="G1487" s="253"/>
      <c r="H1487" s="256">
        <v>13.763999999999999</v>
      </c>
      <c r="I1487" s="257"/>
      <c r="J1487" s="253"/>
      <c r="K1487" s="253"/>
      <c r="L1487" s="258"/>
      <c r="M1487" s="259"/>
      <c r="N1487" s="260"/>
      <c r="O1487" s="260"/>
      <c r="P1487" s="260"/>
      <c r="Q1487" s="260"/>
      <c r="R1487" s="260"/>
      <c r="S1487" s="260"/>
      <c r="T1487" s="261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2" t="s">
        <v>195</v>
      </c>
      <c r="AU1487" s="262" t="s">
        <v>83</v>
      </c>
      <c r="AV1487" s="14" t="s">
        <v>83</v>
      </c>
      <c r="AW1487" s="14" t="s">
        <v>30</v>
      </c>
      <c r="AX1487" s="14" t="s">
        <v>73</v>
      </c>
      <c r="AY1487" s="262" t="s">
        <v>183</v>
      </c>
    </row>
    <row r="1488" s="13" customFormat="1">
      <c r="A1488" s="13"/>
      <c r="B1488" s="241"/>
      <c r="C1488" s="242"/>
      <c r="D1488" s="243" t="s">
        <v>195</v>
      </c>
      <c r="E1488" s="244" t="s">
        <v>1</v>
      </c>
      <c r="F1488" s="245" t="s">
        <v>1321</v>
      </c>
      <c r="G1488" s="242"/>
      <c r="H1488" s="244" t="s">
        <v>1</v>
      </c>
      <c r="I1488" s="246"/>
      <c r="J1488" s="242"/>
      <c r="K1488" s="242"/>
      <c r="L1488" s="247"/>
      <c r="M1488" s="248"/>
      <c r="N1488" s="249"/>
      <c r="O1488" s="249"/>
      <c r="P1488" s="249"/>
      <c r="Q1488" s="249"/>
      <c r="R1488" s="249"/>
      <c r="S1488" s="249"/>
      <c r="T1488" s="250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1" t="s">
        <v>195</v>
      </c>
      <c r="AU1488" s="251" t="s">
        <v>83</v>
      </c>
      <c r="AV1488" s="13" t="s">
        <v>81</v>
      </c>
      <c r="AW1488" s="13" t="s">
        <v>30</v>
      </c>
      <c r="AX1488" s="13" t="s">
        <v>73</v>
      </c>
      <c r="AY1488" s="251" t="s">
        <v>183</v>
      </c>
    </row>
    <row r="1489" s="14" customFormat="1">
      <c r="A1489" s="14"/>
      <c r="B1489" s="252"/>
      <c r="C1489" s="253"/>
      <c r="D1489" s="243" t="s">
        <v>195</v>
      </c>
      <c r="E1489" s="254" t="s">
        <v>1</v>
      </c>
      <c r="F1489" s="255" t="s">
        <v>1653</v>
      </c>
      <c r="G1489" s="253"/>
      <c r="H1489" s="256">
        <v>2.1600000000000001</v>
      </c>
      <c r="I1489" s="257"/>
      <c r="J1489" s="253"/>
      <c r="K1489" s="253"/>
      <c r="L1489" s="258"/>
      <c r="M1489" s="259"/>
      <c r="N1489" s="260"/>
      <c r="O1489" s="260"/>
      <c r="P1489" s="260"/>
      <c r="Q1489" s="260"/>
      <c r="R1489" s="260"/>
      <c r="S1489" s="260"/>
      <c r="T1489" s="261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2" t="s">
        <v>195</v>
      </c>
      <c r="AU1489" s="262" t="s">
        <v>83</v>
      </c>
      <c r="AV1489" s="14" t="s">
        <v>83</v>
      </c>
      <c r="AW1489" s="14" t="s">
        <v>30</v>
      </c>
      <c r="AX1489" s="14" t="s">
        <v>73</v>
      </c>
      <c r="AY1489" s="262" t="s">
        <v>183</v>
      </c>
    </row>
    <row r="1490" s="13" customFormat="1">
      <c r="A1490" s="13"/>
      <c r="B1490" s="241"/>
      <c r="C1490" s="242"/>
      <c r="D1490" s="243" t="s">
        <v>195</v>
      </c>
      <c r="E1490" s="244" t="s">
        <v>1</v>
      </c>
      <c r="F1490" s="245" t="s">
        <v>1584</v>
      </c>
      <c r="G1490" s="242"/>
      <c r="H1490" s="244" t="s">
        <v>1</v>
      </c>
      <c r="I1490" s="246"/>
      <c r="J1490" s="242"/>
      <c r="K1490" s="242"/>
      <c r="L1490" s="247"/>
      <c r="M1490" s="248"/>
      <c r="N1490" s="249"/>
      <c r="O1490" s="249"/>
      <c r="P1490" s="249"/>
      <c r="Q1490" s="249"/>
      <c r="R1490" s="249"/>
      <c r="S1490" s="249"/>
      <c r="T1490" s="250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1" t="s">
        <v>195</v>
      </c>
      <c r="AU1490" s="251" t="s">
        <v>83</v>
      </c>
      <c r="AV1490" s="13" t="s">
        <v>81</v>
      </c>
      <c r="AW1490" s="13" t="s">
        <v>30</v>
      </c>
      <c r="AX1490" s="13" t="s">
        <v>73</v>
      </c>
      <c r="AY1490" s="251" t="s">
        <v>183</v>
      </c>
    </row>
    <row r="1491" s="14" customFormat="1">
      <c r="A1491" s="14"/>
      <c r="B1491" s="252"/>
      <c r="C1491" s="253"/>
      <c r="D1491" s="243" t="s">
        <v>195</v>
      </c>
      <c r="E1491" s="254" t="s">
        <v>1</v>
      </c>
      <c r="F1491" s="255" t="s">
        <v>1654</v>
      </c>
      <c r="G1491" s="253"/>
      <c r="H1491" s="256">
        <v>14.417999999999999</v>
      </c>
      <c r="I1491" s="257"/>
      <c r="J1491" s="253"/>
      <c r="K1491" s="253"/>
      <c r="L1491" s="258"/>
      <c r="M1491" s="259"/>
      <c r="N1491" s="260"/>
      <c r="O1491" s="260"/>
      <c r="P1491" s="260"/>
      <c r="Q1491" s="260"/>
      <c r="R1491" s="260"/>
      <c r="S1491" s="260"/>
      <c r="T1491" s="261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2" t="s">
        <v>195</v>
      </c>
      <c r="AU1491" s="262" t="s">
        <v>83</v>
      </c>
      <c r="AV1491" s="14" t="s">
        <v>83</v>
      </c>
      <c r="AW1491" s="14" t="s">
        <v>30</v>
      </c>
      <c r="AX1491" s="14" t="s">
        <v>73</v>
      </c>
      <c r="AY1491" s="262" t="s">
        <v>183</v>
      </c>
    </row>
    <row r="1492" s="13" customFormat="1">
      <c r="A1492" s="13"/>
      <c r="B1492" s="241"/>
      <c r="C1492" s="242"/>
      <c r="D1492" s="243" t="s">
        <v>195</v>
      </c>
      <c r="E1492" s="244" t="s">
        <v>1</v>
      </c>
      <c r="F1492" s="245" t="s">
        <v>1578</v>
      </c>
      <c r="G1492" s="242"/>
      <c r="H1492" s="244" t="s">
        <v>1</v>
      </c>
      <c r="I1492" s="246"/>
      <c r="J1492" s="242"/>
      <c r="K1492" s="242"/>
      <c r="L1492" s="247"/>
      <c r="M1492" s="248"/>
      <c r="N1492" s="249"/>
      <c r="O1492" s="249"/>
      <c r="P1492" s="249"/>
      <c r="Q1492" s="249"/>
      <c r="R1492" s="249"/>
      <c r="S1492" s="249"/>
      <c r="T1492" s="250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51" t="s">
        <v>195</v>
      </c>
      <c r="AU1492" s="251" t="s">
        <v>83</v>
      </c>
      <c r="AV1492" s="13" t="s">
        <v>81</v>
      </c>
      <c r="AW1492" s="13" t="s">
        <v>30</v>
      </c>
      <c r="AX1492" s="13" t="s">
        <v>73</v>
      </c>
      <c r="AY1492" s="251" t="s">
        <v>183</v>
      </c>
    </row>
    <row r="1493" s="14" customFormat="1">
      <c r="A1493" s="14"/>
      <c r="B1493" s="252"/>
      <c r="C1493" s="253"/>
      <c r="D1493" s="243" t="s">
        <v>195</v>
      </c>
      <c r="E1493" s="254" t="s">
        <v>1</v>
      </c>
      <c r="F1493" s="255" t="s">
        <v>1579</v>
      </c>
      <c r="G1493" s="253"/>
      <c r="H1493" s="256">
        <v>7.976</v>
      </c>
      <c r="I1493" s="257"/>
      <c r="J1493" s="253"/>
      <c r="K1493" s="253"/>
      <c r="L1493" s="258"/>
      <c r="M1493" s="259"/>
      <c r="N1493" s="260"/>
      <c r="O1493" s="260"/>
      <c r="P1493" s="260"/>
      <c r="Q1493" s="260"/>
      <c r="R1493" s="260"/>
      <c r="S1493" s="260"/>
      <c r="T1493" s="261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2" t="s">
        <v>195</v>
      </c>
      <c r="AU1493" s="262" t="s">
        <v>83</v>
      </c>
      <c r="AV1493" s="14" t="s">
        <v>83</v>
      </c>
      <c r="AW1493" s="14" t="s">
        <v>30</v>
      </c>
      <c r="AX1493" s="14" t="s">
        <v>73</v>
      </c>
      <c r="AY1493" s="262" t="s">
        <v>183</v>
      </c>
    </row>
    <row r="1494" s="13" customFormat="1">
      <c r="A1494" s="13"/>
      <c r="B1494" s="241"/>
      <c r="C1494" s="242"/>
      <c r="D1494" s="243" t="s">
        <v>195</v>
      </c>
      <c r="E1494" s="244" t="s">
        <v>1</v>
      </c>
      <c r="F1494" s="245" t="s">
        <v>1059</v>
      </c>
      <c r="G1494" s="242"/>
      <c r="H1494" s="244" t="s">
        <v>1</v>
      </c>
      <c r="I1494" s="246"/>
      <c r="J1494" s="242"/>
      <c r="K1494" s="242"/>
      <c r="L1494" s="247"/>
      <c r="M1494" s="248"/>
      <c r="N1494" s="249"/>
      <c r="O1494" s="249"/>
      <c r="P1494" s="249"/>
      <c r="Q1494" s="249"/>
      <c r="R1494" s="249"/>
      <c r="S1494" s="249"/>
      <c r="T1494" s="250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1" t="s">
        <v>195</v>
      </c>
      <c r="AU1494" s="251" t="s">
        <v>83</v>
      </c>
      <c r="AV1494" s="13" t="s">
        <v>81</v>
      </c>
      <c r="AW1494" s="13" t="s">
        <v>30</v>
      </c>
      <c r="AX1494" s="13" t="s">
        <v>73</v>
      </c>
      <c r="AY1494" s="251" t="s">
        <v>183</v>
      </c>
    </row>
    <row r="1495" s="14" customFormat="1">
      <c r="A1495" s="14"/>
      <c r="B1495" s="252"/>
      <c r="C1495" s="253"/>
      <c r="D1495" s="243" t="s">
        <v>195</v>
      </c>
      <c r="E1495" s="254" t="s">
        <v>1</v>
      </c>
      <c r="F1495" s="255" t="s">
        <v>1655</v>
      </c>
      <c r="G1495" s="253"/>
      <c r="H1495" s="256">
        <v>5.9100000000000001</v>
      </c>
      <c r="I1495" s="257"/>
      <c r="J1495" s="253"/>
      <c r="K1495" s="253"/>
      <c r="L1495" s="258"/>
      <c r="M1495" s="259"/>
      <c r="N1495" s="260"/>
      <c r="O1495" s="260"/>
      <c r="P1495" s="260"/>
      <c r="Q1495" s="260"/>
      <c r="R1495" s="260"/>
      <c r="S1495" s="260"/>
      <c r="T1495" s="261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2" t="s">
        <v>195</v>
      </c>
      <c r="AU1495" s="262" t="s">
        <v>83</v>
      </c>
      <c r="AV1495" s="14" t="s">
        <v>83</v>
      </c>
      <c r="AW1495" s="14" t="s">
        <v>30</v>
      </c>
      <c r="AX1495" s="14" t="s">
        <v>73</v>
      </c>
      <c r="AY1495" s="262" t="s">
        <v>183</v>
      </c>
    </row>
    <row r="1496" s="13" customFormat="1">
      <c r="A1496" s="13"/>
      <c r="B1496" s="241"/>
      <c r="C1496" s="242"/>
      <c r="D1496" s="243" t="s">
        <v>195</v>
      </c>
      <c r="E1496" s="244" t="s">
        <v>1</v>
      </c>
      <c r="F1496" s="245" t="s">
        <v>1587</v>
      </c>
      <c r="G1496" s="242"/>
      <c r="H1496" s="244" t="s">
        <v>1</v>
      </c>
      <c r="I1496" s="246"/>
      <c r="J1496" s="242"/>
      <c r="K1496" s="242"/>
      <c r="L1496" s="247"/>
      <c r="M1496" s="248"/>
      <c r="N1496" s="249"/>
      <c r="O1496" s="249"/>
      <c r="P1496" s="249"/>
      <c r="Q1496" s="249"/>
      <c r="R1496" s="249"/>
      <c r="S1496" s="249"/>
      <c r="T1496" s="250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1" t="s">
        <v>195</v>
      </c>
      <c r="AU1496" s="251" t="s">
        <v>83</v>
      </c>
      <c r="AV1496" s="13" t="s">
        <v>81</v>
      </c>
      <c r="AW1496" s="13" t="s">
        <v>30</v>
      </c>
      <c r="AX1496" s="13" t="s">
        <v>73</v>
      </c>
      <c r="AY1496" s="251" t="s">
        <v>183</v>
      </c>
    </row>
    <row r="1497" s="14" customFormat="1">
      <c r="A1497" s="14"/>
      <c r="B1497" s="252"/>
      <c r="C1497" s="253"/>
      <c r="D1497" s="243" t="s">
        <v>195</v>
      </c>
      <c r="E1497" s="254" t="s">
        <v>1</v>
      </c>
      <c r="F1497" s="255" t="s">
        <v>1656</v>
      </c>
      <c r="G1497" s="253"/>
      <c r="H1497" s="256">
        <v>14.138</v>
      </c>
      <c r="I1497" s="257"/>
      <c r="J1497" s="253"/>
      <c r="K1497" s="253"/>
      <c r="L1497" s="258"/>
      <c r="M1497" s="259"/>
      <c r="N1497" s="260"/>
      <c r="O1497" s="260"/>
      <c r="P1497" s="260"/>
      <c r="Q1497" s="260"/>
      <c r="R1497" s="260"/>
      <c r="S1497" s="260"/>
      <c r="T1497" s="261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2" t="s">
        <v>195</v>
      </c>
      <c r="AU1497" s="262" t="s">
        <v>83</v>
      </c>
      <c r="AV1497" s="14" t="s">
        <v>83</v>
      </c>
      <c r="AW1497" s="14" t="s">
        <v>30</v>
      </c>
      <c r="AX1497" s="14" t="s">
        <v>73</v>
      </c>
      <c r="AY1497" s="262" t="s">
        <v>183</v>
      </c>
    </row>
    <row r="1498" s="13" customFormat="1">
      <c r="A1498" s="13"/>
      <c r="B1498" s="241"/>
      <c r="C1498" s="242"/>
      <c r="D1498" s="243" t="s">
        <v>195</v>
      </c>
      <c r="E1498" s="244" t="s">
        <v>1</v>
      </c>
      <c r="F1498" s="245" t="s">
        <v>1589</v>
      </c>
      <c r="G1498" s="242"/>
      <c r="H1498" s="244" t="s">
        <v>1</v>
      </c>
      <c r="I1498" s="246"/>
      <c r="J1498" s="242"/>
      <c r="K1498" s="242"/>
      <c r="L1498" s="247"/>
      <c r="M1498" s="248"/>
      <c r="N1498" s="249"/>
      <c r="O1498" s="249"/>
      <c r="P1498" s="249"/>
      <c r="Q1498" s="249"/>
      <c r="R1498" s="249"/>
      <c r="S1498" s="249"/>
      <c r="T1498" s="250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1" t="s">
        <v>195</v>
      </c>
      <c r="AU1498" s="251" t="s">
        <v>83</v>
      </c>
      <c r="AV1498" s="13" t="s">
        <v>81</v>
      </c>
      <c r="AW1498" s="13" t="s">
        <v>30</v>
      </c>
      <c r="AX1498" s="13" t="s">
        <v>73</v>
      </c>
      <c r="AY1498" s="251" t="s">
        <v>183</v>
      </c>
    </row>
    <row r="1499" s="14" customFormat="1">
      <c r="A1499" s="14"/>
      <c r="B1499" s="252"/>
      <c r="C1499" s="253"/>
      <c r="D1499" s="243" t="s">
        <v>195</v>
      </c>
      <c r="E1499" s="254" t="s">
        <v>1</v>
      </c>
      <c r="F1499" s="255" t="s">
        <v>1657</v>
      </c>
      <c r="G1499" s="253"/>
      <c r="H1499" s="256">
        <v>13.090999999999999</v>
      </c>
      <c r="I1499" s="257"/>
      <c r="J1499" s="253"/>
      <c r="K1499" s="253"/>
      <c r="L1499" s="258"/>
      <c r="M1499" s="259"/>
      <c r="N1499" s="260"/>
      <c r="O1499" s="260"/>
      <c r="P1499" s="260"/>
      <c r="Q1499" s="260"/>
      <c r="R1499" s="260"/>
      <c r="S1499" s="260"/>
      <c r="T1499" s="261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2" t="s">
        <v>195</v>
      </c>
      <c r="AU1499" s="262" t="s">
        <v>83</v>
      </c>
      <c r="AV1499" s="14" t="s">
        <v>83</v>
      </c>
      <c r="AW1499" s="14" t="s">
        <v>30</v>
      </c>
      <c r="AX1499" s="14" t="s">
        <v>73</v>
      </c>
      <c r="AY1499" s="262" t="s">
        <v>183</v>
      </c>
    </row>
    <row r="1500" s="13" customFormat="1">
      <c r="A1500" s="13"/>
      <c r="B1500" s="241"/>
      <c r="C1500" s="242"/>
      <c r="D1500" s="243" t="s">
        <v>195</v>
      </c>
      <c r="E1500" s="244" t="s">
        <v>1</v>
      </c>
      <c r="F1500" s="245" t="s">
        <v>1658</v>
      </c>
      <c r="G1500" s="242"/>
      <c r="H1500" s="244" t="s">
        <v>1</v>
      </c>
      <c r="I1500" s="246"/>
      <c r="J1500" s="242"/>
      <c r="K1500" s="242"/>
      <c r="L1500" s="247"/>
      <c r="M1500" s="248"/>
      <c r="N1500" s="249"/>
      <c r="O1500" s="249"/>
      <c r="P1500" s="249"/>
      <c r="Q1500" s="249"/>
      <c r="R1500" s="249"/>
      <c r="S1500" s="249"/>
      <c r="T1500" s="250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1" t="s">
        <v>195</v>
      </c>
      <c r="AU1500" s="251" t="s">
        <v>83</v>
      </c>
      <c r="AV1500" s="13" t="s">
        <v>81</v>
      </c>
      <c r="AW1500" s="13" t="s">
        <v>30</v>
      </c>
      <c r="AX1500" s="13" t="s">
        <v>73</v>
      </c>
      <c r="AY1500" s="251" t="s">
        <v>183</v>
      </c>
    </row>
    <row r="1501" s="14" customFormat="1">
      <c r="A1501" s="14"/>
      <c r="B1501" s="252"/>
      <c r="C1501" s="253"/>
      <c r="D1501" s="243" t="s">
        <v>195</v>
      </c>
      <c r="E1501" s="254" t="s">
        <v>1</v>
      </c>
      <c r="F1501" s="255" t="s">
        <v>1659</v>
      </c>
      <c r="G1501" s="253"/>
      <c r="H1501" s="256">
        <v>12.502000000000001</v>
      </c>
      <c r="I1501" s="257"/>
      <c r="J1501" s="253"/>
      <c r="K1501" s="253"/>
      <c r="L1501" s="258"/>
      <c r="M1501" s="259"/>
      <c r="N1501" s="260"/>
      <c r="O1501" s="260"/>
      <c r="P1501" s="260"/>
      <c r="Q1501" s="260"/>
      <c r="R1501" s="260"/>
      <c r="S1501" s="260"/>
      <c r="T1501" s="261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2" t="s">
        <v>195</v>
      </c>
      <c r="AU1501" s="262" t="s">
        <v>83</v>
      </c>
      <c r="AV1501" s="14" t="s">
        <v>83</v>
      </c>
      <c r="AW1501" s="14" t="s">
        <v>30</v>
      </c>
      <c r="AX1501" s="14" t="s">
        <v>73</v>
      </c>
      <c r="AY1501" s="262" t="s">
        <v>183</v>
      </c>
    </row>
    <row r="1502" s="13" customFormat="1">
      <c r="A1502" s="13"/>
      <c r="B1502" s="241"/>
      <c r="C1502" s="242"/>
      <c r="D1502" s="243" t="s">
        <v>195</v>
      </c>
      <c r="E1502" s="244" t="s">
        <v>1</v>
      </c>
      <c r="F1502" s="245" t="s">
        <v>1660</v>
      </c>
      <c r="G1502" s="242"/>
      <c r="H1502" s="244" t="s">
        <v>1</v>
      </c>
      <c r="I1502" s="246"/>
      <c r="J1502" s="242"/>
      <c r="K1502" s="242"/>
      <c r="L1502" s="247"/>
      <c r="M1502" s="248"/>
      <c r="N1502" s="249"/>
      <c r="O1502" s="249"/>
      <c r="P1502" s="249"/>
      <c r="Q1502" s="249"/>
      <c r="R1502" s="249"/>
      <c r="S1502" s="249"/>
      <c r="T1502" s="250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1" t="s">
        <v>195</v>
      </c>
      <c r="AU1502" s="251" t="s">
        <v>83</v>
      </c>
      <c r="AV1502" s="13" t="s">
        <v>81</v>
      </c>
      <c r="AW1502" s="13" t="s">
        <v>30</v>
      </c>
      <c r="AX1502" s="13" t="s">
        <v>73</v>
      </c>
      <c r="AY1502" s="251" t="s">
        <v>183</v>
      </c>
    </row>
    <row r="1503" s="14" customFormat="1">
      <c r="A1503" s="14"/>
      <c r="B1503" s="252"/>
      <c r="C1503" s="253"/>
      <c r="D1503" s="243" t="s">
        <v>195</v>
      </c>
      <c r="E1503" s="254" t="s">
        <v>1</v>
      </c>
      <c r="F1503" s="255" t="s">
        <v>1661</v>
      </c>
      <c r="G1503" s="253"/>
      <c r="H1503" s="256">
        <v>38.854999999999997</v>
      </c>
      <c r="I1503" s="257"/>
      <c r="J1503" s="253"/>
      <c r="K1503" s="253"/>
      <c r="L1503" s="258"/>
      <c r="M1503" s="259"/>
      <c r="N1503" s="260"/>
      <c r="O1503" s="260"/>
      <c r="P1503" s="260"/>
      <c r="Q1503" s="260"/>
      <c r="R1503" s="260"/>
      <c r="S1503" s="260"/>
      <c r="T1503" s="261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2" t="s">
        <v>195</v>
      </c>
      <c r="AU1503" s="262" t="s">
        <v>83</v>
      </c>
      <c r="AV1503" s="14" t="s">
        <v>83</v>
      </c>
      <c r="AW1503" s="14" t="s">
        <v>30</v>
      </c>
      <c r="AX1503" s="14" t="s">
        <v>73</v>
      </c>
      <c r="AY1503" s="262" t="s">
        <v>183</v>
      </c>
    </row>
    <row r="1504" s="15" customFormat="1">
      <c r="A1504" s="15"/>
      <c r="B1504" s="263"/>
      <c r="C1504" s="264"/>
      <c r="D1504" s="243" t="s">
        <v>195</v>
      </c>
      <c r="E1504" s="265" t="s">
        <v>1</v>
      </c>
      <c r="F1504" s="266" t="s">
        <v>219</v>
      </c>
      <c r="G1504" s="264"/>
      <c r="H1504" s="267">
        <v>150.137</v>
      </c>
      <c r="I1504" s="268"/>
      <c r="J1504" s="264"/>
      <c r="K1504" s="264"/>
      <c r="L1504" s="269"/>
      <c r="M1504" s="270"/>
      <c r="N1504" s="271"/>
      <c r="O1504" s="271"/>
      <c r="P1504" s="271"/>
      <c r="Q1504" s="271"/>
      <c r="R1504" s="271"/>
      <c r="S1504" s="271"/>
      <c r="T1504" s="272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73" t="s">
        <v>195</v>
      </c>
      <c r="AU1504" s="273" t="s">
        <v>83</v>
      </c>
      <c r="AV1504" s="15" t="s">
        <v>188</v>
      </c>
      <c r="AW1504" s="15" t="s">
        <v>30</v>
      </c>
      <c r="AX1504" s="15" t="s">
        <v>81</v>
      </c>
      <c r="AY1504" s="273" t="s">
        <v>183</v>
      </c>
    </row>
    <row r="1505" s="2" customFormat="1" ht="33" customHeight="1">
      <c r="A1505" s="38"/>
      <c r="B1505" s="39"/>
      <c r="C1505" s="227" t="s">
        <v>1699</v>
      </c>
      <c r="D1505" s="227" t="s">
        <v>185</v>
      </c>
      <c r="E1505" s="228" t="s">
        <v>1700</v>
      </c>
      <c r="F1505" s="229" t="s">
        <v>1701</v>
      </c>
      <c r="G1505" s="230" t="s">
        <v>202</v>
      </c>
      <c r="H1505" s="231">
        <v>150.137</v>
      </c>
      <c r="I1505" s="232"/>
      <c r="J1505" s="233">
        <f>ROUND(I1505*H1505,2)</f>
        <v>0</v>
      </c>
      <c r="K1505" s="234"/>
      <c r="L1505" s="44"/>
      <c r="M1505" s="235" t="s">
        <v>1</v>
      </c>
      <c r="N1505" s="236" t="s">
        <v>38</v>
      </c>
      <c r="O1505" s="91"/>
      <c r="P1505" s="237">
        <f>O1505*H1505</f>
        <v>0</v>
      </c>
      <c r="Q1505" s="237">
        <v>0.0054000000000000003</v>
      </c>
      <c r="R1505" s="237">
        <f>Q1505*H1505</f>
        <v>0.81073980000000001</v>
      </c>
      <c r="S1505" s="237">
        <v>0</v>
      </c>
      <c r="T1505" s="238">
        <f>S1505*H1505</f>
        <v>0</v>
      </c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R1505" s="239" t="s">
        <v>188</v>
      </c>
      <c r="AT1505" s="239" t="s">
        <v>185</v>
      </c>
      <c r="AU1505" s="239" t="s">
        <v>83</v>
      </c>
      <c r="AY1505" s="17" t="s">
        <v>183</v>
      </c>
      <c r="BE1505" s="240">
        <f>IF(N1505="základní",J1505,0)</f>
        <v>0</v>
      </c>
      <c r="BF1505" s="240">
        <f>IF(N1505="snížená",J1505,0)</f>
        <v>0</v>
      </c>
      <c r="BG1505" s="240">
        <f>IF(N1505="zákl. přenesená",J1505,0)</f>
        <v>0</v>
      </c>
      <c r="BH1505" s="240">
        <f>IF(N1505="sníž. přenesená",J1505,0)</f>
        <v>0</v>
      </c>
      <c r="BI1505" s="240">
        <f>IF(N1505="nulová",J1505,0)</f>
        <v>0</v>
      </c>
      <c r="BJ1505" s="17" t="s">
        <v>81</v>
      </c>
      <c r="BK1505" s="240">
        <f>ROUND(I1505*H1505,2)</f>
        <v>0</v>
      </c>
      <c r="BL1505" s="17" t="s">
        <v>188</v>
      </c>
      <c r="BM1505" s="239" t="s">
        <v>1702</v>
      </c>
    </row>
    <row r="1506" s="13" customFormat="1">
      <c r="A1506" s="13"/>
      <c r="B1506" s="241"/>
      <c r="C1506" s="242"/>
      <c r="D1506" s="243" t="s">
        <v>195</v>
      </c>
      <c r="E1506" s="244" t="s">
        <v>1</v>
      </c>
      <c r="F1506" s="245" t="s">
        <v>196</v>
      </c>
      <c r="G1506" s="242"/>
      <c r="H1506" s="244" t="s">
        <v>1</v>
      </c>
      <c r="I1506" s="246"/>
      <c r="J1506" s="242"/>
      <c r="K1506" s="242"/>
      <c r="L1506" s="247"/>
      <c r="M1506" s="248"/>
      <c r="N1506" s="249"/>
      <c r="O1506" s="249"/>
      <c r="P1506" s="249"/>
      <c r="Q1506" s="249"/>
      <c r="R1506" s="249"/>
      <c r="S1506" s="249"/>
      <c r="T1506" s="250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1" t="s">
        <v>195</v>
      </c>
      <c r="AU1506" s="251" t="s">
        <v>83</v>
      </c>
      <c r="AV1506" s="13" t="s">
        <v>81</v>
      </c>
      <c r="AW1506" s="13" t="s">
        <v>30</v>
      </c>
      <c r="AX1506" s="13" t="s">
        <v>73</v>
      </c>
      <c r="AY1506" s="251" t="s">
        <v>183</v>
      </c>
    </row>
    <row r="1507" s="13" customFormat="1">
      <c r="A1507" s="13"/>
      <c r="B1507" s="241"/>
      <c r="C1507" s="242"/>
      <c r="D1507" s="243" t="s">
        <v>195</v>
      </c>
      <c r="E1507" s="244" t="s">
        <v>1</v>
      </c>
      <c r="F1507" s="245" t="s">
        <v>1650</v>
      </c>
      <c r="G1507" s="242"/>
      <c r="H1507" s="244" t="s">
        <v>1</v>
      </c>
      <c r="I1507" s="246"/>
      <c r="J1507" s="242"/>
      <c r="K1507" s="242"/>
      <c r="L1507" s="247"/>
      <c r="M1507" s="248"/>
      <c r="N1507" s="249"/>
      <c r="O1507" s="249"/>
      <c r="P1507" s="249"/>
      <c r="Q1507" s="249"/>
      <c r="R1507" s="249"/>
      <c r="S1507" s="249"/>
      <c r="T1507" s="250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1" t="s">
        <v>195</v>
      </c>
      <c r="AU1507" s="251" t="s">
        <v>83</v>
      </c>
      <c r="AV1507" s="13" t="s">
        <v>81</v>
      </c>
      <c r="AW1507" s="13" t="s">
        <v>30</v>
      </c>
      <c r="AX1507" s="13" t="s">
        <v>73</v>
      </c>
      <c r="AY1507" s="251" t="s">
        <v>183</v>
      </c>
    </row>
    <row r="1508" s="14" customFormat="1">
      <c r="A1508" s="14"/>
      <c r="B1508" s="252"/>
      <c r="C1508" s="253"/>
      <c r="D1508" s="243" t="s">
        <v>195</v>
      </c>
      <c r="E1508" s="254" t="s">
        <v>1</v>
      </c>
      <c r="F1508" s="255" t="s">
        <v>1651</v>
      </c>
      <c r="G1508" s="253"/>
      <c r="H1508" s="256">
        <v>27.323</v>
      </c>
      <c r="I1508" s="257"/>
      <c r="J1508" s="253"/>
      <c r="K1508" s="253"/>
      <c r="L1508" s="258"/>
      <c r="M1508" s="259"/>
      <c r="N1508" s="260"/>
      <c r="O1508" s="260"/>
      <c r="P1508" s="260"/>
      <c r="Q1508" s="260"/>
      <c r="R1508" s="260"/>
      <c r="S1508" s="260"/>
      <c r="T1508" s="261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62" t="s">
        <v>195</v>
      </c>
      <c r="AU1508" s="262" t="s">
        <v>83</v>
      </c>
      <c r="AV1508" s="14" t="s">
        <v>83</v>
      </c>
      <c r="AW1508" s="14" t="s">
        <v>30</v>
      </c>
      <c r="AX1508" s="14" t="s">
        <v>73</v>
      </c>
      <c r="AY1508" s="262" t="s">
        <v>183</v>
      </c>
    </row>
    <row r="1509" s="13" customFormat="1">
      <c r="A1509" s="13"/>
      <c r="B1509" s="241"/>
      <c r="C1509" s="242"/>
      <c r="D1509" s="243" t="s">
        <v>195</v>
      </c>
      <c r="E1509" s="244" t="s">
        <v>1</v>
      </c>
      <c r="F1509" s="245" t="s">
        <v>1581</v>
      </c>
      <c r="G1509" s="242"/>
      <c r="H1509" s="244" t="s">
        <v>1</v>
      </c>
      <c r="I1509" s="246"/>
      <c r="J1509" s="242"/>
      <c r="K1509" s="242"/>
      <c r="L1509" s="247"/>
      <c r="M1509" s="248"/>
      <c r="N1509" s="249"/>
      <c r="O1509" s="249"/>
      <c r="P1509" s="249"/>
      <c r="Q1509" s="249"/>
      <c r="R1509" s="249"/>
      <c r="S1509" s="249"/>
      <c r="T1509" s="250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1" t="s">
        <v>195</v>
      </c>
      <c r="AU1509" s="251" t="s">
        <v>83</v>
      </c>
      <c r="AV1509" s="13" t="s">
        <v>81</v>
      </c>
      <c r="AW1509" s="13" t="s">
        <v>30</v>
      </c>
      <c r="AX1509" s="13" t="s">
        <v>73</v>
      </c>
      <c r="AY1509" s="251" t="s">
        <v>183</v>
      </c>
    </row>
    <row r="1510" s="14" customFormat="1">
      <c r="A1510" s="14"/>
      <c r="B1510" s="252"/>
      <c r="C1510" s="253"/>
      <c r="D1510" s="243" t="s">
        <v>195</v>
      </c>
      <c r="E1510" s="254" t="s">
        <v>1</v>
      </c>
      <c r="F1510" s="255" t="s">
        <v>1652</v>
      </c>
      <c r="G1510" s="253"/>
      <c r="H1510" s="256">
        <v>13.763999999999999</v>
      </c>
      <c r="I1510" s="257"/>
      <c r="J1510" s="253"/>
      <c r="K1510" s="253"/>
      <c r="L1510" s="258"/>
      <c r="M1510" s="259"/>
      <c r="N1510" s="260"/>
      <c r="O1510" s="260"/>
      <c r="P1510" s="260"/>
      <c r="Q1510" s="260"/>
      <c r="R1510" s="260"/>
      <c r="S1510" s="260"/>
      <c r="T1510" s="261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2" t="s">
        <v>195</v>
      </c>
      <c r="AU1510" s="262" t="s">
        <v>83</v>
      </c>
      <c r="AV1510" s="14" t="s">
        <v>83</v>
      </c>
      <c r="AW1510" s="14" t="s">
        <v>30</v>
      </c>
      <c r="AX1510" s="14" t="s">
        <v>73</v>
      </c>
      <c r="AY1510" s="262" t="s">
        <v>183</v>
      </c>
    </row>
    <row r="1511" s="13" customFormat="1">
      <c r="A1511" s="13"/>
      <c r="B1511" s="241"/>
      <c r="C1511" s="242"/>
      <c r="D1511" s="243" t="s">
        <v>195</v>
      </c>
      <c r="E1511" s="244" t="s">
        <v>1</v>
      </c>
      <c r="F1511" s="245" t="s">
        <v>1321</v>
      </c>
      <c r="G1511" s="242"/>
      <c r="H1511" s="244" t="s">
        <v>1</v>
      </c>
      <c r="I1511" s="246"/>
      <c r="J1511" s="242"/>
      <c r="K1511" s="242"/>
      <c r="L1511" s="247"/>
      <c r="M1511" s="248"/>
      <c r="N1511" s="249"/>
      <c r="O1511" s="249"/>
      <c r="P1511" s="249"/>
      <c r="Q1511" s="249"/>
      <c r="R1511" s="249"/>
      <c r="S1511" s="249"/>
      <c r="T1511" s="250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1" t="s">
        <v>195</v>
      </c>
      <c r="AU1511" s="251" t="s">
        <v>83</v>
      </c>
      <c r="AV1511" s="13" t="s">
        <v>81</v>
      </c>
      <c r="AW1511" s="13" t="s">
        <v>30</v>
      </c>
      <c r="AX1511" s="13" t="s">
        <v>73</v>
      </c>
      <c r="AY1511" s="251" t="s">
        <v>183</v>
      </c>
    </row>
    <row r="1512" s="14" customFormat="1">
      <c r="A1512" s="14"/>
      <c r="B1512" s="252"/>
      <c r="C1512" s="253"/>
      <c r="D1512" s="243" t="s">
        <v>195</v>
      </c>
      <c r="E1512" s="254" t="s">
        <v>1</v>
      </c>
      <c r="F1512" s="255" t="s">
        <v>1653</v>
      </c>
      <c r="G1512" s="253"/>
      <c r="H1512" s="256">
        <v>2.1600000000000001</v>
      </c>
      <c r="I1512" s="257"/>
      <c r="J1512" s="253"/>
      <c r="K1512" s="253"/>
      <c r="L1512" s="258"/>
      <c r="M1512" s="259"/>
      <c r="N1512" s="260"/>
      <c r="O1512" s="260"/>
      <c r="P1512" s="260"/>
      <c r="Q1512" s="260"/>
      <c r="R1512" s="260"/>
      <c r="S1512" s="260"/>
      <c r="T1512" s="261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2" t="s">
        <v>195</v>
      </c>
      <c r="AU1512" s="262" t="s">
        <v>83</v>
      </c>
      <c r="AV1512" s="14" t="s">
        <v>83</v>
      </c>
      <c r="AW1512" s="14" t="s">
        <v>30</v>
      </c>
      <c r="AX1512" s="14" t="s">
        <v>73</v>
      </c>
      <c r="AY1512" s="262" t="s">
        <v>183</v>
      </c>
    </row>
    <row r="1513" s="13" customFormat="1">
      <c r="A1513" s="13"/>
      <c r="B1513" s="241"/>
      <c r="C1513" s="242"/>
      <c r="D1513" s="243" t="s">
        <v>195</v>
      </c>
      <c r="E1513" s="244" t="s">
        <v>1</v>
      </c>
      <c r="F1513" s="245" t="s">
        <v>1584</v>
      </c>
      <c r="G1513" s="242"/>
      <c r="H1513" s="244" t="s">
        <v>1</v>
      </c>
      <c r="I1513" s="246"/>
      <c r="J1513" s="242"/>
      <c r="K1513" s="242"/>
      <c r="L1513" s="247"/>
      <c r="M1513" s="248"/>
      <c r="N1513" s="249"/>
      <c r="O1513" s="249"/>
      <c r="P1513" s="249"/>
      <c r="Q1513" s="249"/>
      <c r="R1513" s="249"/>
      <c r="S1513" s="249"/>
      <c r="T1513" s="250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1" t="s">
        <v>195</v>
      </c>
      <c r="AU1513" s="251" t="s">
        <v>83</v>
      </c>
      <c r="AV1513" s="13" t="s">
        <v>81</v>
      </c>
      <c r="AW1513" s="13" t="s">
        <v>30</v>
      </c>
      <c r="AX1513" s="13" t="s">
        <v>73</v>
      </c>
      <c r="AY1513" s="251" t="s">
        <v>183</v>
      </c>
    </row>
    <row r="1514" s="14" customFormat="1">
      <c r="A1514" s="14"/>
      <c r="B1514" s="252"/>
      <c r="C1514" s="253"/>
      <c r="D1514" s="243" t="s">
        <v>195</v>
      </c>
      <c r="E1514" s="254" t="s">
        <v>1</v>
      </c>
      <c r="F1514" s="255" t="s">
        <v>1654</v>
      </c>
      <c r="G1514" s="253"/>
      <c r="H1514" s="256">
        <v>14.417999999999999</v>
      </c>
      <c r="I1514" s="257"/>
      <c r="J1514" s="253"/>
      <c r="K1514" s="253"/>
      <c r="L1514" s="258"/>
      <c r="M1514" s="259"/>
      <c r="N1514" s="260"/>
      <c r="O1514" s="260"/>
      <c r="P1514" s="260"/>
      <c r="Q1514" s="260"/>
      <c r="R1514" s="260"/>
      <c r="S1514" s="260"/>
      <c r="T1514" s="261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2" t="s">
        <v>195</v>
      </c>
      <c r="AU1514" s="262" t="s">
        <v>83</v>
      </c>
      <c r="AV1514" s="14" t="s">
        <v>83</v>
      </c>
      <c r="AW1514" s="14" t="s">
        <v>30</v>
      </c>
      <c r="AX1514" s="14" t="s">
        <v>73</v>
      </c>
      <c r="AY1514" s="262" t="s">
        <v>183</v>
      </c>
    </row>
    <row r="1515" s="13" customFormat="1">
      <c r="A1515" s="13"/>
      <c r="B1515" s="241"/>
      <c r="C1515" s="242"/>
      <c r="D1515" s="243" t="s">
        <v>195</v>
      </c>
      <c r="E1515" s="244" t="s">
        <v>1</v>
      </c>
      <c r="F1515" s="245" t="s">
        <v>1578</v>
      </c>
      <c r="G1515" s="242"/>
      <c r="H1515" s="244" t="s">
        <v>1</v>
      </c>
      <c r="I1515" s="246"/>
      <c r="J1515" s="242"/>
      <c r="K1515" s="242"/>
      <c r="L1515" s="247"/>
      <c r="M1515" s="248"/>
      <c r="N1515" s="249"/>
      <c r="O1515" s="249"/>
      <c r="P1515" s="249"/>
      <c r="Q1515" s="249"/>
      <c r="R1515" s="249"/>
      <c r="S1515" s="249"/>
      <c r="T1515" s="250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1" t="s">
        <v>195</v>
      </c>
      <c r="AU1515" s="251" t="s">
        <v>83</v>
      </c>
      <c r="AV1515" s="13" t="s">
        <v>81</v>
      </c>
      <c r="AW1515" s="13" t="s">
        <v>30</v>
      </c>
      <c r="AX1515" s="13" t="s">
        <v>73</v>
      </c>
      <c r="AY1515" s="251" t="s">
        <v>183</v>
      </c>
    </row>
    <row r="1516" s="14" customFormat="1">
      <c r="A1516" s="14"/>
      <c r="B1516" s="252"/>
      <c r="C1516" s="253"/>
      <c r="D1516" s="243" t="s">
        <v>195</v>
      </c>
      <c r="E1516" s="254" t="s">
        <v>1</v>
      </c>
      <c r="F1516" s="255" t="s">
        <v>1579</v>
      </c>
      <c r="G1516" s="253"/>
      <c r="H1516" s="256">
        <v>7.976</v>
      </c>
      <c r="I1516" s="257"/>
      <c r="J1516" s="253"/>
      <c r="K1516" s="253"/>
      <c r="L1516" s="258"/>
      <c r="M1516" s="259"/>
      <c r="N1516" s="260"/>
      <c r="O1516" s="260"/>
      <c r="P1516" s="260"/>
      <c r="Q1516" s="260"/>
      <c r="R1516" s="260"/>
      <c r="S1516" s="260"/>
      <c r="T1516" s="261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2" t="s">
        <v>195</v>
      </c>
      <c r="AU1516" s="262" t="s">
        <v>83</v>
      </c>
      <c r="AV1516" s="14" t="s">
        <v>83</v>
      </c>
      <c r="AW1516" s="14" t="s">
        <v>30</v>
      </c>
      <c r="AX1516" s="14" t="s">
        <v>73</v>
      </c>
      <c r="AY1516" s="262" t="s">
        <v>183</v>
      </c>
    </row>
    <row r="1517" s="13" customFormat="1">
      <c r="A1517" s="13"/>
      <c r="B1517" s="241"/>
      <c r="C1517" s="242"/>
      <c r="D1517" s="243" t="s">
        <v>195</v>
      </c>
      <c r="E1517" s="244" t="s">
        <v>1</v>
      </c>
      <c r="F1517" s="245" t="s">
        <v>1059</v>
      </c>
      <c r="G1517" s="242"/>
      <c r="H1517" s="244" t="s">
        <v>1</v>
      </c>
      <c r="I1517" s="246"/>
      <c r="J1517" s="242"/>
      <c r="K1517" s="242"/>
      <c r="L1517" s="247"/>
      <c r="M1517" s="248"/>
      <c r="N1517" s="249"/>
      <c r="O1517" s="249"/>
      <c r="P1517" s="249"/>
      <c r="Q1517" s="249"/>
      <c r="R1517" s="249"/>
      <c r="S1517" s="249"/>
      <c r="T1517" s="250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1" t="s">
        <v>195</v>
      </c>
      <c r="AU1517" s="251" t="s">
        <v>83</v>
      </c>
      <c r="AV1517" s="13" t="s">
        <v>81</v>
      </c>
      <c r="AW1517" s="13" t="s">
        <v>30</v>
      </c>
      <c r="AX1517" s="13" t="s">
        <v>73</v>
      </c>
      <c r="AY1517" s="251" t="s">
        <v>183</v>
      </c>
    </row>
    <row r="1518" s="14" customFormat="1">
      <c r="A1518" s="14"/>
      <c r="B1518" s="252"/>
      <c r="C1518" s="253"/>
      <c r="D1518" s="243" t="s">
        <v>195</v>
      </c>
      <c r="E1518" s="254" t="s">
        <v>1</v>
      </c>
      <c r="F1518" s="255" t="s">
        <v>1655</v>
      </c>
      <c r="G1518" s="253"/>
      <c r="H1518" s="256">
        <v>5.9100000000000001</v>
      </c>
      <c r="I1518" s="257"/>
      <c r="J1518" s="253"/>
      <c r="K1518" s="253"/>
      <c r="L1518" s="258"/>
      <c r="M1518" s="259"/>
      <c r="N1518" s="260"/>
      <c r="O1518" s="260"/>
      <c r="P1518" s="260"/>
      <c r="Q1518" s="260"/>
      <c r="R1518" s="260"/>
      <c r="S1518" s="260"/>
      <c r="T1518" s="261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2" t="s">
        <v>195</v>
      </c>
      <c r="AU1518" s="262" t="s">
        <v>83</v>
      </c>
      <c r="AV1518" s="14" t="s">
        <v>83</v>
      </c>
      <c r="AW1518" s="14" t="s">
        <v>30</v>
      </c>
      <c r="AX1518" s="14" t="s">
        <v>73</v>
      </c>
      <c r="AY1518" s="262" t="s">
        <v>183</v>
      </c>
    </row>
    <row r="1519" s="13" customFormat="1">
      <c r="A1519" s="13"/>
      <c r="B1519" s="241"/>
      <c r="C1519" s="242"/>
      <c r="D1519" s="243" t="s">
        <v>195</v>
      </c>
      <c r="E1519" s="244" t="s">
        <v>1</v>
      </c>
      <c r="F1519" s="245" t="s">
        <v>1587</v>
      </c>
      <c r="G1519" s="242"/>
      <c r="H1519" s="244" t="s">
        <v>1</v>
      </c>
      <c r="I1519" s="246"/>
      <c r="J1519" s="242"/>
      <c r="K1519" s="242"/>
      <c r="L1519" s="247"/>
      <c r="M1519" s="248"/>
      <c r="N1519" s="249"/>
      <c r="O1519" s="249"/>
      <c r="P1519" s="249"/>
      <c r="Q1519" s="249"/>
      <c r="R1519" s="249"/>
      <c r="S1519" s="249"/>
      <c r="T1519" s="250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1" t="s">
        <v>195</v>
      </c>
      <c r="AU1519" s="251" t="s">
        <v>83</v>
      </c>
      <c r="AV1519" s="13" t="s">
        <v>81</v>
      </c>
      <c r="AW1519" s="13" t="s">
        <v>30</v>
      </c>
      <c r="AX1519" s="13" t="s">
        <v>73</v>
      </c>
      <c r="AY1519" s="251" t="s">
        <v>183</v>
      </c>
    </row>
    <row r="1520" s="14" customFormat="1">
      <c r="A1520" s="14"/>
      <c r="B1520" s="252"/>
      <c r="C1520" s="253"/>
      <c r="D1520" s="243" t="s">
        <v>195</v>
      </c>
      <c r="E1520" s="254" t="s">
        <v>1</v>
      </c>
      <c r="F1520" s="255" t="s">
        <v>1656</v>
      </c>
      <c r="G1520" s="253"/>
      <c r="H1520" s="256">
        <v>14.138</v>
      </c>
      <c r="I1520" s="257"/>
      <c r="J1520" s="253"/>
      <c r="K1520" s="253"/>
      <c r="L1520" s="258"/>
      <c r="M1520" s="259"/>
      <c r="N1520" s="260"/>
      <c r="O1520" s="260"/>
      <c r="P1520" s="260"/>
      <c r="Q1520" s="260"/>
      <c r="R1520" s="260"/>
      <c r="S1520" s="260"/>
      <c r="T1520" s="261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2" t="s">
        <v>195</v>
      </c>
      <c r="AU1520" s="262" t="s">
        <v>83</v>
      </c>
      <c r="AV1520" s="14" t="s">
        <v>83</v>
      </c>
      <c r="AW1520" s="14" t="s">
        <v>30</v>
      </c>
      <c r="AX1520" s="14" t="s">
        <v>73</v>
      </c>
      <c r="AY1520" s="262" t="s">
        <v>183</v>
      </c>
    </row>
    <row r="1521" s="13" customFormat="1">
      <c r="A1521" s="13"/>
      <c r="B1521" s="241"/>
      <c r="C1521" s="242"/>
      <c r="D1521" s="243" t="s">
        <v>195</v>
      </c>
      <c r="E1521" s="244" t="s">
        <v>1</v>
      </c>
      <c r="F1521" s="245" t="s">
        <v>1589</v>
      </c>
      <c r="G1521" s="242"/>
      <c r="H1521" s="244" t="s">
        <v>1</v>
      </c>
      <c r="I1521" s="246"/>
      <c r="J1521" s="242"/>
      <c r="K1521" s="242"/>
      <c r="L1521" s="247"/>
      <c r="M1521" s="248"/>
      <c r="N1521" s="249"/>
      <c r="O1521" s="249"/>
      <c r="P1521" s="249"/>
      <c r="Q1521" s="249"/>
      <c r="R1521" s="249"/>
      <c r="S1521" s="249"/>
      <c r="T1521" s="250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1" t="s">
        <v>195</v>
      </c>
      <c r="AU1521" s="251" t="s">
        <v>83</v>
      </c>
      <c r="AV1521" s="13" t="s">
        <v>81</v>
      </c>
      <c r="AW1521" s="13" t="s">
        <v>30</v>
      </c>
      <c r="AX1521" s="13" t="s">
        <v>73</v>
      </c>
      <c r="AY1521" s="251" t="s">
        <v>183</v>
      </c>
    </row>
    <row r="1522" s="14" customFormat="1">
      <c r="A1522" s="14"/>
      <c r="B1522" s="252"/>
      <c r="C1522" s="253"/>
      <c r="D1522" s="243" t="s">
        <v>195</v>
      </c>
      <c r="E1522" s="254" t="s">
        <v>1</v>
      </c>
      <c r="F1522" s="255" t="s">
        <v>1657</v>
      </c>
      <c r="G1522" s="253"/>
      <c r="H1522" s="256">
        <v>13.090999999999999</v>
      </c>
      <c r="I1522" s="257"/>
      <c r="J1522" s="253"/>
      <c r="K1522" s="253"/>
      <c r="L1522" s="258"/>
      <c r="M1522" s="259"/>
      <c r="N1522" s="260"/>
      <c r="O1522" s="260"/>
      <c r="P1522" s="260"/>
      <c r="Q1522" s="260"/>
      <c r="R1522" s="260"/>
      <c r="S1522" s="260"/>
      <c r="T1522" s="261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2" t="s">
        <v>195</v>
      </c>
      <c r="AU1522" s="262" t="s">
        <v>83</v>
      </c>
      <c r="AV1522" s="14" t="s">
        <v>83</v>
      </c>
      <c r="AW1522" s="14" t="s">
        <v>30</v>
      </c>
      <c r="AX1522" s="14" t="s">
        <v>73</v>
      </c>
      <c r="AY1522" s="262" t="s">
        <v>183</v>
      </c>
    </row>
    <row r="1523" s="13" customFormat="1">
      <c r="A1523" s="13"/>
      <c r="B1523" s="241"/>
      <c r="C1523" s="242"/>
      <c r="D1523" s="243" t="s">
        <v>195</v>
      </c>
      <c r="E1523" s="244" t="s">
        <v>1</v>
      </c>
      <c r="F1523" s="245" t="s">
        <v>1658</v>
      </c>
      <c r="G1523" s="242"/>
      <c r="H1523" s="244" t="s">
        <v>1</v>
      </c>
      <c r="I1523" s="246"/>
      <c r="J1523" s="242"/>
      <c r="K1523" s="242"/>
      <c r="L1523" s="247"/>
      <c r="M1523" s="248"/>
      <c r="N1523" s="249"/>
      <c r="O1523" s="249"/>
      <c r="P1523" s="249"/>
      <c r="Q1523" s="249"/>
      <c r="R1523" s="249"/>
      <c r="S1523" s="249"/>
      <c r="T1523" s="250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1" t="s">
        <v>195</v>
      </c>
      <c r="AU1523" s="251" t="s">
        <v>83</v>
      </c>
      <c r="AV1523" s="13" t="s">
        <v>81</v>
      </c>
      <c r="AW1523" s="13" t="s">
        <v>30</v>
      </c>
      <c r="AX1523" s="13" t="s">
        <v>73</v>
      </c>
      <c r="AY1523" s="251" t="s">
        <v>183</v>
      </c>
    </row>
    <row r="1524" s="14" customFormat="1">
      <c r="A1524" s="14"/>
      <c r="B1524" s="252"/>
      <c r="C1524" s="253"/>
      <c r="D1524" s="243" t="s">
        <v>195</v>
      </c>
      <c r="E1524" s="254" t="s">
        <v>1</v>
      </c>
      <c r="F1524" s="255" t="s">
        <v>1659</v>
      </c>
      <c r="G1524" s="253"/>
      <c r="H1524" s="256">
        <v>12.502000000000001</v>
      </c>
      <c r="I1524" s="257"/>
      <c r="J1524" s="253"/>
      <c r="K1524" s="253"/>
      <c r="L1524" s="258"/>
      <c r="M1524" s="259"/>
      <c r="N1524" s="260"/>
      <c r="O1524" s="260"/>
      <c r="P1524" s="260"/>
      <c r="Q1524" s="260"/>
      <c r="R1524" s="260"/>
      <c r="S1524" s="260"/>
      <c r="T1524" s="261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2" t="s">
        <v>195</v>
      </c>
      <c r="AU1524" s="262" t="s">
        <v>83</v>
      </c>
      <c r="AV1524" s="14" t="s">
        <v>83</v>
      </c>
      <c r="AW1524" s="14" t="s">
        <v>30</v>
      </c>
      <c r="AX1524" s="14" t="s">
        <v>73</v>
      </c>
      <c r="AY1524" s="262" t="s">
        <v>183</v>
      </c>
    </row>
    <row r="1525" s="13" customFormat="1">
      <c r="A1525" s="13"/>
      <c r="B1525" s="241"/>
      <c r="C1525" s="242"/>
      <c r="D1525" s="243" t="s">
        <v>195</v>
      </c>
      <c r="E1525" s="244" t="s">
        <v>1</v>
      </c>
      <c r="F1525" s="245" t="s">
        <v>1660</v>
      </c>
      <c r="G1525" s="242"/>
      <c r="H1525" s="244" t="s">
        <v>1</v>
      </c>
      <c r="I1525" s="246"/>
      <c r="J1525" s="242"/>
      <c r="K1525" s="242"/>
      <c r="L1525" s="247"/>
      <c r="M1525" s="248"/>
      <c r="N1525" s="249"/>
      <c r="O1525" s="249"/>
      <c r="P1525" s="249"/>
      <c r="Q1525" s="249"/>
      <c r="R1525" s="249"/>
      <c r="S1525" s="249"/>
      <c r="T1525" s="250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1" t="s">
        <v>195</v>
      </c>
      <c r="AU1525" s="251" t="s">
        <v>83</v>
      </c>
      <c r="AV1525" s="13" t="s">
        <v>81</v>
      </c>
      <c r="AW1525" s="13" t="s">
        <v>30</v>
      </c>
      <c r="AX1525" s="13" t="s">
        <v>73</v>
      </c>
      <c r="AY1525" s="251" t="s">
        <v>183</v>
      </c>
    </row>
    <row r="1526" s="14" customFormat="1">
      <c r="A1526" s="14"/>
      <c r="B1526" s="252"/>
      <c r="C1526" s="253"/>
      <c r="D1526" s="243" t="s">
        <v>195</v>
      </c>
      <c r="E1526" s="254" t="s">
        <v>1</v>
      </c>
      <c r="F1526" s="255" t="s">
        <v>1661</v>
      </c>
      <c r="G1526" s="253"/>
      <c r="H1526" s="256">
        <v>38.854999999999997</v>
      </c>
      <c r="I1526" s="257"/>
      <c r="J1526" s="253"/>
      <c r="K1526" s="253"/>
      <c r="L1526" s="258"/>
      <c r="M1526" s="259"/>
      <c r="N1526" s="260"/>
      <c r="O1526" s="260"/>
      <c r="P1526" s="260"/>
      <c r="Q1526" s="260"/>
      <c r="R1526" s="260"/>
      <c r="S1526" s="260"/>
      <c r="T1526" s="261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2" t="s">
        <v>195</v>
      </c>
      <c r="AU1526" s="262" t="s">
        <v>83</v>
      </c>
      <c r="AV1526" s="14" t="s">
        <v>83</v>
      </c>
      <c r="AW1526" s="14" t="s">
        <v>30</v>
      </c>
      <c r="AX1526" s="14" t="s">
        <v>73</v>
      </c>
      <c r="AY1526" s="262" t="s">
        <v>183</v>
      </c>
    </row>
    <row r="1527" s="15" customFormat="1">
      <c r="A1527" s="15"/>
      <c r="B1527" s="263"/>
      <c r="C1527" s="264"/>
      <c r="D1527" s="243" t="s">
        <v>195</v>
      </c>
      <c r="E1527" s="265" t="s">
        <v>1</v>
      </c>
      <c r="F1527" s="266" t="s">
        <v>219</v>
      </c>
      <c r="G1527" s="264"/>
      <c r="H1527" s="267">
        <v>150.137</v>
      </c>
      <c r="I1527" s="268"/>
      <c r="J1527" s="264"/>
      <c r="K1527" s="264"/>
      <c r="L1527" s="269"/>
      <c r="M1527" s="270"/>
      <c r="N1527" s="271"/>
      <c r="O1527" s="271"/>
      <c r="P1527" s="271"/>
      <c r="Q1527" s="271"/>
      <c r="R1527" s="271"/>
      <c r="S1527" s="271"/>
      <c r="T1527" s="272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73" t="s">
        <v>195</v>
      </c>
      <c r="AU1527" s="273" t="s">
        <v>83</v>
      </c>
      <c r="AV1527" s="15" t="s">
        <v>188</v>
      </c>
      <c r="AW1527" s="15" t="s">
        <v>30</v>
      </c>
      <c r="AX1527" s="15" t="s">
        <v>81</v>
      </c>
      <c r="AY1527" s="273" t="s">
        <v>183</v>
      </c>
    </row>
    <row r="1528" s="2" customFormat="1" ht="16.5" customHeight="1">
      <c r="A1528" s="38"/>
      <c r="B1528" s="39"/>
      <c r="C1528" s="227" t="s">
        <v>1703</v>
      </c>
      <c r="D1528" s="227" t="s">
        <v>185</v>
      </c>
      <c r="E1528" s="228" t="s">
        <v>1704</v>
      </c>
      <c r="F1528" s="229" t="s">
        <v>1705</v>
      </c>
      <c r="G1528" s="230" t="s">
        <v>202</v>
      </c>
      <c r="H1528" s="231">
        <v>150.137</v>
      </c>
      <c r="I1528" s="232"/>
      <c r="J1528" s="233">
        <f>ROUND(I1528*H1528,2)</f>
        <v>0</v>
      </c>
      <c r="K1528" s="234"/>
      <c r="L1528" s="44"/>
      <c r="M1528" s="235" t="s">
        <v>1</v>
      </c>
      <c r="N1528" s="236" t="s">
        <v>38</v>
      </c>
      <c r="O1528" s="91"/>
      <c r="P1528" s="237">
        <f>O1528*H1528</f>
        <v>0</v>
      </c>
      <c r="Q1528" s="237">
        <v>0.0040000000000000001</v>
      </c>
      <c r="R1528" s="237">
        <f>Q1528*H1528</f>
        <v>0.60054799999999997</v>
      </c>
      <c r="S1528" s="237">
        <v>0</v>
      </c>
      <c r="T1528" s="238">
        <f>S1528*H1528</f>
        <v>0</v>
      </c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R1528" s="239" t="s">
        <v>188</v>
      </c>
      <c r="AT1528" s="239" t="s">
        <v>185</v>
      </c>
      <c r="AU1528" s="239" t="s">
        <v>83</v>
      </c>
      <c r="AY1528" s="17" t="s">
        <v>183</v>
      </c>
      <c r="BE1528" s="240">
        <f>IF(N1528="základní",J1528,0)</f>
        <v>0</v>
      </c>
      <c r="BF1528" s="240">
        <f>IF(N1528="snížená",J1528,0)</f>
        <v>0</v>
      </c>
      <c r="BG1528" s="240">
        <f>IF(N1528="zákl. přenesená",J1528,0)</f>
        <v>0</v>
      </c>
      <c r="BH1528" s="240">
        <f>IF(N1528="sníž. přenesená",J1528,0)</f>
        <v>0</v>
      </c>
      <c r="BI1528" s="240">
        <f>IF(N1528="nulová",J1528,0)</f>
        <v>0</v>
      </c>
      <c r="BJ1528" s="17" t="s">
        <v>81</v>
      </c>
      <c r="BK1528" s="240">
        <f>ROUND(I1528*H1528,2)</f>
        <v>0</v>
      </c>
      <c r="BL1528" s="17" t="s">
        <v>188</v>
      </c>
      <c r="BM1528" s="239" t="s">
        <v>1706</v>
      </c>
    </row>
    <row r="1529" s="13" customFormat="1">
      <c r="A1529" s="13"/>
      <c r="B1529" s="241"/>
      <c r="C1529" s="242"/>
      <c r="D1529" s="243" t="s">
        <v>195</v>
      </c>
      <c r="E1529" s="244" t="s">
        <v>1</v>
      </c>
      <c r="F1529" s="245" t="s">
        <v>196</v>
      </c>
      <c r="G1529" s="242"/>
      <c r="H1529" s="244" t="s">
        <v>1</v>
      </c>
      <c r="I1529" s="246"/>
      <c r="J1529" s="242"/>
      <c r="K1529" s="242"/>
      <c r="L1529" s="247"/>
      <c r="M1529" s="248"/>
      <c r="N1529" s="249"/>
      <c r="O1529" s="249"/>
      <c r="P1529" s="249"/>
      <c r="Q1529" s="249"/>
      <c r="R1529" s="249"/>
      <c r="S1529" s="249"/>
      <c r="T1529" s="250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1" t="s">
        <v>195</v>
      </c>
      <c r="AU1529" s="251" t="s">
        <v>83</v>
      </c>
      <c r="AV1529" s="13" t="s">
        <v>81</v>
      </c>
      <c r="AW1529" s="13" t="s">
        <v>30</v>
      </c>
      <c r="AX1529" s="13" t="s">
        <v>73</v>
      </c>
      <c r="AY1529" s="251" t="s">
        <v>183</v>
      </c>
    </row>
    <row r="1530" s="13" customFormat="1">
      <c r="A1530" s="13"/>
      <c r="B1530" s="241"/>
      <c r="C1530" s="242"/>
      <c r="D1530" s="243" t="s">
        <v>195</v>
      </c>
      <c r="E1530" s="244" t="s">
        <v>1</v>
      </c>
      <c r="F1530" s="245" t="s">
        <v>1650</v>
      </c>
      <c r="G1530" s="242"/>
      <c r="H1530" s="244" t="s">
        <v>1</v>
      </c>
      <c r="I1530" s="246"/>
      <c r="J1530" s="242"/>
      <c r="K1530" s="242"/>
      <c r="L1530" s="247"/>
      <c r="M1530" s="248"/>
      <c r="N1530" s="249"/>
      <c r="O1530" s="249"/>
      <c r="P1530" s="249"/>
      <c r="Q1530" s="249"/>
      <c r="R1530" s="249"/>
      <c r="S1530" s="249"/>
      <c r="T1530" s="250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1" t="s">
        <v>195</v>
      </c>
      <c r="AU1530" s="251" t="s">
        <v>83</v>
      </c>
      <c r="AV1530" s="13" t="s">
        <v>81</v>
      </c>
      <c r="AW1530" s="13" t="s">
        <v>30</v>
      </c>
      <c r="AX1530" s="13" t="s">
        <v>73</v>
      </c>
      <c r="AY1530" s="251" t="s">
        <v>183</v>
      </c>
    </row>
    <row r="1531" s="14" customFormat="1">
      <c r="A1531" s="14"/>
      <c r="B1531" s="252"/>
      <c r="C1531" s="253"/>
      <c r="D1531" s="243" t="s">
        <v>195</v>
      </c>
      <c r="E1531" s="254" t="s">
        <v>1</v>
      </c>
      <c r="F1531" s="255" t="s">
        <v>1651</v>
      </c>
      <c r="G1531" s="253"/>
      <c r="H1531" s="256">
        <v>27.323</v>
      </c>
      <c r="I1531" s="257"/>
      <c r="J1531" s="253"/>
      <c r="K1531" s="253"/>
      <c r="L1531" s="258"/>
      <c r="M1531" s="259"/>
      <c r="N1531" s="260"/>
      <c r="O1531" s="260"/>
      <c r="P1531" s="260"/>
      <c r="Q1531" s="260"/>
      <c r="R1531" s="260"/>
      <c r="S1531" s="260"/>
      <c r="T1531" s="261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2" t="s">
        <v>195</v>
      </c>
      <c r="AU1531" s="262" t="s">
        <v>83</v>
      </c>
      <c r="AV1531" s="14" t="s">
        <v>83</v>
      </c>
      <c r="AW1531" s="14" t="s">
        <v>30</v>
      </c>
      <c r="AX1531" s="14" t="s">
        <v>73</v>
      </c>
      <c r="AY1531" s="262" t="s">
        <v>183</v>
      </c>
    </row>
    <row r="1532" s="13" customFormat="1">
      <c r="A1532" s="13"/>
      <c r="B1532" s="241"/>
      <c r="C1532" s="242"/>
      <c r="D1532" s="243" t="s">
        <v>195</v>
      </c>
      <c r="E1532" s="244" t="s">
        <v>1</v>
      </c>
      <c r="F1532" s="245" t="s">
        <v>1581</v>
      </c>
      <c r="G1532" s="242"/>
      <c r="H1532" s="244" t="s">
        <v>1</v>
      </c>
      <c r="I1532" s="246"/>
      <c r="J1532" s="242"/>
      <c r="K1532" s="242"/>
      <c r="L1532" s="247"/>
      <c r="M1532" s="248"/>
      <c r="N1532" s="249"/>
      <c r="O1532" s="249"/>
      <c r="P1532" s="249"/>
      <c r="Q1532" s="249"/>
      <c r="R1532" s="249"/>
      <c r="S1532" s="249"/>
      <c r="T1532" s="250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1" t="s">
        <v>195</v>
      </c>
      <c r="AU1532" s="251" t="s">
        <v>83</v>
      </c>
      <c r="AV1532" s="13" t="s">
        <v>81</v>
      </c>
      <c r="AW1532" s="13" t="s">
        <v>30</v>
      </c>
      <c r="AX1532" s="13" t="s">
        <v>73</v>
      </c>
      <c r="AY1532" s="251" t="s">
        <v>183</v>
      </c>
    </row>
    <row r="1533" s="14" customFormat="1">
      <c r="A1533" s="14"/>
      <c r="B1533" s="252"/>
      <c r="C1533" s="253"/>
      <c r="D1533" s="243" t="s">
        <v>195</v>
      </c>
      <c r="E1533" s="254" t="s">
        <v>1</v>
      </c>
      <c r="F1533" s="255" t="s">
        <v>1652</v>
      </c>
      <c r="G1533" s="253"/>
      <c r="H1533" s="256">
        <v>13.763999999999999</v>
      </c>
      <c r="I1533" s="257"/>
      <c r="J1533" s="253"/>
      <c r="K1533" s="253"/>
      <c r="L1533" s="258"/>
      <c r="M1533" s="259"/>
      <c r="N1533" s="260"/>
      <c r="O1533" s="260"/>
      <c r="P1533" s="260"/>
      <c r="Q1533" s="260"/>
      <c r="R1533" s="260"/>
      <c r="S1533" s="260"/>
      <c r="T1533" s="261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2" t="s">
        <v>195</v>
      </c>
      <c r="AU1533" s="262" t="s">
        <v>83</v>
      </c>
      <c r="AV1533" s="14" t="s">
        <v>83</v>
      </c>
      <c r="AW1533" s="14" t="s">
        <v>30</v>
      </c>
      <c r="AX1533" s="14" t="s">
        <v>73</v>
      </c>
      <c r="AY1533" s="262" t="s">
        <v>183</v>
      </c>
    </row>
    <row r="1534" s="13" customFormat="1">
      <c r="A1534" s="13"/>
      <c r="B1534" s="241"/>
      <c r="C1534" s="242"/>
      <c r="D1534" s="243" t="s">
        <v>195</v>
      </c>
      <c r="E1534" s="244" t="s">
        <v>1</v>
      </c>
      <c r="F1534" s="245" t="s">
        <v>1321</v>
      </c>
      <c r="G1534" s="242"/>
      <c r="H1534" s="244" t="s">
        <v>1</v>
      </c>
      <c r="I1534" s="246"/>
      <c r="J1534" s="242"/>
      <c r="K1534" s="242"/>
      <c r="L1534" s="247"/>
      <c r="M1534" s="248"/>
      <c r="N1534" s="249"/>
      <c r="O1534" s="249"/>
      <c r="P1534" s="249"/>
      <c r="Q1534" s="249"/>
      <c r="R1534" s="249"/>
      <c r="S1534" s="249"/>
      <c r="T1534" s="250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1" t="s">
        <v>195</v>
      </c>
      <c r="AU1534" s="251" t="s">
        <v>83</v>
      </c>
      <c r="AV1534" s="13" t="s">
        <v>81</v>
      </c>
      <c r="AW1534" s="13" t="s">
        <v>30</v>
      </c>
      <c r="AX1534" s="13" t="s">
        <v>73</v>
      </c>
      <c r="AY1534" s="251" t="s">
        <v>183</v>
      </c>
    </row>
    <row r="1535" s="14" customFormat="1">
      <c r="A1535" s="14"/>
      <c r="B1535" s="252"/>
      <c r="C1535" s="253"/>
      <c r="D1535" s="243" t="s">
        <v>195</v>
      </c>
      <c r="E1535" s="254" t="s">
        <v>1</v>
      </c>
      <c r="F1535" s="255" t="s">
        <v>1653</v>
      </c>
      <c r="G1535" s="253"/>
      <c r="H1535" s="256">
        <v>2.1600000000000001</v>
      </c>
      <c r="I1535" s="257"/>
      <c r="J1535" s="253"/>
      <c r="K1535" s="253"/>
      <c r="L1535" s="258"/>
      <c r="M1535" s="259"/>
      <c r="N1535" s="260"/>
      <c r="O1535" s="260"/>
      <c r="P1535" s="260"/>
      <c r="Q1535" s="260"/>
      <c r="R1535" s="260"/>
      <c r="S1535" s="260"/>
      <c r="T1535" s="261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2" t="s">
        <v>195</v>
      </c>
      <c r="AU1535" s="262" t="s">
        <v>83</v>
      </c>
      <c r="AV1535" s="14" t="s">
        <v>83</v>
      </c>
      <c r="AW1535" s="14" t="s">
        <v>30</v>
      </c>
      <c r="AX1535" s="14" t="s">
        <v>73</v>
      </c>
      <c r="AY1535" s="262" t="s">
        <v>183</v>
      </c>
    </row>
    <row r="1536" s="13" customFormat="1">
      <c r="A1536" s="13"/>
      <c r="B1536" s="241"/>
      <c r="C1536" s="242"/>
      <c r="D1536" s="243" t="s">
        <v>195</v>
      </c>
      <c r="E1536" s="244" t="s">
        <v>1</v>
      </c>
      <c r="F1536" s="245" t="s">
        <v>1584</v>
      </c>
      <c r="G1536" s="242"/>
      <c r="H1536" s="244" t="s">
        <v>1</v>
      </c>
      <c r="I1536" s="246"/>
      <c r="J1536" s="242"/>
      <c r="K1536" s="242"/>
      <c r="L1536" s="247"/>
      <c r="M1536" s="248"/>
      <c r="N1536" s="249"/>
      <c r="O1536" s="249"/>
      <c r="P1536" s="249"/>
      <c r="Q1536" s="249"/>
      <c r="R1536" s="249"/>
      <c r="S1536" s="249"/>
      <c r="T1536" s="250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1" t="s">
        <v>195</v>
      </c>
      <c r="AU1536" s="251" t="s">
        <v>83</v>
      </c>
      <c r="AV1536" s="13" t="s">
        <v>81</v>
      </c>
      <c r="AW1536" s="13" t="s">
        <v>30</v>
      </c>
      <c r="AX1536" s="13" t="s">
        <v>73</v>
      </c>
      <c r="AY1536" s="251" t="s">
        <v>183</v>
      </c>
    </row>
    <row r="1537" s="14" customFormat="1">
      <c r="A1537" s="14"/>
      <c r="B1537" s="252"/>
      <c r="C1537" s="253"/>
      <c r="D1537" s="243" t="s">
        <v>195</v>
      </c>
      <c r="E1537" s="254" t="s">
        <v>1</v>
      </c>
      <c r="F1537" s="255" t="s">
        <v>1654</v>
      </c>
      <c r="G1537" s="253"/>
      <c r="H1537" s="256">
        <v>14.417999999999999</v>
      </c>
      <c r="I1537" s="257"/>
      <c r="J1537" s="253"/>
      <c r="K1537" s="253"/>
      <c r="L1537" s="258"/>
      <c r="M1537" s="259"/>
      <c r="N1537" s="260"/>
      <c r="O1537" s="260"/>
      <c r="P1537" s="260"/>
      <c r="Q1537" s="260"/>
      <c r="R1537" s="260"/>
      <c r="S1537" s="260"/>
      <c r="T1537" s="261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2" t="s">
        <v>195</v>
      </c>
      <c r="AU1537" s="262" t="s">
        <v>83</v>
      </c>
      <c r="AV1537" s="14" t="s">
        <v>83</v>
      </c>
      <c r="AW1537" s="14" t="s">
        <v>30</v>
      </c>
      <c r="AX1537" s="14" t="s">
        <v>73</v>
      </c>
      <c r="AY1537" s="262" t="s">
        <v>183</v>
      </c>
    </row>
    <row r="1538" s="13" customFormat="1">
      <c r="A1538" s="13"/>
      <c r="B1538" s="241"/>
      <c r="C1538" s="242"/>
      <c r="D1538" s="243" t="s">
        <v>195</v>
      </c>
      <c r="E1538" s="244" t="s">
        <v>1</v>
      </c>
      <c r="F1538" s="245" t="s">
        <v>1578</v>
      </c>
      <c r="G1538" s="242"/>
      <c r="H1538" s="244" t="s">
        <v>1</v>
      </c>
      <c r="I1538" s="246"/>
      <c r="J1538" s="242"/>
      <c r="K1538" s="242"/>
      <c r="L1538" s="247"/>
      <c r="M1538" s="248"/>
      <c r="N1538" s="249"/>
      <c r="O1538" s="249"/>
      <c r="P1538" s="249"/>
      <c r="Q1538" s="249"/>
      <c r="R1538" s="249"/>
      <c r="S1538" s="249"/>
      <c r="T1538" s="250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1" t="s">
        <v>195</v>
      </c>
      <c r="AU1538" s="251" t="s">
        <v>83</v>
      </c>
      <c r="AV1538" s="13" t="s">
        <v>81</v>
      </c>
      <c r="AW1538" s="13" t="s">
        <v>30</v>
      </c>
      <c r="AX1538" s="13" t="s">
        <v>73</v>
      </c>
      <c r="AY1538" s="251" t="s">
        <v>183</v>
      </c>
    </row>
    <row r="1539" s="14" customFormat="1">
      <c r="A1539" s="14"/>
      <c r="B1539" s="252"/>
      <c r="C1539" s="253"/>
      <c r="D1539" s="243" t="s">
        <v>195</v>
      </c>
      <c r="E1539" s="254" t="s">
        <v>1</v>
      </c>
      <c r="F1539" s="255" t="s">
        <v>1579</v>
      </c>
      <c r="G1539" s="253"/>
      <c r="H1539" s="256">
        <v>7.976</v>
      </c>
      <c r="I1539" s="257"/>
      <c r="J1539" s="253"/>
      <c r="K1539" s="253"/>
      <c r="L1539" s="258"/>
      <c r="M1539" s="259"/>
      <c r="N1539" s="260"/>
      <c r="O1539" s="260"/>
      <c r="P1539" s="260"/>
      <c r="Q1539" s="260"/>
      <c r="R1539" s="260"/>
      <c r="S1539" s="260"/>
      <c r="T1539" s="261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62" t="s">
        <v>195</v>
      </c>
      <c r="AU1539" s="262" t="s">
        <v>83</v>
      </c>
      <c r="AV1539" s="14" t="s">
        <v>83</v>
      </c>
      <c r="AW1539" s="14" t="s">
        <v>30</v>
      </c>
      <c r="AX1539" s="14" t="s">
        <v>73</v>
      </c>
      <c r="AY1539" s="262" t="s">
        <v>183</v>
      </c>
    </row>
    <row r="1540" s="13" customFormat="1">
      <c r="A1540" s="13"/>
      <c r="B1540" s="241"/>
      <c r="C1540" s="242"/>
      <c r="D1540" s="243" t="s">
        <v>195</v>
      </c>
      <c r="E1540" s="244" t="s">
        <v>1</v>
      </c>
      <c r="F1540" s="245" t="s">
        <v>1059</v>
      </c>
      <c r="G1540" s="242"/>
      <c r="H1540" s="244" t="s">
        <v>1</v>
      </c>
      <c r="I1540" s="246"/>
      <c r="J1540" s="242"/>
      <c r="K1540" s="242"/>
      <c r="L1540" s="247"/>
      <c r="M1540" s="248"/>
      <c r="N1540" s="249"/>
      <c r="O1540" s="249"/>
      <c r="P1540" s="249"/>
      <c r="Q1540" s="249"/>
      <c r="R1540" s="249"/>
      <c r="S1540" s="249"/>
      <c r="T1540" s="250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1" t="s">
        <v>195</v>
      </c>
      <c r="AU1540" s="251" t="s">
        <v>83</v>
      </c>
      <c r="AV1540" s="13" t="s">
        <v>81</v>
      </c>
      <c r="AW1540" s="13" t="s">
        <v>30</v>
      </c>
      <c r="AX1540" s="13" t="s">
        <v>73</v>
      </c>
      <c r="AY1540" s="251" t="s">
        <v>183</v>
      </c>
    </row>
    <row r="1541" s="14" customFormat="1">
      <c r="A1541" s="14"/>
      <c r="B1541" s="252"/>
      <c r="C1541" s="253"/>
      <c r="D1541" s="243" t="s">
        <v>195</v>
      </c>
      <c r="E1541" s="254" t="s">
        <v>1</v>
      </c>
      <c r="F1541" s="255" t="s">
        <v>1655</v>
      </c>
      <c r="G1541" s="253"/>
      <c r="H1541" s="256">
        <v>5.9100000000000001</v>
      </c>
      <c r="I1541" s="257"/>
      <c r="J1541" s="253"/>
      <c r="K1541" s="253"/>
      <c r="L1541" s="258"/>
      <c r="M1541" s="259"/>
      <c r="N1541" s="260"/>
      <c r="O1541" s="260"/>
      <c r="P1541" s="260"/>
      <c r="Q1541" s="260"/>
      <c r="R1541" s="260"/>
      <c r="S1541" s="260"/>
      <c r="T1541" s="261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2" t="s">
        <v>195</v>
      </c>
      <c r="AU1541" s="262" t="s">
        <v>83</v>
      </c>
      <c r="AV1541" s="14" t="s">
        <v>83</v>
      </c>
      <c r="AW1541" s="14" t="s">
        <v>30</v>
      </c>
      <c r="AX1541" s="14" t="s">
        <v>73</v>
      </c>
      <c r="AY1541" s="262" t="s">
        <v>183</v>
      </c>
    </row>
    <row r="1542" s="13" customFormat="1">
      <c r="A1542" s="13"/>
      <c r="B1542" s="241"/>
      <c r="C1542" s="242"/>
      <c r="D1542" s="243" t="s">
        <v>195</v>
      </c>
      <c r="E1542" s="244" t="s">
        <v>1</v>
      </c>
      <c r="F1542" s="245" t="s">
        <v>1587</v>
      </c>
      <c r="G1542" s="242"/>
      <c r="H1542" s="244" t="s">
        <v>1</v>
      </c>
      <c r="I1542" s="246"/>
      <c r="J1542" s="242"/>
      <c r="K1542" s="242"/>
      <c r="L1542" s="247"/>
      <c r="M1542" s="248"/>
      <c r="N1542" s="249"/>
      <c r="O1542" s="249"/>
      <c r="P1542" s="249"/>
      <c r="Q1542" s="249"/>
      <c r="R1542" s="249"/>
      <c r="S1542" s="249"/>
      <c r="T1542" s="250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1" t="s">
        <v>195</v>
      </c>
      <c r="AU1542" s="251" t="s">
        <v>83</v>
      </c>
      <c r="AV1542" s="13" t="s">
        <v>81</v>
      </c>
      <c r="AW1542" s="13" t="s">
        <v>30</v>
      </c>
      <c r="AX1542" s="13" t="s">
        <v>73</v>
      </c>
      <c r="AY1542" s="251" t="s">
        <v>183</v>
      </c>
    </row>
    <row r="1543" s="14" customFormat="1">
      <c r="A1543" s="14"/>
      <c r="B1543" s="252"/>
      <c r="C1543" s="253"/>
      <c r="D1543" s="243" t="s">
        <v>195</v>
      </c>
      <c r="E1543" s="254" t="s">
        <v>1</v>
      </c>
      <c r="F1543" s="255" t="s">
        <v>1656</v>
      </c>
      <c r="G1543" s="253"/>
      <c r="H1543" s="256">
        <v>14.138</v>
      </c>
      <c r="I1543" s="257"/>
      <c r="J1543" s="253"/>
      <c r="K1543" s="253"/>
      <c r="L1543" s="258"/>
      <c r="M1543" s="259"/>
      <c r="N1543" s="260"/>
      <c r="O1543" s="260"/>
      <c r="P1543" s="260"/>
      <c r="Q1543" s="260"/>
      <c r="R1543" s="260"/>
      <c r="S1543" s="260"/>
      <c r="T1543" s="261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2" t="s">
        <v>195</v>
      </c>
      <c r="AU1543" s="262" t="s">
        <v>83</v>
      </c>
      <c r="AV1543" s="14" t="s">
        <v>83</v>
      </c>
      <c r="AW1543" s="14" t="s">
        <v>30</v>
      </c>
      <c r="AX1543" s="14" t="s">
        <v>73</v>
      </c>
      <c r="AY1543" s="262" t="s">
        <v>183</v>
      </c>
    </row>
    <row r="1544" s="13" customFormat="1">
      <c r="A1544" s="13"/>
      <c r="B1544" s="241"/>
      <c r="C1544" s="242"/>
      <c r="D1544" s="243" t="s">
        <v>195</v>
      </c>
      <c r="E1544" s="244" t="s">
        <v>1</v>
      </c>
      <c r="F1544" s="245" t="s">
        <v>1589</v>
      </c>
      <c r="G1544" s="242"/>
      <c r="H1544" s="244" t="s">
        <v>1</v>
      </c>
      <c r="I1544" s="246"/>
      <c r="J1544" s="242"/>
      <c r="K1544" s="242"/>
      <c r="L1544" s="247"/>
      <c r="M1544" s="248"/>
      <c r="N1544" s="249"/>
      <c r="O1544" s="249"/>
      <c r="P1544" s="249"/>
      <c r="Q1544" s="249"/>
      <c r="R1544" s="249"/>
      <c r="S1544" s="249"/>
      <c r="T1544" s="250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1" t="s">
        <v>195</v>
      </c>
      <c r="AU1544" s="251" t="s">
        <v>83</v>
      </c>
      <c r="AV1544" s="13" t="s">
        <v>81</v>
      </c>
      <c r="AW1544" s="13" t="s">
        <v>30</v>
      </c>
      <c r="AX1544" s="13" t="s">
        <v>73</v>
      </c>
      <c r="AY1544" s="251" t="s">
        <v>183</v>
      </c>
    </row>
    <row r="1545" s="14" customFormat="1">
      <c r="A1545" s="14"/>
      <c r="B1545" s="252"/>
      <c r="C1545" s="253"/>
      <c r="D1545" s="243" t="s">
        <v>195</v>
      </c>
      <c r="E1545" s="254" t="s">
        <v>1</v>
      </c>
      <c r="F1545" s="255" t="s">
        <v>1657</v>
      </c>
      <c r="G1545" s="253"/>
      <c r="H1545" s="256">
        <v>13.090999999999999</v>
      </c>
      <c r="I1545" s="257"/>
      <c r="J1545" s="253"/>
      <c r="K1545" s="253"/>
      <c r="L1545" s="258"/>
      <c r="M1545" s="259"/>
      <c r="N1545" s="260"/>
      <c r="O1545" s="260"/>
      <c r="P1545" s="260"/>
      <c r="Q1545" s="260"/>
      <c r="R1545" s="260"/>
      <c r="S1545" s="260"/>
      <c r="T1545" s="261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2" t="s">
        <v>195</v>
      </c>
      <c r="AU1545" s="262" t="s">
        <v>83</v>
      </c>
      <c r="AV1545" s="14" t="s">
        <v>83</v>
      </c>
      <c r="AW1545" s="14" t="s">
        <v>30</v>
      </c>
      <c r="AX1545" s="14" t="s">
        <v>73</v>
      </c>
      <c r="AY1545" s="262" t="s">
        <v>183</v>
      </c>
    </row>
    <row r="1546" s="13" customFormat="1">
      <c r="A1546" s="13"/>
      <c r="B1546" s="241"/>
      <c r="C1546" s="242"/>
      <c r="D1546" s="243" t="s">
        <v>195</v>
      </c>
      <c r="E1546" s="244" t="s">
        <v>1</v>
      </c>
      <c r="F1546" s="245" t="s">
        <v>1658</v>
      </c>
      <c r="G1546" s="242"/>
      <c r="H1546" s="244" t="s">
        <v>1</v>
      </c>
      <c r="I1546" s="246"/>
      <c r="J1546" s="242"/>
      <c r="K1546" s="242"/>
      <c r="L1546" s="247"/>
      <c r="M1546" s="248"/>
      <c r="N1546" s="249"/>
      <c r="O1546" s="249"/>
      <c r="P1546" s="249"/>
      <c r="Q1546" s="249"/>
      <c r="R1546" s="249"/>
      <c r="S1546" s="249"/>
      <c r="T1546" s="250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1" t="s">
        <v>195</v>
      </c>
      <c r="AU1546" s="251" t="s">
        <v>83</v>
      </c>
      <c r="AV1546" s="13" t="s">
        <v>81</v>
      </c>
      <c r="AW1546" s="13" t="s">
        <v>30</v>
      </c>
      <c r="AX1546" s="13" t="s">
        <v>73</v>
      </c>
      <c r="AY1546" s="251" t="s">
        <v>183</v>
      </c>
    </row>
    <row r="1547" s="14" customFormat="1">
      <c r="A1547" s="14"/>
      <c r="B1547" s="252"/>
      <c r="C1547" s="253"/>
      <c r="D1547" s="243" t="s">
        <v>195</v>
      </c>
      <c r="E1547" s="254" t="s">
        <v>1</v>
      </c>
      <c r="F1547" s="255" t="s">
        <v>1659</v>
      </c>
      <c r="G1547" s="253"/>
      <c r="H1547" s="256">
        <v>12.502000000000001</v>
      </c>
      <c r="I1547" s="257"/>
      <c r="J1547" s="253"/>
      <c r="K1547" s="253"/>
      <c r="L1547" s="258"/>
      <c r="M1547" s="259"/>
      <c r="N1547" s="260"/>
      <c r="O1547" s="260"/>
      <c r="P1547" s="260"/>
      <c r="Q1547" s="260"/>
      <c r="R1547" s="260"/>
      <c r="S1547" s="260"/>
      <c r="T1547" s="261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2" t="s">
        <v>195</v>
      </c>
      <c r="AU1547" s="262" t="s">
        <v>83</v>
      </c>
      <c r="AV1547" s="14" t="s">
        <v>83</v>
      </c>
      <c r="AW1547" s="14" t="s">
        <v>30</v>
      </c>
      <c r="AX1547" s="14" t="s">
        <v>73</v>
      </c>
      <c r="AY1547" s="262" t="s">
        <v>183</v>
      </c>
    </row>
    <row r="1548" s="13" customFormat="1">
      <c r="A1548" s="13"/>
      <c r="B1548" s="241"/>
      <c r="C1548" s="242"/>
      <c r="D1548" s="243" t="s">
        <v>195</v>
      </c>
      <c r="E1548" s="244" t="s">
        <v>1</v>
      </c>
      <c r="F1548" s="245" t="s">
        <v>1660</v>
      </c>
      <c r="G1548" s="242"/>
      <c r="H1548" s="244" t="s">
        <v>1</v>
      </c>
      <c r="I1548" s="246"/>
      <c r="J1548" s="242"/>
      <c r="K1548" s="242"/>
      <c r="L1548" s="247"/>
      <c r="M1548" s="248"/>
      <c r="N1548" s="249"/>
      <c r="O1548" s="249"/>
      <c r="P1548" s="249"/>
      <c r="Q1548" s="249"/>
      <c r="R1548" s="249"/>
      <c r="S1548" s="249"/>
      <c r="T1548" s="250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1" t="s">
        <v>195</v>
      </c>
      <c r="AU1548" s="251" t="s">
        <v>83</v>
      </c>
      <c r="AV1548" s="13" t="s">
        <v>81</v>
      </c>
      <c r="AW1548" s="13" t="s">
        <v>30</v>
      </c>
      <c r="AX1548" s="13" t="s">
        <v>73</v>
      </c>
      <c r="AY1548" s="251" t="s">
        <v>183</v>
      </c>
    </row>
    <row r="1549" s="14" customFormat="1">
      <c r="A1549" s="14"/>
      <c r="B1549" s="252"/>
      <c r="C1549" s="253"/>
      <c r="D1549" s="243" t="s">
        <v>195</v>
      </c>
      <c r="E1549" s="254" t="s">
        <v>1</v>
      </c>
      <c r="F1549" s="255" t="s">
        <v>1661</v>
      </c>
      <c r="G1549" s="253"/>
      <c r="H1549" s="256">
        <v>38.854999999999997</v>
      </c>
      <c r="I1549" s="257"/>
      <c r="J1549" s="253"/>
      <c r="K1549" s="253"/>
      <c r="L1549" s="258"/>
      <c r="M1549" s="259"/>
      <c r="N1549" s="260"/>
      <c r="O1549" s="260"/>
      <c r="P1549" s="260"/>
      <c r="Q1549" s="260"/>
      <c r="R1549" s="260"/>
      <c r="S1549" s="260"/>
      <c r="T1549" s="261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2" t="s">
        <v>195</v>
      </c>
      <c r="AU1549" s="262" t="s">
        <v>83</v>
      </c>
      <c r="AV1549" s="14" t="s">
        <v>83</v>
      </c>
      <c r="AW1549" s="14" t="s">
        <v>30</v>
      </c>
      <c r="AX1549" s="14" t="s">
        <v>73</v>
      </c>
      <c r="AY1549" s="262" t="s">
        <v>183</v>
      </c>
    </row>
    <row r="1550" s="15" customFormat="1">
      <c r="A1550" s="15"/>
      <c r="B1550" s="263"/>
      <c r="C1550" s="264"/>
      <c r="D1550" s="243" t="s">
        <v>195</v>
      </c>
      <c r="E1550" s="265" t="s">
        <v>1</v>
      </c>
      <c r="F1550" s="266" t="s">
        <v>219</v>
      </c>
      <c r="G1550" s="264"/>
      <c r="H1550" s="267">
        <v>150.137</v>
      </c>
      <c r="I1550" s="268"/>
      <c r="J1550" s="264"/>
      <c r="K1550" s="264"/>
      <c r="L1550" s="269"/>
      <c r="M1550" s="270"/>
      <c r="N1550" s="271"/>
      <c r="O1550" s="271"/>
      <c r="P1550" s="271"/>
      <c r="Q1550" s="271"/>
      <c r="R1550" s="271"/>
      <c r="S1550" s="271"/>
      <c r="T1550" s="272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73" t="s">
        <v>195</v>
      </c>
      <c r="AU1550" s="273" t="s">
        <v>83</v>
      </c>
      <c r="AV1550" s="15" t="s">
        <v>188</v>
      </c>
      <c r="AW1550" s="15" t="s">
        <v>30</v>
      </c>
      <c r="AX1550" s="15" t="s">
        <v>81</v>
      </c>
      <c r="AY1550" s="273" t="s">
        <v>183</v>
      </c>
    </row>
    <row r="1551" s="2" customFormat="1" ht="21.75" customHeight="1">
      <c r="A1551" s="38"/>
      <c r="B1551" s="39"/>
      <c r="C1551" s="227" t="s">
        <v>1707</v>
      </c>
      <c r="D1551" s="227" t="s">
        <v>185</v>
      </c>
      <c r="E1551" s="228" t="s">
        <v>1708</v>
      </c>
      <c r="F1551" s="229" t="s">
        <v>1709</v>
      </c>
      <c r="G1551" s="230" t="s">
        <v>319</v>
      </c>
      <c r="H1551" s="231">
        <v>13.5</v>
      </c>
      <c r="I1551" s="232"/>
      <c r="J1551" s="233">
        <f>ROUND(I1551*H1551,2)</f>
        <v>0</v>
      </c>
      <c r="K1551" s="234"/>
      <c r="L1551" s="44"/>
      <c r="M1551" s="235" t="s">
        <v>1</v>
      </c>
      <c r="N1551" s="236" t="s">
        <v>38</v>
      </c>
      <c r="O1551" s="91"/>
      <c r="P1551" s="237">
        <f>O1551*H1551</f>
        <v>0</v>
      </c>
      <c r="Q1551" s="237">
        <v>0.0067999999999999996</v>
      </c>
      <c r="R1551" s="237">
        <f>Q1551*H1551</f>
        <v>0.091799999999999993</v>
      </c>
      <c r="S1551" s="237">
        <v>0</v>
      </c>
      <c r="T1551" s="238">
        <f>S1551*H1551</f>
        <v>0</v>
      </c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R1551" s="239" t="s">
        <v>188</v>
      </c>
      <c r="AT1551" s="239" t="s">
        <v>185</v>
      </c>
      <c r="AU1551" s="239" t="s">
        <v>83</v>
      </c>
      <c r="AY1551" s="17" t="s">
        <v>183</v>
      </c>
      <c r="BE1551" s="240">
        <f>IF(N1551="základní",J1551,0)</f>
        <v>0</v>
      </c>
      <c r="BF1551" s="240">
        <f>IF(N1551="snížená",J1551,0)</f>
        <v>0</v>
      </c>
      <c r="BG1551" s="240">
        <f>IF(N1551="zákl. přenesená",J1551,0)</f>
        <v>0</v>
      </c>
      <c r="BH1551" s="240">
        <f>IF(N1551="sníž. přenesená",J1551,0)</f>
        <v>0</v>
      </c>
      <c r="BI1551" s="240">
        <f>IF(N1551="nulová",J1551,0)</f>
        <v>0</v>
      </c>
      <c r="BJ1551" s="17" t="s">
        <v>81</v>
      </c>
      <c r="BK1551" s="240">
        <f>ROUND(I1551*H1551,2)</f>
        <v>0</v>
      </c>
      <c r="BL1551" s="17" t="s">
        <v>188</v>
      </c>
      <c r="BM1551" s="239" t="s">
        <v>1710</v>
      </c>
    </row>
    <row r="1552" s="13" customFormat="1">
      <c r="A1552" s="13"/>
      <c r="B1552" s="241"/>
      <c r="C1552" s="242"/>
      <c r="D1552" s="243" t="s">
        <v>195</v>
      </c>
      <c r="E1552" s="244" t="s">
        <v>1</v>
      </c>
      <c r="F1552" s="245" t="s">
        <v>196</v>
      </c>
      <c r="G1552" s="242"/>
      <c r="H1552" s="244" t="s">
        <v>1</v>
      </c>
      <c r="I1552" s="246"/>
      <c r="J1552" s="242"/>
      <c r="K1552" s="242"/>
      <c r="L1552" s="247"/>
      <c r="M1552" s="248"/>
      <c r="N1552" s="249"/>
      <c r="O1552" s="249"/>
      <c r="P1552" s="249"/>
      <c r="Q1552" s="249"/>
      <c r="R1552" s="249"/>
      <c r="S1552" s="249"/>
      <c r="T1552" s="250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1" t="s">
        <v>195</v>
      </c>
      <c r="AU1552" s="251" t="s">
        <v>83</v>
      </c>
      <c r="AV1552" s="13" t="s">
        <v>81</v>
      </c>
      <c r="AW1552" s="13" t="s">
        <v>30</v>
      </c>
      <c r="AX1552" s="13" t="s">
        <v>73</v>
      </c>
      <c r="AY1552" s="251" t="s">
        <v>183</v>
      </c>
    </row>
    <row r="1553" s="13" customFormat="1">
      <c r="A1553" s="13"/>
      <c r="B1553" s="241"/>
      <c r="C1553" s="242"/>
      <c r="D1553" s="243" t="s">
        <v>195</v>
      </c>
      <c r="E1553" s="244" t="s">
        <v>1</v>
      </c>
      <c r="F1553" s="245" t="s">
        <v>1711</v>
      </c>
      <c r="G1553" s="242"/>
      <c r="H1553" s="244" t="s">
        <v>1</v>
      </c>
      <c r="I1553" s="246"/>
      <c r="J1553" s="242"/>
      <c r="K1553" s="242"/>
      <c r="L1553" s="247"/>
      <c r="M1553" s="248"/>
      <c r="N1553" s="249"/>
      <c r="O1553" s="249"/>
      <c r="P1553" s="249"/>
      <c r="Q1553" s="249"/>
      <c r="R1553" s="249"/>
      <c r="S1553" s="249"/>
      <c r="T1553" s="250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51" t="s">
        <v>195</v>
      </c>
      <c r="AU1553" s="251" t="s">
        <v>83</v>
      </c>
      <c r="AV1553" s="13" t="s">
        <v>81</v>
      </c>
      <c r="AW1553" s="13" t="s">
        <v>30</v>
      </c>
      <c r="AX1553" s="13" t="s">
        <v>73</v>
      </c>
      <c r="AY1553" s="251" t="s">
        <v>183</v>
      </c>
    </row>
    <row r="1554" s="13" customFormat="1">
      <c r="A1554" s="13"/>
      <c r="B1554" s="241"/>
      <c r="C1554" s="242"/>
      <c r="D1554" s="243" t="s">
        <v>195</v>
      </c>
      <c r="E1554" s="244" t="s">
        <v>1</v>
      </c>
      <c r="F1554" s="245" t="s">
        <v>1712</v>
      </c>
      <c r="G1554" s="242"/>
      <c r="H1554" s="244" t="s">
        <v>1</v>
      </c>
      <c r="I1554" s="246"/>
      <c r="J1554" s="242"/>
      <c r="K1554" s="242"/>
      <c r="L1554" s="247"/>
      <c r="M1554" s="248"/>
      <c r="N1554" s="249"/>
      <c r="O1554" s="249"/>
      <c r="P1554" s="249"/>
      <c r="Q1554" s="249"/>
      <c r="R1554" s="249"/>
      <c r="S1554" s="249"/>
      <c r="T1554" s="250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1" t="s">
        <v>195</v>
      </c>
      <c r="AU1554" s="251" t="s">
        <v>83</v>
      </c>
      <c r="AV1554" s="13" t="s">
        <v>81</v>
      </c>
      <c r="AW1554" s="13" t="s">
        <v>30</v>
      </c>
      <c r="AX1554" s="13" t="s">
        <v>73</v>
      </c>
      <c r="AY1554" s="251" t="s">
        <v>183</v>
      </c>
    </row>
    <row r="1555" s="14" customFormat="1">
      <c r="A1555" s="14"/>
      <c r="B1555" s="252"/>
      <c r="C1555" s="253"/>
      <c r="D1555" s="243" t="s">
        <v>195</v>
      </c>
      <c r="E1555" s="254" t="s">
        <v>1</v>
      </c>
      <c r="F1555" s="255" t="s">
        <v>1713</v>
      </c>
      <c r="G1555" s="253"/>
      <c r="H1555" s="256">
        <v>13.5</v>
      </c>
      <c r="I1555" s="257"/>
      <c r="J1555" s="253"/>
      <c r="K1555" s="253"/>
      <c r="L1555" s="258"/>
      <c r="M1555" s="259"/>
      <c r="N1555" s="260"/>
      <c r="O1555" s="260"/>
      <c r="P1555" s="260"/>
      <c r="Q1555" s="260"/>
      <c r="R1555" s="260"/>
      <c r="S1555" s="260"/>
      <c r="T1555" s="261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2" t="s">
        <v>195</v>
      </c>
      <c r="AU1555" s="262" t="s">
        <v>83</v>
      </c>
      <c r="AV1555" s="14" t="s">
        <v>83</v>
      </c>
      <c r="AW1555" s="14" t="s">
        <v>30</v>
      </c>
      <c r="AX1555" s="14" t="s">
        <v>73</v>
      </c>
      <c r="AY1555" s="262" t="s">
        <v>183</v>
      </c>
    </row>
    <row r="1556" s="15" customFormat="1">
      <c r="A1556" s="15"/>
      <c r="B1556" s="263"/>
      <c r="C1556" s="264"/>
      <c r="D1556" s="243" t="s">
        <v>195</v>
      </c>
      <c r="E1556" s="265" t="s">
        <v>1</v>
      </c>
      <c r="F1556" s="266" t="s">
        <v>219</v>
      </c>
      <c r="G1556" s="264"/>
      <c r="H1556" s="267">
        <v>13.5</v>
      </c>
      <c r="I1556" s="268"/>
      <c r="J1556" s="264"/>
      <c r="K1556" s="264"/>
      <c r="L1556" s="269"/>
      <c r="M1556" s="270"/>
      <c r="N1556" s="271"/>
      <c r="O1556" s="271"/>
      <c r="P1556" s="271"/>
      <c r="Q1556" s="271"/>
      <c r="R1556" s="271"/>
      <c r="S1556" s="271"/>
      <c r="T1556" s="272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73" t="s">
        <v>195</v>
      </c>
      <c r="AU1556" s="273" t="s">
        <v>83</v>
      </c>
      <c r="AV1556" s="15" t="s">
        <v>188</v>
      </c>
      <c r="AW1556" s="15" t="s">
        <v>30</v>
      </c>
      <c r="AX1556" s="15" t="s">
        <v>81</v>
      </c>
      <c r="AY1556" s="273" t="s">
        <v>183</v>
      </c>
    </row>
    <row r="1557" s="2" customFormat="1" ht="16.5" customHeight="1">
      <c r="A1557" s="38"/>
      <c r="B1557" s="39"/>
      <c r="C1557" s="227" t="s">
        <v>1714</v>
      </c>
      <c r="D1557" s="227" t="s">
        <v>185</v>
      </c>
      <c r="E1557" s="228" t="s">
        <v>1715</v>
      </c>
      <c r="F1557" s="229" t="s">
        <v>1716</v>
      </c>
      <c r="G1557" s="230" t="s">
        <v>202</v>
      </c>
      <c r="H1557" s="231">
        <v>100</v>
      </c>
      <c r="I1557" s="232"/>
      <c r="J1557" s="233">
        <f>ROUND(I1557*H1557,2)</f>
        <v>0</v>
      </c>
      <c r="K1557" s="234"/>
      <c r="L1557" s="44"/>
      <c r="M1557" s="235" t="s">
        <v>1</v>
      </c>
      <c r="N1557" s="236" t="s">
        <v>38</v>
      </c>
      <c r="O1557" s="91"/>
      <c r="P1557" s="237">
        <f>O1557*H1557</f>
        <v>0</v>
      </c>
      <c r="Q1557" s="237">
        <v>0.026440000000000002</v>
      </c>
      <c r="R1557" s="237">
        <f>Q1557*H1557</f>
        <v>2.6440000000000001</v>
      </c>
      <c r="S1557" s="237">
        <v>0.025999999999999999</v>
      </c>
      <c r="T1557" s="238">
        <f>S1557*H1557</f>
        <v>2.6000000000000001</v>
      </c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R1557" s="239" t="s">
        <v>188</v>
      </c>
      <c r="AT1557" s="239" t="s">
        <v>185</v>
      </c>
      <c r="AU1557" s="239" t="s">
        <v>83</v>
      </c>
      <c r="AY1557" s="17" t="s">
        <v>183</v>
      </c>
      <c r="BE1557" s="240">
        <f>IF(N1557="základní",J1557,0)</f>
        <v>0</v>
      </c>
      <c r="BF1557" s="240">
        <f>IF(N1557="snížená",J1557,0)</f>
        <v>0</v>
      </c>
      <c r="BG1557" s="240">
        <f>IF(N1557="zákl. přenesená",J1557,0)</f>
        <v>0</v>
      </c>
      <c r="BH1557" s="240">
        <f>IF(N1557="sníž. přenesená",J1557,0)</f>
        <v>0</v>
      </c>
      <c r="BI1557" s="240">
        <f>IF(N1557="nulová",J1557,0)</f>
        <v>0</v>
      </c>
      <c r="BJ1557" s="17" t="s">
        <v>81</v>
      </c>
      <c r="BK1557" s="240">
        <f>ROUND(I1557*H1557,2)</f>
        <v>0</v>
      </c>
      <c r="BL1557" s="17" t="s">
        <v>188</v>
      </c>
      <c r="BM1557" s="239" t="s">
        <v>1717</v>
      </c>
    </row>
    <row r="1558" s="2" customFormat="1" ht="16.5" customHeight="1">
      <c r="A1558" s="38"/>
      <c r="B1558" s="39"/>
      <c r="C1558" s="227" t="s">
        <v>1718</v>
      </c>
      <c r="D1558" s="227" t="s">
        <v>185</v>
      </c>
      <c r="E1558" s="228" t="s">
        <v>1719</v>
      </c>
      <c r="F1558" s="229" t="s">
        <v>1720</v>
      </c>
      <c r="G1558" s="230" t="s">
        <v>202</v>
      </c>
      <c r="H1558" s="231">
        <v>1200</v>
      </c>
      <c r="I1558" s="232"/>
      <c r="J1558" s="233">
        <f>ROUND(I1558*H1558,2)</f>
        <v>0</v>
      </c>
      <c r="K1558" s="234"/>
      <c r="L1558" s="44"/>
      <c r="M1558" s="235" t="s">
        <v>1</v>
      </c>
      <c r="N1558" s="236" t="s">
        <v>38</v>
      </c>
      <c r="O1558" s="91"/>
      <c r="P1558" s="237">
        <f>O1558*H1558</f>
        <v>0</v>
      </c>
      <c r="Q1558" s="237">
        <v>0.00055000000000000003</v>
      </c>
      <c r="R1558" s="237">
        <f>Q1558*H1558</f>
        <v>0.66000000000000003</v>
      </c>
      <c r="S1558" s="237">
        <v>0.00059999999999999995</v>
      </c>
      <c r="T1558" s="238">
        <f>S1558*H1558</f>
        <v>0.71999999999999997</v>
      </c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R1558" s="239" t="s">
        <v>188</v>
      </c>
      <c r="AT1558" s="239" t="s">
        <v>185</v>
      </c>
      <c r="AU1558" s="239" t="s">
        <v>83</v>
      </c>
      <c r="AY1558" s="17" t="s">
        <v>183</v>
      </c>
      <c r="BE1558" s="240">
        <f>IF(N1558="základní",J1558,0)</f>
        <v>0</v>
      </c>
      <c r="BF1558" s="240">
        <f>IF(N1558="snížená",J1558,0)</f>
        <v>0</v>
      </c>
      <c r="BG1558" s="240">
        <f>IF(N1558="zákl. přenesená",J1558,0)</f>
        <v>0</v>
      </c>
      <c r="BH1558" s="240">
        <f>IF(N1558="sníž. přenesená",J1558,0)</f>
        <v>0</v>
      </c>
      <c r="BI1558" s="240">
        <f>IF(N1558="nulová",J1558,0)</f>
        <v>0</v>
      </c>
      <c r="BJ1558" s="17" t="s">
        <v>81</v>
      </c>
      <c r="BK1558" s="240">
        <f>ROUND(I1558*H1558,2)</f>
        <v>0</v>
      </c>
      <c r="BL1558" s="17" t="s">
        <v>188</v>
      </c>
      <c r="BM1558" s="239" t="s">
        <v>1721</v>
      </c>
    </row>
    <row r="1559" s="14" customFormat="1">
      <c r="A1559" s="14"/>
      <c r="B1559" s="252"/>
      <c r="C1559" s="253"/>
      <c r="D1559" s="243" t="s">
        <v>195</v>
      </c>
      <c r="E1559" s="254" t="s">
        <v>1</v>
      </c>
      <c r="F1559" s="255" t="s">
        <v>1722</v>
      </c>
      <c r="G1559" s="253"/>
      <c r="H1559" s="256">
        <v>1200</v>
      </c>
      <c r="I1559" s="257"/>
      <c r="J1559" s="253"/>
      <c r="K1559" s="253"/>
      <c r="L1559" s="258"/>
      <c r="M1559" s="259"/>
      <c r="N1559" s="260"/>
      <c r="O1559" s="260"/>
      <c r="P1559" s="260"/>
      <c r="Q1559" s="260"/>
      <c r="R1559" s="260"/>
      <c r="S1559" s="260"/>
      <c r="T1559" s="261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2" t="s">
        <v>195</v>
      </c>
      <c r="AU1559" s="262" t="s">
        <v>83</v>
      </c>
      <c r="AV1559" s="14" t="s">
        <v>83</v>
      </c>
      <c r="AW1559" s="14" t="s">
        <v>30</v>
      </c>
      <c r="AX1559" s="14" t="s">
        <v>81</v>
      </c>
      <c r="AY1559" s="262" t="s">
        <v>183</v>
      </c>
    </row>
    <row r="1560" s="2" customFormat="1" ht="49.05" customHeight="1">
      <c r="A1560" s="38"/>
      <c r="B1560" s="39"/>
      <c r="C1560" s="227" t="s">
        <v>1723</v>
      </c>
      <c r="D1560" s="227" t="s">
        <v>185</v>
      </c>
      <c r="E1560" s="228" t="s">
        <v>1724</v>
      </c>
      <c r="F1560" s="229" t="s">
        <v>1725</v>
      </c>
      <c r="G1560" s="230" t="s">
        <v>202</v>
      </c>
      <c r="H1560" s="231">
        <v>235.94800000000001</v>
      </c>
      <c r="I1560" s="232"/>
      <c r="J1560" s="233">
        <f>ROUND(I1560*H1560,2)</f>
        <v>0</v>
      </c>
      <c r="K1560" s="234"/>
      <c r="L1560" s="44"/>
      <c r="M1560" s="235" t="s">
        <v>1</v>
      </c>
      <c r="N1560" s="236" t="s">
        <v>38</v>
      </c>
      <c r="O1560" s="91"/>
      <c r="P1560" s="237">
        <f>O1560*H1560</f>
        <v>0</v>
      </c>
      <c r="Q1560" s="237">
        <v>0.012760000000000001</v>
      </c>
      <c r="R1560" s="237">
        <f>Q1560*H1560</f>
        <v>3.01069648</v>
      </c>
      <c r="S1560" s="237">
        <v>0</v>
      </c>
      <c r="T1560" s="238">
        <f>S1560*H1560</f>
        <v>0</v>
      </c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R1560" s="239" t="s">
        <v>188</v>
      </c>
      <c r="AT1560" s="239" t="s">
        <v>185</v>
      </c>
      <c r="AU1560" s="239" t="s">
        <v>83</v>
      </c>
      <c r="AY1560" s="17" t="s">
        <v>183</v>
      </c>
      <c r="BE1560" s="240">
        <f>IF(N1560="základní",J1560,0)</f>
        <v>0</v>
      </c>
      <c r="BF1560" s="240">
        <f>IF(N1560="snížená",J1560,0)</f>
        <v>0</v>
      </c>
      <c r="BG1560" s="240">
        <f>IF(N1560="zákl. přenesená",J1560,0)</f>
        <v>0</v>
      </c>
      <c r="BH1560" s="240">
        <f>IF(N1560="sníž. přenesená",J1560,0)</f>
        <v>0</v>
      </c>
      <c r="BI1560" s="240">
        <f>IF(N1560="nulová",J1560,0)</f>
        <v>0</v>
      </c>
      <c r="BJ1560" s="17" t="s">
        <v>81</v>
      </c>
      <c r="BK1560" s="240">
        <f>ROUND(I1560*H1560,2)</f>
        <v>0</v>
      </c>
      <c r="BL1560" s="17" t="s">
        <v>188</v>
      </c>
      <c r="BM1560" s="239" t="s">
        <v>1726</v>
      </c>
    </row>
    <row r="1561" s="13" customFormat="1">
      <c r="A1561" s="13"/>
      <c r="B1561" s="241"/>
      <c r="C1561" s="242"/>
      <c r="D1561" s="243" t="s">
        <v>195</v>
      </c>
      <c r="E1561" s="244" t="s">
        <v>1</v>
      </c>
      <c r="F1561" s="245" t="s">
        <v>1727</v>
      </c>
      <c r="G1561" s="242"/>
      <c r="H1561" s="244" t="s">
        <v>1</v>
      </c>
      <c r="I1561" s="246"/>
      <c r="J1561" s="242"/>
      <c r="K1561" s="242"/>
      <c r="L1561" s="247"/>
      <c r="M1561" s="248"/>
      <c r="N1561" s="249"/>
      <c r="O1561" s="249"/>
      <c r="P1561" s="249"/>
      <c r="Q1561" s="249"/>
      <c r="R1561" s="249"/>
      <c r="S1561" s="249"/>
      <c r="T1561" s="250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1" t="s">
        <v>195</v>
      </c>
      <c r="AU1561" s="251" t="s">
        <v>83</v>
      </c>
      <c r="AV1561" s="13" t="s">
        <v>81</v>
      </c>
      <c r="AW1561" s="13" t="s">
        <v>30</v>
      </c>
      <c r="AX1561" s="13" t="s">
        <v>73</v>
      </c>
      <c r="AY1561" s="251" t="s">
        <v>183</v>
      </c>
    </row>
    <row r="1562" s="14" customFormat="1">
      <c r="A1562" s="14"/>
      <c r="B1562" s="252"/>
      <c r="C1562" s="253"/>
      <c r="D1562" s="243" t="s">
        <v>195</v>
      </c>
      <c r="E1562" s="254" t="s">
        <v>1</v>
      </c>
      <c r="F1562" s="255" t="s">
        <v>1728</v>
      </c>
      <c r="G1562" s="253"/>
      <c r="H1562" s="256">
        <v>226.11500000000001</v>
      </c>
      <c r="I1562" s="257"/>
      <c r="J1562" s="253"/>
      <c r="K1562" s="253"/>
      <c r="L1562" s="258"/>
      <c r="M1562" s="259"/>
      <c r="N1562" s="260"/>
      <c r="O1562" s="260"/>
      <c r="P1562" s="260"/>
      <c r="Q1562" s="260"/>
      <c r="R1562" s="260"/>
      <c r="S1562" s="260"/>
      <c r="T1562" s="261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2" t="s">
        <v>195</v>
      </c>
      <c r="AU1562" s="262" t="s">
        <v>83</v>
      </c>
      <c r="AV1562" s="14" t="s">
        <v>83</v>
      </c>
      <c r="AW1562" s="14" t="s">
        <v>30</v>
      </c>
      <c r="AX1562" s="14" t="s">
        <v>73</v>
      </c>
      <c r="AY1562" s="262" t="s">
        <v>183</v>
      </c>
    </row>
    <row r="1563" s="13" customFormat="1">
      <c r="A1563" s="13"/>
      <c r="B1563" s="241"/>
      <c r="C1563" s="242"/>
      <c r="D1563" s="243" t="s">
        <v>195</v>
      </c>
      <c r="E1563" s="244" t="s">
        <v>1</v>
      </c>
      <c r="F1563" s="245" t="s">
        <v>1729</v>
      </c>
      <c r="G1563" s="242"/>
      <c r="H1563" s="244" t="s">
        <v>1</v>
      </c>
      <c r="I1563" s="246"/>
      <c r="J1563" s="242"/>
      <c r="K1563" s="242"/>
      <c r="L1563" s="247"/>
      <c r="M1563" s="248"/>
      <c r="N1563" s="249"/>
      <c r="O1563" s="249"/>
      <c r="P1563" s="249"/>
      <c r="Q1563" s="249"/>
      <c r="R1563" s="249"/>
      <c r="S1563" s="249"/>
      <c r="T1563" s="250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51" t="s">
        <v>195</v>
      </c>
      <c r="AU1563" s="251" t="s">
        <v>83</v>
      </c>
      <c r="AV1563" s="13" t="s">
        <v>81</v>
      </c>
      <c r="AW1563" s="13" t="s">
        <v>30</v>
      </c>
      <c r="AX1563" s="13" t="s">
        <v>73</v>
      </c>
      <c r="AY1563" s="251" t="s">
        <v>183</v>
      </c>
    </row>
    <row r="1564" s="14" customFormat="1">
      <c r="A1564" s="14"/>
      <c r="B1564" s="252"/>
      <c r="C1564" s="253"/>
      <c r="D1564" s="243" t="s">
        <v>195</v>
      </c>
      <c r="E1564" s="254" t="s">
        <v>1</v>
      </c>
      <c r="F1564" s="255" t="s">
        <v>1730</v>
      </c>
      <c r="G1564" s="253"/>
      <c r="H1564" s="256">
        <v>9.8330000000000002</v>
      </c>
      <c r="I1564" s="257"/>
      <c r="J1564" s="253"/>
      <c r="K1564" s="253"/>
      <c r="L1564" s="258"/>
      <c r="M1564" s="259"/>
      <c r="N1564" s="260"/>
      <c r="O1564" s="260"/>
      <c r="P1564" s="260"/>
      <c r="Q1564" s="260"/>
      <c r="R1564" s="260"/>
      <c r="S1564" s="260"/>
      <c r="T1564" s="261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2" t="s">
        <v>195</v>
      </c>
      <c r="AU1564" s="262" t="s">
        <v>83</v>
      </c>
      <c r="AV1564" s="14" t="s">
        <v>83</v>
      </c>
      <c r="AW1564" s="14" t="s">
        <v>30</v>
      </c>
      <c r="AX1564" s="14" t="s">
        <v>73</v>
      </c>
      <c r="AY1564" s="262" t="s">
        <v>183</v>
      </c>
    </row>
    <row r="1565" s="15" customFormat="1">
      <c r="A1565" s="15"/>
      <c r="B1565" s="263"/>
      <c r="C1565" s="264"/>
      <c r="D1565" s="243" t="s">
        <v>195</v>
      </c>
      <c r="E1565" s="265" t="s">
        <v>1</v>
      </c>
      <c r="F1565" s="266" t="s">
        <v>219</v>
      </c>
      <c r="G1565" s="264"/>
      <c r="H1565" s="267">
        <v>235.94800000000001</v>
      </c>
      <c r="I1565" s="268"/>
      <c r="J1565" s="264"/>
      <c r="K1565" s="264"/>
      <c r="L1565" s="269"/>
      <c r="M1565" s="270"/>
      <c r="N1565" s="271"/>
      <c r="O1565" s="271"/>
      <c r="P1565" s="271"/>
      <c r="Q1565" s="271"/>
      <c r="R1565" s="271"/>
      <c r="S1565" s="271"/>
      <c r="T1565" s="272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73" t="s">
        <v>195</v>
      </c>
      <c r="AU1565" s="273" t="s">
        <v>83</v>
      </c>
      <c r="AV1565" s="15" t="s">
        <v>188</v>
      </c>
      <c r="AW1565" s="15" t="s">
        <v>30</v>
      </c>
      <c r="AX1565" s="15" t="s">
        <v>81</v>
      </c>
      <c r="AY1565" s="273" t="s">
        <v>183</v>
      </c>
    </row>
    <row r="1566" s="2" customFormat="1" ht="24.15" customHeight="1">
      <c r="A1566" s="38"/>
      <c r="B1566" s="39"/>
      <c r="C1566" s="277" t="s">
        <v>1731</v>
      </c>
      <c r="D1566" s="277" t="s">
        <v>649</v>
      </c>
      <c r="E1566" s="278" t="s">
        <v>1732</v>
      </c>
      <c r="F1566" s="279" t="s">
        <v>1733</v>
      </c>
      <c r="G1566" s="280" t="s">
        <v>202</v>
      </c>
      <c r="H1566" s="281">
        <v>237.42099999999999</v>
      </c>
      <c r="I1566" s="282"/>
      <c r="J1566" s="283">
        <f>ROUND(I1566*H1566,2)</f>
        <v>0</v>
      </c>
      <c r="K1566" s="284"/>
      <c r="L1566" s="285"/>
      <c r="M1566" s="286" t="s">
        <v>1</v>
      </c>
      <c r="N1566" s="287" t="s">
        <v>38</v>
      </c>
      <c r="O1566" s="91"/>
      <c r="P1566" s="237">
        <f>O1566*H1566</f>
        <v>0</v>
      </c>
      <c r="Q1566" s="237">
        <v>0.017999999999999999</v>
      </c>
      <c r="R1566" s="237">
        <f>Q1566*H1566</f>
        <v>4.2735779999999997</v>
      </c>
      <c r="S1566" s="237">
        <v>0</v>
      </c>
      <c r="T1566" s="238">
        <f>S1566*H1566</f>
        <v>0</v>
      </c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R1566" s="239" t="s">
        <v>283</v>
      </c>
      <c r="AT1566" s="239" t="s">
        <v>649</v>
      </c>
      <c r="AU1566" s="239" t="s">
        <v>83</v>
      </c>
      <c r="AY1566" s="17" t="s">
        <v>183</v>
      </c>
      <c r="BE1566" s="240">
        <f>IF(N1566="základní",J1566,0)</f>
        <v>0</v>
      </c>
      <c r="BF1566" s="240">
        <f>IF(N1566="snížená",J1566,0)</f>
        <v>0</v>
      </c>
      <c r="BG1566" s="240">
        <f>IF(N1566="zákl. přenesená",J1566,0)</f>
        <v>0</v>
      </c>
      <c r="BH1566" s="240">
        <f>IF(N1566="sníž. přenesená",J1566,0)</f>
        <v>0</v>
      </c>
      <c r="BI1566" s="240">
        <f>IF(N1566="nulová",J1566,0)</f>
        <v>0</v>
      </c>
      <c r="BJ1566" s="17" t="s">
        <v>81</v>
      </c>
      <c r="BK1566" s="240">
        <f>ROUND(I1566*H1566,2)</f>
        <v>0</v>
      </c>
      <c r="BL1566" s="17" t="s">
        <v>188</v>
      </c>
      <c r="BM1566" s="239" t="s">
        <v>1734</v>
      </c>
    </row>
    <row r="1567" s="14" customFormat="1">
      <c r="A1567" s="14"/>
      <c r="B1567" s="252"/>
      <c r="C1567" s="253"/>
      <c r="D1567" s="243" t="s">
        <v>195</v>
      </c>
      <c r="E1567" s="253"/>
      <c r="F1567" s="255" t="s">
        <v>1735</v>
      </c>
      <c r="G1567" s="253"/>
      <c r="H1567" s="256">
        <v>237.42099999999999</v>
      </c>
      <c r="I1567" s="257"/>
      <c r="J1567" s="253"/>
      <c r="K1567" s="253"/>
      <c r="L1567" s="258"/>
      <c r="M1567" s="259"/>
      <c r="N1567" s="260"/>
      <c r="O1567" s="260"/>
      <c r="P1567" s="260"/>
      <c r="Q1567" s="260"/>
      <c r="R1567" s="260"/>
      <c r="S1567" s="260"/>
      <c r="T1567" s="261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2" t="s">
        <v>195</v>
      </c>
      <c r="AU1567" s="262" t="s">
        <v>83</v>
      </c>
      <c r="AV1567" s="14" t="s">
        <v>83</v>
      </c>
      <c r="AW1567" s="14" t="s">
        <v>4</v>
      </c>
      <c r="AX1567" s="14" t="s">
        <v>81</v>
      </c>
      <c r="AY1567" s="262" t="s">
        <v>183</v>
      </c>
    </row>
    <row r="1568" s="2" customFormat="1" ht="24.15" customHeight="1">
      <c r="A1568" s="38"/>
      <c r="B1568" s="39"/>
      <c r="C1568" s="277" t="s">
        <v>1736</v>
      </c>
      <c r="D1568" s="277" t="s">
        <v>649</v>
      </c>
      <c r="E1568" s="278" t="s">
        <v>1737</v>
      </c>
      <c r="F1568" s="279" t="s">
        <v>1738</v>
      </c>
      <c r="G1568" s="280" t="s">
        <v>202</v>
      </c>
      <c r="H1568" s="281">
        <v>10.324999999999999</v>
      </c>
      <c r="I1568" s="282"/>
      <c r="J1568" s="283">
        <f>ROUND(I1568*H1568,2)</f>
        <v>0</v>
      </c>
      <c r="K1568" s="284"/>
      <c r="L1568" s="285"/>
      <c r="M1568" s="286" t="s">
        <v>1</v>
      </c>
      <c r="N1568" s="287" t="s">
        <v>38</v>
      </c>
      <c r="O1568" s="91"/>
      <c r="P1568" s="237">
        <f>O1568*H1568</f>
        <v>0</v>
      </c>
      <c r="Q1568" s="237">
        <v>0.016</v>
      </c>
      <c r="R1568" s="237">
        <f>Q1568*H1568</f>
        <v>0.16519999999999999</v>
      </c>
      <c r="S1568" s="237">
        <v>0</v>
      </c>
      <c r="T1568" s="238">
        <f>S1568*H1568</f>
        <v>0</v>
      </c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R1568" s="239" t="s">
        <v>283</v>
      </c>
      <c r="AT1568" s="239" t="s">
        <v>649</v>
      </c>
      <c r="AU1568" s="239" t="s">
        <v>83</v>
      </c>
      <c r="AY1568" s="17" t="s">
        <v>183</v>
      </c>
      <c r="BE1568" s="240">
        <f>IF(N1568="základní",J1568,0)</f>
        <v>0</v>
      </c>
      <c r="BF1568" s="240">
        <f>IF(N1568="snížená",J1568,0)</f>
        <v>0</v>
      </c>
      <c r="BG1568" s="240">
        <f>IF(N1568="zákl. přenesená",J1568,0)</f>
        <v>0</v>
      </c>
      <c r="BH1568" s="240">
        <f>IF(N1568="sníž. přenesená",J1568,0)</f>
        <v>0</v>
      </c>
      <c r="BI1568" s="240">
        <f>IF(N1568="nulová",J1568,0)</f>
        <v>0</v>
      </c>
      <c r="BJ1568" s="17" t="s">
        <v>81</v>
      </c>
      <c r="BK1568" s="240">
        <f>ROUND(I1568*H1568,2)</f>
        <v>0</v>
      </c>
      <c r="BL1568" s="17" t="s">
        <v>188</v>
      </c>
      <c r="BM1568" s="239" t="s">
        <v>1739</v>
      </c>
    </row>
    <row r="1569" s="13" customFormat="1">
      <c r="A1569" s="13"/>
      <c r="B1569" s="241"/>
      <c r="C1569" s="242"/>
      <c r="D1569" s="243" t="s">
        <v>195</v>
      </c>
      <c r="E1569" s="244" t="s">
        <v>1</v>
      </c>
      <c r="F1569" s="245" t="s">
        <v>1729</v>
      </c>
      <c r="G1569" s="242"/>
      <c r="H1569" s="244" t="s">
        <v>1</v>
      </c>
      <c r="I1569" s="246"/>
      <c r="J1569" s="242"/>
      <c r="K1569" s="242"/>
      <c r="L1569" s="247"/>
      <c r="M1569" s="248"/>
      <c r="N1569" s="249"/>
      <c r="O1569" s="249"/>
      <c r="P1569" s="249"/>
      <c r="Q1569" s="249"/>
      <c r="R1569" s="249"/>
      <c r="S1569" s="249"/>
      <c r="T1569" s="250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51" t="s">
        <v>195</v>
      </c>
      <c r="AU1569" s="251" t="s">
        <v>83</v>
      </c>
      <c r="AV1569" s="13" t="s">
        <v>81</v>
      </c>
      <c r="AW1569" s="13" t="s">
        <v>30</v>
      </c>
      <c r="AX1569" s="13" t="s">
        <v>73</v>
      </c>
      <c r="AY1569" s="251" t="s">
        <v>183</v>
      </c>
    </row>
    <row r="1570" s="14" customFormat="1">
      <c r="A1570" s="14"/>
      <c r="B1570" s="252"/>
      <c r="C1570" s="253"/>
      <c r="D1570" s="243" t="s">
        <v>195</v>
      </c>
      <c r="E1570" s="254" t="s">
        <v>1</v>
      </c>
      <c r="F1570" s="255" t="s">
        <v>1730</v>
      </c>
      <c r="G1570" s="253"/>
      <c r="H1570" s="256">
        <v>9.8330000000000002</v>
      </c>
      <c r="I1570" s="257"/>
      <c r="J1570" s="253"/>
      <c r="K1570" s="253"/>
      <c r="L1570" s="258"/>
      <c r="M1570" s="259"/>
      <c r="N1570" s="260"/>
      <c r="O1570" s="260"/>
      <c r="P1570" s="260"/>
      <c r="Q1570" s="260"/>
      <c r="R1570" s="260"/>
      <c r="S1570" s="260"/>
      <c r="T1570" s="261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2" t="s">
        <v>195</v>
      </c>
      <c r="AU1570" s="262" t="s">
        <v>83</v>
      </c>
      <c r="AV1570" s="14" t="s">
        <v>83</v>
      </c>
      <c r="AW1570" s="14" t="s">
        <v>30</v>
      </c>
      <c r="AX1570" s="14" t="s">
        <v>73</v>
      </c>
      <c r="AY1570" s="262" t="s">
        <v>183</v>
      </c>
    </row>
    <row r="1571" s="15" customFormat="1">
      <c r="A1571" s="15"/>
      <c r="B1571" s="263"/>
      <c r="C1571" s="264"/>
      <c r="D1571" s="243" t="s">
        <v>195</v>
      </c>
      <c r="E1571" s="265" t="s">
        <v>1</v>
      </c>
      <c r="F1571" s="266" t="s">
        <v>219</v>
      </c>
      <c r="G1571" s="264"/>
      <c r="H1571" s="267">
        <v>9.8330000000000002</v>
      </c>
      <c r="I1571" s="268"/>
      <c r="J1571" s="264"/>
      <c r="K1571" s="264"/>
      <c r="L1571" s="269"/>
      <c r="M1571" s="270"/>
      <c r="N1571" s="271"/>
      <c r="O1571" s="271"/>
      <c r="P1571" s="271"/>
      <c r="Q1571" s="271"/>
      <c r="R1571" s="271"/>
      <c r="S1571" s="271"/>
      <c r="T1571" s="272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73" t="s">
        <v>195</v>
      </c>
      <c r="AU1571" s="273" t="s">
        <v>83</v>
      </c>
      <c r="AV1571" s="15" t="s">
        <v>188</v>
      </c>
      <c r="AW1571" s="15" t="s">
        <v>30</v>
      </c>
      <c r="AX1571" s="15" t="s">
        <v>81</v>
      </c>
      <c r="AY1571" s="273" t="s">
        <v>183</v>
      </c>
    </row>
    <row r="1572" s="14" customFormat="1">
      <c r="A1572" s="14"/>
      <c r="B1572" s="252"/>
      <c r="C1572" s="253"/>
      <c r="D1572" s="243" t="s">
        <v>195</v>
      </c>
      <c r="E1572" s="253"/>
      <c r="F1572" s="255" t="s">
        <v>1740</v>
      </c>
      <c r="G1572" s="253"/>
      <c r="H1572" s="256">
        <v>10.324999999999999</v>
      </c>
      <c r="I1572" s="257"/>
      <c r="J1572" s="253"/>
      <c r="K1572" s="253"/>
      <c r="L1572" s="258"/>
      <c r="M1572" s="259"/>
      <c r="N1572" s="260"/>
      <c r="O1572" s="260"/>
      <c r="P1572" s="260"/>
      <c r="Q1572" s="260"/>
      <c r="R1572" s="260"/>
      <c r="S1572" s="260"/>
      <c r="T1572" s="261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2" t="s">
        <v>195</v>
      </c>
      <c r="AU1572" s="262" t="s">
        <v>83</v>
      </c>
      <c r="AV1572" s="14" t="s">
        <v>83</v>
      </c>
      <c r="AW1572" s="14" t="s">
        <v>4</v>
      </c>
      <c r="AX1572" s="14" t="s">
        <v>81</v>
      </c>
      <c r="AY1572" s="262" t="s">
        <v>183</v>
      </c>
    </row>
    <row r="1573" s="2" customFormat="1" ht="24.15" customHeight="1">
      <c r="A1573" s="38"/>
      <c r="B1573" s="39"/>
      <c r="C1573" s="227" t="s">
        <v>1741</v>
      </c>
      <c r="D1573" s="227" t="s">
        <v>185</v>
      </c>
      <c r="E1573" s="228" t="s">
        <v>1742</v>
      </c>
      <c r="F1573" s="229" t="s">
        <v>1743</v>
      </c>
      <c r="G1573" s="230" t="s">
        <v>202</v>
      </c>
      <c r="H1573" s="231">
        <v>235.94800000000001</v>
      </c>
      <c r="I1573" s="232"/>
      <c r="J1573" s="233">
        <f>ROUND(I1573*H1573,2)</f>
        <v>0</v>
      </c>
      <c r="K1573" s="234"/>
      <c r="L1573" s="44"/>
      <c r="M1573" s="235" t="s">
        <v>1</v>
      </c>
      <c r="N1573" s="236" t="s">
        <v>38</v>
      </c>
      <c r="O1573" s="91"/>
      <c r="P1573" s="237">
        <f>O1573*H1573</f>
        <v>0</v>
      </c>
      <c r="Q1573" s="237">
        <v>0.00013999999999999999</v>
      </c>
      <c r="R1573" s="237">
        <f>Q1573*H1573</f>
        <v>0.033032720000000002</v>
      </c>
      <c r="S1573" s="237">
        <v>0</v>
      </c>
      <c r="T1573" s="238">
        <f>S1573*H1573</f>
        <v>0</v>
      </c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R1573" s="239" t="s">
        <v>188</v>
      </c>
      <c r="AT1573" s="239" t="s">
        <v>185</v>
      </c>
      <c r="AU1573" s="239" t="s">
        <v>83</v>
      </c>
      <c r="AY1573" s="17" t="s">
        <v>183</v>
      </c>
      <c r="BE1573" s="240">
        <f>IF(N1573="základní",J1573,0)</f>
        <v>0</v>
      </c>
      <c r="BF1573" s="240">
        <f>IF(N1573="snížená",J1573,0)</f>
        <v>0</v>
      </c>
      <c r="BG1573" s="240">
        <f>IF(N1573="zákl. přenesená",J1573,0)</f>
        <v>0</v>
      </c>
      <c r="BH1573" s="240">
        <f>IF(N1573="sníž. přenesená",J1573,0)</f>
        <v>0</v>
      </c>
      <c r="BI1573" s="240">
        <f>IF(N1573="nulová",J1573,0)</f>
        <v>0</v>
      </c>
      <c r="BJ1573" s="17" t="s">
        <v>81</v>
      </c>
      <c r="BK1573" s="240">
        <f>ROUND(I1573*H1573,2)</f>
        <v>0</v>
      </c>
      <c r="BL1573" s="17" t="s">
        <v>188</v>
      </c>
      <c r="BM1573" s="239" t="s">
        <v>1744</v>
      </c>
    </row>
    <row r="1574" s="13" customFormat="1">
      <c r="A1574" s="13"/>
      <c r="B1574" s="241"/>
      <c r="C1574" s="242"/>
      <c r="D1574" s="243" t="s">
        <v>195</v>
      </c>
      <c r="E1574" s="244" t="s">
        <v>1</v>
      </c>
      <c r="F1574" s="245" t="s">
        <v>1727</v>
      </c>
      <c r="G1574" s="242"/>
      <c r="H1574" s="244" t="s">
        <v>1</v>
      </c>
      <c r="I1574" s="246"/>
      <c r="J1574" s="242"/>
      <c r="K1574" s="242"/>
      <c r="L1574" s="247"/>
      <c r="M1574" s="248"/>
      <c r="N1574" s="249"/>
      <c r="O1574" s="249"/>
      <c r="P1574" s="249"/>
      <c r="Q1574" s="249"/>
      <c r="R1574" s="249"/>
      <c r="S1574" s="249"/>
      <c r="T1574" s="250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1" t="s">
        <v>195</v>
      </c>
      <c r="AU1574" s="251" t="s">
        <v>83</v>
      </c>
      <c r="AV1574" s="13" t="s">
        <v>81</v>
      </c>
      <c r="AW1574" s="13" t="s">
        <v>30</v>
      </c>
      <c r="AX1574" s="13" t="s">
        <v>73</v>
      </c>
      <c r="AY1574" s="251" t="s">
        <v>183</v>
      </c>
    </row>
    <row r="1575" s="14" customFormat="1">
      <c r="A1575" s="14"/>
      <c r="B1575" s="252"/>
      <c r="C1575" s="253"/>
      <c r="D1575" s="243" t="s">
        <v>195</v>
      </c>
      <c r="E1575" s="254" t="s">
        <v>1</v>
      </c>
      <c r="F1575" s="255" t="s">
        <v>1728</v>
      </c>
      <c r="G1575" s="253"/>
      <c r="H1575" s="256">
        <v>226.11500000000001</v>
      </c>
      <c r="I1575" s="257"/>
      <c r="J1575" s="253"/>
      <c r="K1575" s="253"/>
      <c r="L1575" s="258"/>
      <c r="M1575" s="259"/>
      <c r="N1575" s="260"/>
      <c r="O1575" s="260"/>
      <c r="P1575" s="260"/>
      <c r="Q1575" s="260"/>
      <c r="R1575" s="260"/>
      <c r="S1575" s="260"/>
      <c r="T1575" s="261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2" t="s">
        <v>195</v>
      </c>
      <c r="AU1575" s="262" t="s">
        <v>83</v>
      </c>
      <c r="AV1575" s="14" t="s">
        <v>83</v>
      </c>
      <c r="AW1575" s="14" t="s">
        <v>30</v>
      </c>
      <c r="AX1575" s="14" t="s">
        <v>73</v>
      </c>
      <c r="AY1575" s="262" t="s">
        <v>183</v>
      </c>
    </row>
    <row r="1576" s="13" customFormat="1">
      <c r="A1576" s="13"/>
      <c r="B1576" s="241"/>
      <c r="C1576" s="242"/>
      <c r="D1576" s="243" t="s">
        <v>195</v>
      </c>
      <c r="E1576" s="244" t="s">
        <v>1</v>
      </c>
      <c r="F1576" s="245" t="s">
        <v>1729</v>
      </c>
      <c r="G1576" s="242"/>
      <c r="H1576" s="244" t="s">
        <v>1</v>
      </c>
      <c r="I1576" s="246"/>
      <c r="J1576" s="242"/>
      <c r="K1576" s="242"/>
      <c r="L1576" s="247"/>
      <c r="M1576" s="248"/>
      <c r="N1576" s="249"/>
      <c r="O1576" s="249"/>
      <c r="P1576" s="249"/>
      <c r="Q1576" s="249"/>
      <c r="R1576" s="249"/>
      <c r="S1576" s="249"/>
      <c r="T1576" s="250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1" t="s">
        <v>195</v>
      </c>
      <c r="AU1576" s="251" t="s">
        <v>83</v>
      </c>
      <c r="AV1576" s="13" t="s">
        <v>81</v>
      </c>
      <c r="AW1576" s="13" t="s">
        <v>30</v>
      </c>
      <c r="AX1576" s="13" t="s">
        <v>73</v>
      </c>
      <c r="AY1576" s="251" t="s">
        <v>183</v>
      </c>
    </row>
    <row r="1577" s="14" customFormat="1">
      <c r="A1577" s="14"/>
      <c r="B1577" s="252"/>
      <c r="C1577" s="253"/>
      <c r="D1577" s="243" t="s">
        <v>195</v>
      </c>
      <c r="E1577" s="254" t="s">
        <v>1</v>
      </c>
      <c r="F1577" s="255" t="s">
        <v>1730</v>
      </c>
      <c r="G1577" s="253"/>
      <c r="H1577" s="256">
        <v>9.8330000000000002</v>
      </c>
      <c r="I1577" s="257"/>
      <c r="J1577" s="253"/>
      <c r="K1577" s="253"/>
      <c r="L1577" s="258"/>
      <c r="M1577" s="259"/>
      <c r="N1577" s="260"/>
      <c r="O1577" s="260"/>
      <c r="P1577" s="260"/>
      <c r="Q1577" s="260"/>
      <c r="R1577" s="260"/>
      <c r="S1577" s="260"/>
      <c r="T1577" s="261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2" t="s">
        <v>195</v>
      </c>
      <c r="AU1577" s="262" t="s">
        <v>83</v>
      </c>
      <c r="AV1577" s="14" t="s">
        <v>83</v>
      </c>
      <c r="AW1577" s="14" t="s">
        <v>30</v>
      </c>
      <c r="AX1577" s="14" t="s">
        <v>73</v>
      </c>
      <c r="AY1577" s="262" t="s">
        <v>183</v>
      </c>
    </row>
    <row r="1578" s="15" customFormat="1">
      <c r="A1578" s="15"/>
      <c r="B1578" s="263"/>
      <c r="C1578" s="264"/>
      <c r="D1578" s="243" t="s">
        <v>195</v>
      </c>
      <c r="E1578" s="265" t="s">
        <v>1</v>
      </c>
      <c r="F1578" s="266" t="s">
        <v>219</v>
      </c>
      <c r="G1578" s="264"/>
      <c r="H1578" s="267">
        <v>235.94800000000001</v>
      </c>
      <c r="I1578" s="268"/>
      <c r="J1578" s="264"/>
      <c r="K1578" s="264"/>
      <c r="L1578" s="269"/>
      <c r="M1578" s="270"/>
      <c r="N1578" s="271"/>
      <c r="O1578" s="271"/>
      <c r="P1578" s="271"/>
      <c r="Q1578" s="271"/>
      <c r="R1578" s="271"/>
      <c r="S1578" s="271"/>
      <c r="T1578" s="272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73" t="s">
        <v>195</v>
      </c>
      <c r="AU1578" s="273" t="s">
        <v>83</v>
      </c>
      <c r="AV1578" s="15" t="s">
        <v>188</v>
      </c>
      <c r="AW1578" s="15" t="s">
        <v>30</v>
      </c>
      <c r="AX1578" s="15" t="s">
        <v>81</v>
      </c>
      <c r="AY1578" s="273" t="s">
        <v>183</v>
      </c>
    </row>
    <row r="1579" s="2" customFormat="1" ht="37.8" customHeight="1">
      <c r="A1579" s="38"/>
      <c r="B1579" s="39"/>
      <c r="C1579" s="227" t="s">
        <v>1745</v>
      </c>
      <c r="D1579" s="227" t="s">
        <v>185</v>
      </c>
      <c r="E1579" s="228" t="s">
        <v>1746</v>
      </c>
      <c r="F1579" s="229" t="s">
        <v>1747</v>
      </c>
      <c r="G1579" s="230" t="s">
        <v>202</v>
      </c>
      <c r="H1579" s="231">
        <v>235.94800000000001</v>
      </c>
      <c r="I1579" s="232"/>
      <c r="J1579" s="233">
        <f>ROUND(I1579*H1579,2)</f>
        <v>0</v>
      </c>
      <c r="K1579" s="234"/>
      <c r="L1579" s="44"/>
      <c r="M1579" s="235" t="s">
        <v>1</v>
      </c>
      <c r="N1579" s="236" t="s">
        <v>38</v>
      </c>
      <c r="O1579" s="91"/>
      <c r="P1579" s="237">
        <f>O1579*H1579</f>
        <v>0</v>
      </c>
      <c r="Q1579" s="237">
        <v>8.0000000000000007E-05</v>
      </c>
      <c r="R1579" s="237">
        <f>Q1579*H1579</f>
        <v>0.018875840000000001</v>
      </c>
      <c r="S1579" s="237">
        <v>0</v>
      </c>
      <c r="T1579" s="238">
        <f>S1579*H1579</f>
        <v>0</v>
      </c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R1579" s="239" t="s">
        <v>188</v>
      </c>
      <c r="AT1579" s="239" t="s">
        <v>185</v>
      </c>
      <c r="AU1579" s="239" t="s">
        <v>83</v>
      </c>
      <c r="AY1579" s="17" t="s">
        <v>183</v>
      </c>
      <c r="BE1579" s="240">
        <f>IF(N1579="základní",J1579,0)</f>
        <v>0</v>
      </c>
      <c r="BF1579" s="240">
        <f>IF(N1579="snížená",J1579,0)</f>
        <v>0</v>
      </c>
      <c r="BG1579" s="240">
        <f>IF(N1579="zákl. přenesená",J1579,0)</f>
        <v>0</v>
      </c>
      <c r="BH1579" s="240">
        <f>IF(N1579="sníž. přenesená",J1579,0)</f>
        <v>0</v>
      </c>
      <c r="BI1579" s="240">
        <f>IF(N1579="nulová",J1579,0)</f>
        <v>0</v>
      </c>
      <c r="BJ1579" s="17" t="s">
        <v>81</v>
      </c>
      <c r="BK1579" s="240">
        <f>ROUND(I1579*H1579,2)</f>
        <v>0</v>
      </c>
      <c r="BL1579" s="17" t="s">
        <v>188</v>
      </c>
      <c r="BM1579" s="239" t="s">
        <v>1748</v>
      </c>
    </row>
    <row r="1580" s="13" customFormat="1">
      <c r="A1580" s="13"/>
      <c r="B1580" s="241"/>
      <c r="C1580" s="242"/>
      <c r="D1580" s="243" t="s">
        <v>195</v>
      </c>
      <c r="E1580" s="244" t="s">
        <v>1</v>
      </c>
      <c r="F1580" s="245" t="s">
        <v>1727</v>
      </c>
      <c r="G1580" s="242"/>
      <c r="H1580" s="244" t="s">
        <v>1</v>
      </c>
      <c r="I1580" s="246"/>
      <c r="J1580" s="242"/>
      <c r="K1580" s="242"/>
      <c r="L1580" s="247"/>
      <c r="M1580" s="248"/>
      <c r="N1580" s="249"/>
      <c r="O1580" s="249"/>
      <c r="P1580" s="249"/>
      <c r="Q1580" s="249"/>
      <c r="R1580" s="249"/>
      <c r="S1580" s="249"/>
      <c r="T1580" s="250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1" t="s">
        <v>195</v>
      </c>
      <c r="AU1580" s="251" t="s">
        <v>83</v>
      </c>
      <c r="AV1580" s="13" t="s">
        <v>81</v>
      </c>
      <c r="AW1580" s="13" t="s">
        <v>30</v>
      </c>
      <c r="AX1580" s="13" t="s">
        <v>73</v>
      </c>
      <c r="AY1580" s="251" t="s">
        <v>183</v>
      </c>
    </row>
    <row r="1581" s="14" customFormat="1">
      <c r="A1581" s="14"/>
      <c r="B1581" s="252"/>
      <c r="C1581" s="253"/>
      <c r="D1581" s="243" t="s">
        <v>195</v>
      </c>
      <c r="E1581" s="254" t="s">
        <v>1</v>
      </c>
      <c r="F1581" s="255" t="s">
        <v>1728</v>
      </c>
      <c r="G1581" s="253"/>
      <c r="H1581" s="256">
        <v>226.11500000000001</v>
      </c>
      <c r="I1581" s="257"/>
      <c r="J1581" s="253"/>
      <c r="K1581" s="253"/>
      <c r="L1581" s="258"/>
      <c r="M1581" s="259"/>
      <c r="N1581" s="260"/>
      <c r="O1581" s="260"/>
      <c r="P1581" s="260"/>
      <c r="Q1581" s="260"/>
      <c r="R1581" s="260"/>
      <c r="S1581" s="260"/>
      <c r="T1581" s="261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2" t="s">
        <v>195</v>
      </c>
      <c r="AU1581" s="262" t="s">
        <v>83</v>
      </c>
      <c r="AV1581" s="14" t="s">
        <v>83</v>
      </c>
      <c r="AW1581" s="14" t="s">
        <v>30</v>
      </c>
      <c r="AX1581" s="14" t="s">
        <v>73</v>
      </c>
      <c r="AY1581" s="262" t="s">
        <v>183</v>
      </c>
    </row>
    <row r="1582" s="13" customFormat="1">
      <c r="A1582" s="13"/>
      <c r="B1582" s="241"/>
      <c r="C1582" s="242"/>
      <c r="D1582" s="243" t="s">
        <v>195</v>
      </c>
      <c r="E1582" s="244" t="s">
        <v>1</v>
      </c>
      <c r="F1582" s="245" t="s">
        <v>1729</v>
      </c>
      <c r="G1582" s="242"/>
      <c r="H1582" s="244" t="s">
        <v>1</v>
      </c>
      <c r="I1582" s="246"/>
      <c r="J1582" s="242"/>
      <c r="K1582" s="242"/>
      <c r="L1582" s="247"/>
      <c r="M1582" s="248"/>
      <c r="N1582" s="249"/>
      <c r="O1582" s="249"/>
      <c r="P1582" s="249"/>
      <c r="Q1582" s="249"/>
      <c r="R1582" s="249"/>
      <c r="S1582" s="249"/>
      <c r="T1582" s="250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1" t="s">
        <v>195</v>
      </c>
      <c r="AU1582" s="251" t="s">
        <v>83</v>
      </c>
      <c r="AV1582" s="13" t="s">
        <v>81</v>
      </c>
      <c r="AW1582" s="13" t="s">
        <v>30</v>
      </c>
      <c r="AX1582" s="13" t="s">
        <v>73</v>
      </c>
      <c r="AY1582" s="251" t="s">
        <v>183</v>
      </c>
    </row>
    <row r="1583" s="14" customFormat="1">
      <c r="A1583" s="14"/>
      <c r="B1583" s="252"/>
      <c r="C1583" s="253"/>
      <c r="D1583" s="243" t="s">
        <v>195</v>
      </c>
      <c r="E1583" s="254" t="s">
        <v>1</v>
      </c>
      <c r="F1583" s="255" t="s">
        <v>1730</v>
      </c>
      <c r="G1583" s="253"/>
      <c r="H1583" s="256">
        <v>9.8330000000000002</v>
      </c>
      <c r="I1583" s="257"/>
      <c r="J1583" s="253"/>
      <c r="K1583" s="253"/>
      <c r="L1583" s="258"/>
      <c r="M1583" s="259"/>
      <c r="N1583" s="260"/>
      <c r="O1583" s="260"/>
      <c r="P1583" s="260"/>
      <c r="Q1583" s="260"/>
      <c r="R1583" s="260"/>
      <c r="S1583" s="260"/>
      <c r="T1583" s="261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2" t="s">
        <v>195</v>
      </c>
      <c r="AU1583" s="262" t="s">
        <v>83</v>
      </c>
      <c r="AV1583" s="14" t="s">
        <v>83</v>
      </c>
      <c r="AW1583" s="14" t="s">
        <v>30</v>
      </c>
      <c r="AX1583" s="14" t="s">
        <v>73</v>
      </c>
      <c r="AY1583" s="262" t="s">
        <v>183</v>
      </c>
    </row>
    <row r="1584" s="15" customFormat="1">
      <c r="A1584" s="15"/>
      <c r="B1584" s="263"/>
      <c r="C1584" s="264"/>
      <c r="D1584" s="243" t="s">
        <v>195</v>
      </c>
      <c r="E1584" s="265" t="s">
        <v>1</v>
      </c>
      <c r="F1584" s="266" t="s">
        <v>219</v>
      </c>
      <c r="G1584" s="264"/>
      <c r="H1584" s="267">
        <v>235.94800000000001</v>
      </c>
      <c r="I1584" s="268"/>
      <c r="J1584" s="264"/>
      <c r="K1584" s="264"/>
      <c r="L1584" s="269"/>
      <c r="M1584" s="270"/>
      <c r="N1584" s="271"/>
      <c r="O1584" s="271"/>
      <c r="P1584" s="271"/>
      <c r="Q1584" s="271"/>
      <c r="R1584" s="271"/>
      <c r="S1584" s="271"/>
      <c r="T1584" s="272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73" t="s">
        <v>195</v>
      </c>
      <c r="AU1584" s="273" t="s">
        <v>83</v>
      </c>
      <c r="AV1584" s="15" t="s">
        <v>188</v>
      </c>
      <c r="AW1584" s="15" t="s">
        <v>30</v>
      </c>
      <c r="AX1584" s="15" t="s">
        <v>81</v>
      </c>
      <c r="AY1584" s="273" t="s">
        <v>183</v>
      </c>
    </row>
    <row r="1585" s="2" customFormat="1" ht="21.75" customHeight="1">
      <c r="A1585" s="38"/>
      <c r="B1585" s="39"/>
      <c r="C1585" s="227" t="s">
        <v>1749</v>
      </c>
      <c r="D1585" s="227" t="s">
        <v>185</v>
      </c>
      <c r="E1585" s="228" t="s">
        <v>1750</v>
      </c>
      <c r="F1585" s="229" t="s">
        <v>1751</v>
      </c>
      <c r="G1585" s="230" t="s">
        <v>202</v>
      </c>
      <c r="H1585" s="231">
        <v>226.11500000000001</v>
      </c>
      <c r="I1585" s="232"/>
      <c r="J1585" s="233">
        <f>ROUND(I1585*H1585,2)</f>
        <v>0</v>
      </c>
      <c r="K1585" s="234"/>
      <c r="L1585" s="44"/>
      <c r="M1585" s="235" t="s">
        <v>1</v>
      </c>
      <c r="N1585" s="236" t="s">
        <v>38</v>
      </c>
      <c r="O1585" s="91"/>
      <c r="P1585" s="237">
        <f>O1585*H1585</f>
        <v>0</v>
      </c>
      <c r="Q1585" s="237">
        <v>0.0017099999999999999</v>
      </c>
      <c r="R1585" s="237">
        <f>Q1585*H1585</f>
        <v>0.38665664999999999</v>
      </c>
      <c r="S1585" s="237">
        <v>0</v>
      </c>
      <c r="T1585" s="238">
        <f>S1585*H1585</f>
        <v>0</v>
      </c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R1585" s="239" t="s">
        <v>188</v>
      </c>
      <c r="AT1585" s="239" t="s">
        <v>185</v>
      </c>
      <c r="AU1585" s="239" t="s">
        <v>83</v>
      </c>
      <c r="AY1585" s="17" t="s">
        <v>183</v>
      </c>
      <c r="BE1585" s="240">
        <f>IF(N1585="základní",J1585,0)</f>
        <v>0</v>
      </c>
      <c r="BF1585" s="240">
        <f>IF(N1585="snížená",J1585,0)</f>
        <v>0</v>
      </c>
      <c r="BG1585" s="240">
        <f>IF(N1585="zákl. přenesená",J1585,0)</f>
        <v>0</v>
      </c>
      <c r="BH1585" s="240">
        <f>IF(N1585="sníž. přenesená",J1585,0)</f>
        <v>0</v>
      </c>
      <c r="BI1585" s="240">
        <f>IF(N1585="nulová",J1585,0)</f>
        <v>0</v>
      </c>
      <c r="BJ1585" s="17" t="s">
        <v>81</v>
      </c>
      <c r="BK1585" s="240">
        <f>ROUND(I1585*H1585,2)</f>
        <v>0</v>
      </c>
      <c r="BL1585" s="17" t="s">
        <v>188</v>
      </c>
      <c r="BM1585" s="239" t="s">
        <v>1752</v>
      </c>
    </row>
    <row r="1586" s="14" customFormat="1">
      <c r="A1586" s="14"/>
      <c r="B1586" s="252"/>
      <c r="C1586" s="253"/>
      <c r="D1586" s="243" t="s">
        <v>195</v>
      </c>
      <c r="E1586" s="254" t="s">
        <v>1</v>
      </c>
      <c r="F1586" s="255" t="s">
        <v>1753</v>
      </c>
      <c r="G1586" s="253"/>
      <c r="H1586" s="256">
        <v>226.11500000000001</v>
      </c>
      <c r="I1586" s="257"/>
      <c r="J1586" s="253"/>
      <c r="K1586" s="253"/>
      <c r="L1586" s="258"/>
      <c r="M1586" s="259"/>
      <c r="N1586" s="260"/>
      <c r="O1586" s="260"/>
      <c r="P1586" s="260"/>
      <c r="Q1586" s="260"/>
      <c r="R1586" s="260"/>
      <c r="S1586" s="260"/>
      <c r="T1586" s="261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2" t="s">
        <v>195</v>
      </c>
      <c r="AU1586" s="262" t="s">
        <v>83</v>
      </c>
      <c r="AV1586" s="14" t="s">
        <v>83</v>
      </c>
      <c r="AW1586" s="14" t="s">
        <v>30</v>
      </c>
      <c r="AX1586" s="14" t="s">
        <v>81</v>
      </c>
      <c r="AY1586" s="262" t="s">
        <v>183</v>
      </c>
    </row>
    <row r="1587" s="2" customFormat="1" ht="24.15" customHeight="1">
      <c r="A1587" s="38"/>
      <c r="B1587" s="39"/>
      <c r="C1587" s="227" t="s">
        <v>1754</v>
      </c>
      <c r="D1587" s="227" t="s">
        <v>185</v>
      </c>
      <c r="E1587" s="228" t="s">
        <v>1755</v>
      </c>
      <c r="F1587" s="229" t="s">
        <v>1756</v>
      </c>
      <c r="G1587" s="230" t="s">
        <v>319</v>
      </c>
      <c r="H1587" s="231">
        <v>7.5999999999999996</v>
      </c>
      <c r="I1587" s="232"/>
      <c r="J1587" s="233">
        <f>ROUND(I1587*H1587,2)</f>
        <v>0</v>
      </c>
      <c r="K1587" s="234"/>
      <c r="L1587" s="44"/>
      <c r="M1587" s="235" t="s">
        <v>1</v>
      </c>
      <c r="N1587" s="236" t="s">
        <v>38</v>
      </c>
      <c r="O1587" s="91"/>
      <c r="P1587" s="237">
        <f>O1587*H1587</f>
        <v>0</v>
      </c>
      <c r="Q1587" s="237">
        <v>0.0082799999999999992</v>
      </c>
      <c r="R1587" s="237">
        <f>Q1587*H1587</f>
        <v>0.062927999999999984</v>
      </c>
      <c r="S1587" s="237">
        <v>0</v>
      </c>
      <c r="T1587" s="238">
        <f>S1587*H1587</f>
        <v>0</v>
      </c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R1587" s="239" t="s">
        <v>188</v>
      </c>
      <c r="AT1587" s="239" t="s">
        <v>185</v>
      </c>
      <c r="AU1587" s="239" t="s">
        <v>83</v>
      </c>
      <c r="AY1587" s="17" t="s">
        <v>183</v>
      </c>
      <c r="BE1587" s="240">
        <f>IF(N1587="základní",J1587,0)</f>
        <v>0</v>
      </c>
      <c r="BF1587" s="240">
        <f>IF(N1587="snížená",J1587,0)</f>
        <v>0</v>
      </c>
      <c r="BG1587" s="240">
        <f>IF(N1587="zákl. přenesená",J1587,0)</f>
        <v>0</v>
      </c>
      <c r="BH1587" s="240">
        <f>IF(N1587="sníž. přenesená",J1587,0)</f>
        <v>0</v>
      </c>
      <c r="BI1587" s="240">
        <f>IF(N1587="nulová",J1587,0)</f>
        <v>0</v>
      </c>
      <c r="BJ1587" s="17" t="s">
        <v>81</v>
      </c>
      <c r="BK1587" s="240">
        <f>ROUND(I1587*H1587,2)</f>
        <v>0</v>
      </c>
      <c r="BL1587" s="17" t="s">
        <v>188</v>
      </c>
      <c r="BM1587" s="239" t="s">
        <v>1757</v>
      </c>
    </row>
    <row r="1588" s="14" customFormat="1">
      <c r="A1588" s="14"/>
      <c r="B1588" s="252"/>
      <c r="C1588" s="253"/>
      <c r="D1588" s="243" t="s">
        <v>195</v>
      </c>
      <c r="E1588" s="254" t="s">
        <v>1</v>
      </c>
      <c r="F1588" s="255" t="s">
        <v>1758</v>
      </c>
      <c r="G1588" s="253"/>
      <c r="H1588" s="256">
        <v>7.5999999999999996</v>
      </c>
      <c r="I1588" s="257"/>
      <c r="J1588" s="253"/>
      <c r="K1588" s="253"/>
      <c r="L1588" s="258"/>
      <c r="M1588" s="259"/>
      <c r="N1588" s="260"/>
      <c r="O1588" s="260"/>
      <c r="P1588" s="260"/>
      <c r="Q1588" s="260"/>
      <c r="R1588" s="260"/>
      <c r="S1588" s="260"/>
      <c r="T1588" s="261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2" t="s">
        <v>195</v>
      </c>
      <c r="AU1588" s="262" t="s">
        <v>83</v>
      </c>
      <c r="AV1588" s="14" t="s">
        <v>83</v>
      </c>
      <c r="AW1588" s="14" t="s">
        <v>30</v>
      </c>
      <c r="AX1588" s="14" t="s">
        <v>81</v>
      </c>
      <c r="AY1588" s="262" t="s">
        <v>183</v>
      </c>
    </row>
    <row r="1589" s="2" customFormat="1" ht="24.15" customHeight="1">
      <c r="A1589" s="38"/>
      <c r="B1589" s="39"/>
      <c r="C1589" s="227" t="s">
        <v>1759</v>
      </c>
      <c r="D1589" s="227" t="s">
        <v>185</v>
      </c>
      <c r="E1589" s="228" t="s">
        <v>1760</v>
      </c>
      <c r="F1589" s="229" t="s">
        <v>1761</v>
      </c>
      <c r="G1589" s="230" t="s">
        <v>319</v>
      </c>
      <c r="H1589" s="231">
        <v>9.5</v>
      </c>
      <c r="I1589" s="232"/>
      <c r="J1589" s="233">
        <f>ROUND(I1589*H1589,2)</f>
        <v>0</v>
      </c>
      <c r="K1589" s="234"/>
      <c r="L1589" s="44"/>
      <c r="M1589" s="235" t="s">
        <v>1</v>
      </c>
      <c r="N1589" s="236" t="s">
        <v>38</v>
      </c>
      <c r="O1589" s="91"/>
      <c r="P1589" s="237">
        <f>O1589*H1589</f>
        <v>0</v>
      </c>
      <c r="Q1589" s="237">
        <v>0.0082799999999999992</v>
      </c>
      <c r="R1589" s="237">
        <f>Q1589*H1589</f>
        <v>0.078659999999999994</v>
      </c>
      <c r="S1589" s="237">
        <v>0</v>
      </c>
      <c r="T1589" s="238">
        <f>S1589*H1589</f>
        <v>0</v>
      </c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R1589" s="239" t="s">
        <v>188</v>
      </c>
      <c r="AT1589" s="239" t="s">
        <v>185</v>
      </c>
      <c r="AU1589" s="239" t="s">
        <v>83</v>
      </c>
      <c r="AY1589" s="17" t="s">
        <v>183</v>
      </c>
      <c r="BE1589" s="240">
        <f>IF(N1589="základní",J1589,0)</f>
        <v>0</v>
      </c>
      <c r="BF1589" s="240">
        <f>IF(N1589="snížená",J1589,0)</f>
        <v>0</v>
      </c>
      <c r="BG1589" s="240">
        <f>IF(N1589="zákl. přenesená",J1589,0)</f>
        <v>0</v>
      </c>
      <c r="BH1589" s="240">
        <f>IF(N1589="sníž. přenesená",J1589,0)</f>
        <v>0</v>
      </c>
      <c r="BI1589" s="240">
        <f>IF(N1589="nulová",J1589,0)</f>
        <v>0</v>
      </c>
      <c r="BJ1589" s="17" t="s">
        <v>81</v>
      </c>
      <c r="BK1589" s="240">
        <f>ROUND(I1589*H1589,2)</f>
        <v>0</v>
      </c>
      <c r="BL1589" s="17" t="s">
        <v>188</v>
      </c>
      <c r="BM1589" s="239" t="s">
        <v>1762</v>
      </c>
    </row>
    <row r="1590" s="14" customFormat="1">
      <c r="A1590" s="14"/>
      <c r="B1590" s="252"/>
      <c r="C1590" s="253"/>
      <c r="D1590" s="243" t="s">
        <v>195</v>
      </c>
      <c r="E1590" s="254" t="s">
        <v>1</v>
      </c>
      <c r="F1590" s="255" t="s">
        <v>1763</v>
      </c>
      <c r="G1590" s="253"/>
      <c r="H1590" s="256">
        <v>9.5</v>
      </c>
      <c r="I1590" s="257"/>
      <c r="J1590" s="253"/>
      <c r="K1590" s="253"/>
      <c r="L1590" s="258"/>
      <c r="M1590" s="259"/>
      <c r="N1590" s="260"/>
      <c r="O1590" s="260"/>
      <c r="P1590" s="260"/>
      <c r="Q1590" s="260"/>
      <c r="R1590" s="260"/>
      <c r="S1590" s="260"/>
      <c r="T1590" s="261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62" t="s">
        <v>195</v>
      </c>
      <c r="AU1590" s="262" t="s">
        <v>83</v>
      </c>
      <c r="AV1590" s="14" t="s">
        <v>83</v>
      </c>
      <c r="AW1590" s="14" t="s">
        <v>30</v>
      </c>
      <c r="AX1590" s="14" t="s">
        <v>81</v>
      </c>
      <c r="AY1590" s="262" t="s">
        <v>183</v>
      </c>
    </row>
    <row r="1591" s="2" customFormat="1" ht="24.15" customHeight="1">
      <c r="A1591" s="38"/>
      <c r="B1591" s="39"/>
      <c r="C1591" s="227" t="s">
        <v>1764</v>
      </c>
      <c r="D1591" s="227" t="s">
        <v>185</v>
      </c>
      <c r="E1591" s="228" t="s">
        <v>1765</v>
      </c>
      <c r="F1591" s="229" t="s">
        <v>1766</v>
      </c>
      <c r="G1591" s="230" t="s">
        <v>202</v>
      </c>
      <c r="H1591" s="231">
        <v>235.94800000000001</v>
      </c>
      <c r="I1591" s="232"/>
      <c r="J1591" s="233">
        <f>ROUND(I1591*H1591,2)</f>
        <v>0</v>
      </c>
      <c r="K1591" s="234"/>
      <c r="L1591" s="44"/>
      <c r="M1591" s="235" t="s">
        <v>1</v>
      </c>
      <c r="N1591" s="236" t="s">
        <v>38</v>
      </c>
      <c r="O1591" s="91"/>
      <c r="P1591" s="237">
        <f>O1591*H1591</f>
        <v>0</v>
      </c>
      <c r="Q1591" s="237">
        <v>0.0024199999999999998</v>
      </c>
      <c r="R1591" s="237">
        <f>Q1591*H1591</f>
        <v>0.57099416000000003</v>
      </c>
      <c r="S1591" s="237">
        <v>0</v>
      </c>
      <c r="T1591" s="238">
        <f>S1591*H1591</f>
        <v>0</v>
      </c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R1591" s="239" t="s">
        <v>188</v>
      </c>
      <c r="AT1591" s="239" t="s">
        <v>185</v>
      </c>
      <c r="AU1591" s="239" t="s">
        <v>83</v>
      </c>
      <c r="AY1591" s="17" t="s">
        <v>183</v>
      </c>
      <c r="BE1591" s="240">
        <f>IF(N1591="základní",J1591,0)</f>
        <v>0</v>
      </c>
      <c r="BF1591" s="240">
        <f>IF(N1591="snížená",J1591,0)</f>
        <v>0</v>
      </c>
      <c r="BG1591" s="240">
        <f>IF(N1591="zákl. přenesená",J1591,0)</f>
        <v>0</v>
      </c>
      <c r="BH1591" s="240">
        <f>IF(N1591="sníž. přenesená",J1591,0)</f>
        <v>0</v>
      </c>
      <c r="BI1591" s="240">
        <f>IF(N1591="nulová",J1591,0)</f>
        <v>0</v>
      </c>
      <c r="BJ1591" s="17" t="s">
        <v>81</v>
      </c>
      <c r="BK1591" s="240">
        <f>ROUND(I1591*H1591,2)</f>
        <v>0</v>
      </c>
      <c r="BL1591" s="17" t="s">
        <v>188</v>
      </c>
      <c r="BM1591" s="239" t="s">
        <v>1767</v>
      </c>
    </row>
    <row r="1592" s="13" customFormat="1">
      <c r="A1592" s="13"/>
      <c r="B1592" s="241"/>
      <c r="C1592" s="242"/>
      <c r="D1592" s="243" t="s">
        <v>195</v>
      </c>
      <c r="E1592" s="244" t="s">
        <v>1</v>
      </c>
      <c r="F1592" s="245" t="s">
        <v>1727</v>
      </c>
      <c r="G1592" s="242"/>
      <c r="H1592" s="244" t="s">
        <v>1</v>
      </c>
      <c r="I1592" s="246"/>
      <c r="J1592" s="242"/>
      <c r="K1592" s="242"/>
      <c r="L1592" s="247"/>
      <c r="M1592" s="248"/>
      <c r="N1592" s="249"/>
      <c r="O1592" s="249"/>
      <c r="P1592" s="249"/>
      <c r="Q1592" s="249"/>
      <c r="R1592" s="249"/>
      <c r="S1592" s="249"/>
      <c r="T1592" s="250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1" t="s">
        <v>195</v>
      </c>
      <c r="AU1592" s="251" t="s">
        <v>83</v>
      </c>
      <c r="AV1592" s="13" t="s">
        <v>81</v>
      </c>
      <c r="AW1592" s="13" t="s">
        <v>30</v>
      </c>
      <c r="AX1592" s="13" t="s">
        <v>73</v>
      </c>
      <c r="AY1592" s="251" t="s">
        <v>183</v>
      </c>
    </row>
    <row r="1593" s="14" customFormat="1">
      <c r="A1593" s="14"/>
      <c r="B1593" s="252"/>
      <c r="C1593" s="253"/>
      <c r="D1593" s="243" t="s">
        <v>195</v>
      </c>
      <c r="E1593" s="254" t="s">
        <v>1</v>
      </c>
      <c r="F1593" s="255" t="s">
        <v>1728</v>
      </c>
      <c r="G1593" s="253"/>
      <c r="H1593" s="256">
        <v>226.11500000000001</v>
      </c>
      <c r="I1593" s="257"/>
      <c r="J1593" s="253"/>
      <c r="K1593" s="253"/>
      <c r="L1593" s="258"/>
      <c r="M1593" s="259"/>
      <c r="N1593" s="260"/>
      <c r="O1593" s="260"/>
      <c r="P1593" s="260"/>
      <c r="Q1593" s="260"/>
      <c r="R1593" s="260"/>
      <c r="S1593" s="260"/>
      <c r="T1593" s="261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2" t="s">
        <v>195</v>
      </c>
      <c r="AU1593" s="262" t="s">
        <v>83</v>
      </c>
      <c r="AV1593" s="14" t="s">
        <v>83</v>
      </c>
      <c r="AW1593" s="14" t="s">
        <v>30</v>
      </c>
      <c r="AX1593" s="14" t="s">
        <v>73</v>
      </c>
      <c r="AY1593" s="262" t="s">
        <v>183</v>
      </c>
    </row>
    <row r="1594" s="13" customFormat="1">
      <c r="A1594" s="13"/>
      <c r="B1594" s="241"/>
      <c r="C1594" s="242"/>
      <c r="D1594" s="243" t="s">
        <v>195</v>
      </c>
      <c r="E1594" s="244" t="s">
        <v>1</v>
      </c>
      <c r="F1594" s="245" t="s">
        <v>1729</v>
      </c>
      <c r="G1594" s="242"/>
      <c r="H1594" s="244" t="s">
        <v>1</v>
      </c>
      <c r="I1594" s="246"/>
      <c r="J1594" s="242"/>
      <c r="K1594" s="242"/>
      <c r="L1594" s="247"/>
      <c r="M1594" s="248"/>
      <c r="N1594" s="249"/>
      <c r="O1594" s="249"/>
      <c r="P1594" s="249"/>
      <c r="Q1594" s="249"/>
      <c r="R1594" s="249"/>
      <c r="S1594" s="249"/>
      <c r="T1594" s="250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1" t="s">
        <v>195</v>
      </c>
      <c r="AU1594" s="251" t="s">
        <v>83</v>
      </c>
      <c r="AV1594" s="13" t="s">
        <v>81</v>
      </c>
      <c r="AW1594" s="13" t="s">
        <v>30</v>
      </c>
      <c r="AX1594" s="13" t="s">
        <v>73</v>
      </c>
      <c r="AY1594" s="251" t="s">
        <v>183</v>
      </c>
    </row>
    <row r="1595" s="14" customFormat="1">
      <c r="A1595" s="14"/>
      <c r="B1595" s="252"/>
      <c r="C1595" s="253"/>
      <c r="D1595" s="243" t="s">
        <v>195</v>
      </c>
      <c r="E1595" s="254" t="s">
        <v>1</v>
      </c>
      <c r="F1595" s="255" t="s">
        <v>1730</v>
      </c>
      <c r="G1595" s="253"/>
      <c r="H1595" s="256">
        <v>9.8330000000000002</v>
      </c>
      <c r="I1595" s="257"/>
      <c r="J1595" s="253"/>
      <c r="K1595" s="253"/>
      <c r="L1595" s="258"/>
      <c r="M1595" s="259"/>
      <c r="N1595" s="260"/>
      <c r="O1595" s="260"/>
      <c r="P1595" s="260"/>
      <c r="Q1595" s="260"/>
      <c r="R1595" s="260"/>
      <c r="S1595" s="260"/>
      <c r="T1595" s="261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2" t="s">
        <v>195</v>
      </c>
      <c r="AU1595" s="262" t="s">
        <v>83</v>
      </c>
      <c r="AV1595" s="14" t="s">
        <v>83</v>
      </c>
      <c r="AW1595" s="14" t="s">
        <v>30</v>
      </c>
      <c r="AX1595" s="14" t="s">
        <v>73</v>
      </c>
      <c r="AY1595" s="262" t="s">
        <v>183</v>
      </c>
    </row>
    <row r="1596" s="15" customFormat="1">
      <c r="A1596" s="15"/>
      <c r="B1596" s="263"/>
      <c r="C1596" s="264"/>
      <c r="D1596" s="243" t="s">
        <v>195</v>
      </c>
      <c r="E1596" s="265" t="s">
        <v>1</v>
      </c>
      <c r="F1596" s="266" t="s">
        <v>219</v>
      </c>
      <c r="G1596" s="264"/>
      <c r="H1596" s="267">
        <v>235.94800000000001</v>
      </c>
      <c r="I1596" s="268"/>
      <c r="J1596" s="264"/>
      <c r="K1596" s="264"/>
      <c r="L1596" s="269"/>
      <c r="M1596" s="270"/>
      <c r="N1596" s="271"/>
      <c r="O1596" s="271"/>
      <c r="P1596" s="271"/>
      <c r="Q1596" s="271"/>
      <c r="R1596" s="271"/>
      <c r="S1596" s="271"/>
      <c r="T1596" s="272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73" t="s">
        <v>195</v>
      </c>
      <c r="AU1596" s="273" t="s">
        <v>83</v>
      </c>
      <c r="AV1596" s="15" t="s">
        <v>188</v>
      </c>
      <c r="AW1596" s="15" t="s">
        <v>30</v>
      </c>
      <c r="AX1596" s="15" t="s">
        <v>81</v>
      </c>
      <c r="AY1596" s="273" t="s">
        <v>183</v>
      </c>
    </row>
    <row r="1597" s="2" customFormat="1" ht="33" customHeight="1">
      <c r="A1597" s="38"/>
      <c r="B1597" s="39"/>
      <c r="C1597" s="227" t="s">
        <v>1768</v>
      </c>
      <c r="D1597" s="227" t="s">
        <v>185</v>
      </c>
      <c r="E1597" s="228" t="s">
        <v>1769</v>
      </c>
      <c r="F1597" s="229" t="s">
        <v>1770</v>
      </c>
      <c r="G1597" s="230" t="s">
        <v>187</v>
      </c>
      <c r="H1597" s="231">
        <v>3.6699999999999999</v>
      </c>
      <c r="I1597" s="232"/>
      <c r="J1597" s="233">
        <f>ROUND(I1597*H1597,2)</f>
        <v>0</v>
      </c>
      <c r="K1597" s="234"/>
      <c r="L1597" s="44"/>
      <c r="M1597" s="235" t="s">
        <v>1</v>
      </c>
      <c r="N1597" s="236" t="s">
        <v>38</v>
      </c>
      <c r="O1597" s="91"/>
      <c r="P1597" s="237">
        <f>O1597*H1597</f>
        <v>0</v>
      </c>
      <c r="Q1597" s="237">
        <v>2.5018699999999998</v>
      </c>
      <c r="R1597" s="237">
        <f>Q1597*H1597</f>
        <v>9.1818628999999987</v>
      </c>
      <c r="S1597" s="237">
        <v>0</v>
      </c>
      <c r="T1597" s="238">
        <f>S1597*H1597</f>
        <v>0</v>
      </c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R1597" s="239" t="s">
        <v>188</v>
      </c>
      <c r="AT1597" s="239" t="s">
        <v>185</v>
      </c>
      <c r="AU1597" s="239" t="s">
        <v>83</v>
      </c>
      <c r="AY1597" s="17" t="s">
        <v>183</v>
      </c>
      <c r="BE1597" s="240">
        <f>IF(N1597="základní",J1597,0)</f>
        <v>0</v>
      </c>
      <c r="BF1597" s="240">
        <f>IF(N1597="snížená",J1597,0)</f>
        <v>0</v>
      </c>
      <c r="BG1597" s="240">
        <f>IF(N1597="zákl. přenesená",J1597,0)</f>
        <v>0</v>
      </c>
      <c r="BH1597" s="240">
        <f>IF(N1597="sníž. přenesená",J1597,0)</f>
        <v>0</v>
      </c>
      <c r="BI1597" s="240">
        <f>IF(N1597="nulová",J1597,0)</f>
        <v>0</v>
      </c>
      <c r="BJ1597" s="17" t="s">
        <v>81</v>
      </c>
      <c r="BK1597" s="240">
        <f>ROUND(I1597*H1597,2)</f>
        <v>0</v>
      </c>
      <c r="BL1597" s="17" t="s">
        <v>188</v>
      </c>
      <c r="BM1597" s="239" t="s">
        <v>1771</v>
      </c>
    </row>
    <row r="1598" s="13" customFormat="1">
      <c r="A1598" s="13"/>
      <c r="B1598" s="241"/>
      <c r="C1598" s="242"/>
      <c r="D1598" s="243" t="s">
        <v>195</v>
      </c>
      <c r="E1598" s="244" t="s">
        <v>1</v>
      </c>
      <c r="F1598" s="245" t="s">
        <v>196</v>
      </c>
      <c r="G1598" s="242"/>
      <c r="H1598" s="244" t="s">
        <v>1</v>
      </c>
      <c r="I1598" s="246"/>
      <c r="J1598" s="242"/>
      <c r="K1598" s="242"/>
      <c r="L1598" s="247"/>
      <c r="M1598" s="248"/>
      <c r="N1598" s="249"/>
      <c r="O1598" s="249"/>
      <c r="P1598" s="249"/>
      <c r="Q1598" s="249"/>
      <c r="R1598" s="249"/>
      <c r="S1598" s="249"/>
      <c r="T1598" s="250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51" t="s">
        <v>195</v>
      </c>
      <c r="AU1598" s="251" t="s">
        <v>83</v>
      </c>
      <c r="AV1598" s="13" t="s">
        <v>81</v>
      </c>
      <c r="AW1598" s="13" t="s">
        <v>30</v>
      </c>
      <c r="AX1598" s="13" t="s">
        <v>73</v>
      </c>
      <c r="AY1598" s="251" t="s">
        <v>183</v>
      </c>
    </row>
    <row r="1599" s="13" customFormat="1">
      <c r="A1599" s="13"/>
      <c r="B1599" s="241"/>
      <c r="C1599" s="242"/>
      <c r="D1599" s="243" t="s">
        <v>195</v>
      </c>
      <c r="E1599" s="244" t="s">
        <v>1</v>
      </c>
      <c r="F1599" s="245" t="s">
        <v>1711</v>
      </c>
      <c r="G1599" s="242"/>
      <c r="H1599" s="244" t="s">
        <v>1</v>
      </c>
      <c r="I1599" s="246"/>
      <c r="J1599" s="242"/>
      <c r="K1599" s="242"/>
      <c r="L1599" s="247"/>
      <c r="M1599" s="248"/>
      <c r="N1599" s="249"/>
      <c r="O1599" s="249"/>
      <c r="P1599" s="249"/>
      <c r="Q1599" s="249"/>
      <c r="R1599" s="249"/>
      <c r="S1599" s="249"/>
      <c r="T1599" s="250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1" t="s">
        <v>195</v>
      </c>
      <c r="AU1599" s="251" t="s">
        <v>83</v>
      </c>
      <c r="AV1599" s="13" t="s">
        <v>81</v>
      </c>
      <c r="AW1599" s="13" t="s">
        <v>30</v>
      </c>
      <c r="AX1599" s="13" t="s">
        <v>73</v>
      </c>
      <c r="AY1599" s="251" t="s">
        <v>183</v>
      </c>
    </row>
    <row r="1600" s="13" customFormat="1">
      <c r="A1600" s="13"/>
      <c r="B1600" s="241"/>
      <c r="C1600" s="242"/>
      <c r="D1600" s="243" t="s">
        <v>195</v>
      </c>
      <c r="E1600" s="244" t="s">
        <v>1</v>
      </c>
      <c r="F1600" s="245" t="s">
        <v>1025</v>
      </c>
      <c r="G1600" s="242"/>
      <c r="H1600" s="244" t="s">
        <v>1</v>
      </c>
      <c r="I1600" s="246"/>
      <c r="J1600" s="242"/>
      <c r="K1600" s="242"/>
      <c r="L1600" s="247"/>
      <c r="M1600" s="248"/>
      <c r="N1600" s="249"/>
      <c r="O1600" s="249"/>
      <c r="P1600" s="249"/>
      <c r="Q1600" s="249"/>
      <c r="R1600" s="249"/>
      <c r="S1600" s="249"/>
      <c r="T1600" s="250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1" t="s">
        <v>195</v>
      </c>
      <c r="AU1600" s="251" t="s">
        <v>83</v>
      </c>
      <c r="AV1600" s="13" t="s">
        <v>81</v>
      </c>
      <c r="AW1600" s="13" t="s">
        <v>30</v>
      </c>
      <c r="AX1600" s="13" t="s">
        <v>73</v>
      </c>
      <c r="AY1600" s="251" t="s">
        <v>183</v>
      </c>
    </row>
    <row r="1601" s="14" customFormat="1">
      <c r="A1601" s="14"/>
      <c r="B1601" s="252"/>
      <c r="C1601" s="253"/>
      <c r="D1601" s="243" t="s">
        <v>195</v>
      </c>
      <c r="E1601" s="254" t="s">
        <v>1</v>
      </c>
      <c r="F1601" s="255" t="s">
        <v>1772</v>
      </c>
      <c r="G1601" s="253"/>
      <c r="H1601" s="256">
        <v>0.58899999999999997</v>
      </c>
      <c r="I1601" s="257"/>
      <c r="J1601" s="253"/>
      <c r="K1601" s="253"/>
      <c r="L1601" s="258"/>
      <c r="M1601" s="259"/>
      <c r="N1601" s="260"/>
      <c r="O1601" s="260"/>
      <c r="P1601" s="260"/>
      <c r="Q1601" s="260"/>
      <c r="R1601" s="260"/>
      <c r="S1601" s="260"/>
      <c r="T1601" s="261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2" t="s">
        <v>195</v>
      </c>
      <c r="AU1601" s="262" t="s">
        <v>83</v>
      </c>
      <c r="AV1601" s="14" t="s">
        <v>83</v>
      </c>
      <c r="AW1601" s="14" t="s">
        <v>30</v>
      </c>
      <c r="AX1601" s="14" t="s">
        <v>73</v>
      </c>
      <c r="AY1601" s="262" t="s">
        <v>183</v>
      </c>
    </row>
    <row r="1602" s="13" customFormat="1">
      <c r="A1602" s="13"/>
      <c r="B1602" s="241"/>
      <c r="C1602" s="242"/>
      <c r="D1602" s="243" t="s">
        <v>195</v>
      </c>
      <c r="E1602" s="244" t="s">
        <v>1</v>
      </c>
      <c r="F1602" s="245" t="s">
        <v>1773</v>
      </c>
      <c r="G1602" s="242"/>
      <c r="H1602" s="244" t="s">
        <v>1</v>
      </c>
      <c r="I1602" s="246"/>
      <c r="J1602" s="242"/>
      <c r="K1602" s="242"/>
      <c r="L1602" s="247"/>
      <c r="M1602" s="248"/>
      <c r="N1602" s="249"/>
      <c r="O1602" s="249"/>
      <c r="P1602" s="249"/>
      <c r="Q1602" s="249"/>
      <c r="R1602" s="249"/>
      <c r="S1602" s="249"/>
      <c r="T1602" s="250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1" t="s">
        <v>195</v>
      </c>
      <c r="AU1602" s="251" t="s">
        <v>83</v>
      </c>
      <c r="AV1602" s="13" t="s">
        <v>81</v>
      </c>
      <c r="AW1602" s="13" t="s">
        <v>30</v>
      </c>
      <c r="AX1602" s="13" t="s">
        <v>73</v>
      </c>
      <c r="AY1602" s="251" t="s">
        <v>183</v>
      </c>
    </row>
    <row r="1603" s="13" customFormat="1">
      <c r="A1603" s="13"/>
      <c r="B1603" s="241"/>
      <c r="C1603" s="242"/>
      <c r="D1603" s="243" t="s">
        <v>195</v>
      </c>
      <c r="E1603" s="244" t="s">
        <v>1</v>
      </c>
      <c r="F1603" s="245" t="s">
        <v>1774</v>
      </c>
      <c r="G1603" s="242"/>
      <c r="H1603" s="244" t="s">
        <v>1</v>
      </c>
      <c r="I1603" s="246"/>
      <c r="J1603" s="242"/>
      <c r="K1603" s="242"/>
      <c r="L1603" s="247"/>
      <c r="M1603" s="248"/>
      <c r="N1603" s="249"/>
      <c r="O1603" s="249"/>
      <c r="P1603" s="249"/>
      <c r="Q1603" s="249"/>
      <c r="R1603" s="249"/>
      <c r="S1603" s="249"/>
      <c r="T1603" s="250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1" t="s">
        <v>195</v>
      </c>
      <c r="AU1603" s="251" t="s">
        <v>83</v>
      </c>
      <c r="AV1603" s="13" t="s">
        <v>81</v>
      </c>
      <c r="AW1603" s="13" t="s">
        <v>30</v>
      </c>
      <c r="AX1603" s="13" t="s">
        <v>73</v>
      </c>
      <c r="AY1603" s="251" t="s">
        <v>183</v>
      </c>
    </row>
    <row r="1604" s="14" customFormat="1">
      <c r="A1604" s="14"/>
      <c r="B1604" s="252"/>
      <c r="C1604" s="253"/>
      <c r="D1604" s="243" t="s">
        <v>195</v>
      </c>
      <c r="E1604" s="254" t="s">
        <v>1</v>
      </c>
      <c r="F1604" s="255" t="s">
        <v>1775</v>
      </c>
      <c r="G1604" s="253"/>
      <c r="H1604" s="256">
        <v>1.4139999999999999</v>
      </c>
      <c r="I1604" s="257"/>
      <c r="J1604" s="253"/>
      <c r="K1604" s="253"/>
      <c r="L1604" s="258"/>
      <c r="M1604" s="259"/>
      <c r="N1604" s="260"/>
      <c r="O1604" s="260"/>
      <c r="P1604" s="260"/>
      <c r="Q1604" s="260"/>
      <c r="R1604" s="260"/>
      <c r="S1604" s="260"/>
      <c r="T1604" s="261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2" t="s">
        <v>195</v>
      </c>
      <c r="AU1604" s="262" t="s">
        <v>83</v>
      </c>
      <c r="AV1604" s="14" t="s">
        <v>83</v>
      </c>
      <c r="AW1604" s="14" t="s">
        <v>30</v>
      </c>
      <c r="AX1604" s="14" t="s">
        <v>73</v>
      </c>
      <c r="AY1604" s="262" t="s">
        <v>183</v>
      </c>
    </row>
    <row r="1605" s="13" customFormat="1">
      <c r="A1605" s="13"/>
      <c r="B1605" s="241"/>
      <c r="C1605" s="242"/>
      <c r="D1605" s="243" t="s">
        <v>195</v>
      </c>
      <c r="E1605" s="244" t="s">
        <v>1</v>
      </c>
      <c r="F1605" s="245" t="s">
        <v>208</v>
      </c>
      <c r="G1605" s="242"/>
      <c r="H1605" s="244" t="s">
        <v>1</v>
      </c>
      <c r="I1605" s="246"/>
      <c r="J1605" s="242"/>
      <c r="K1605" s="242"/>
      <c r="L1605" s="247"/>
      <c r="M1605" s="248"/>
      <c r="N1605" s="249"/>
      <c r="O1605" s="249"/>
      <c r="P1605" s="249"/>
      <c r="Q1605" s="249"/>
      <c r="R1605" s="249"/>
      <c r="S1605" s="249"/>
      <c r="T1605" s="250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1" t="s">
        <v>195</v>
      </c>
      <c r="AU1605" s="251" t="s">
        <v>83</v>
      </c>
      <c r="AV1605" s="13" t="s">
        <v>81</v>
      </c>
      <c r="AW1605" s="13" t="s">
        <v>30</v>
      </c>
      <c r="AX1605" s="13" t="s">
        <v>73</v>
      </c>
      <c r="AY1605" s="251" t="s">
        <v>183</v>
      </c>
    </row>
    <row r="1606" s="13" customFormat="1">
      <c r="A1606" s="13"/>
      <c r="B1606" s="241"/>
      <c r="C1606" s="242"/>
      <c r="D1606" s="243" t="s">
        <v>195</v>
      </c>
      <c r="E1606" s="244" t="s">
        <v>1</v>
      </c>
      <c r="F1606" s="245" t="s">
        <v>1776</v>
      </c>
      <c r="G1606" s="242"/>
      <c r="H1606" s="244" t="s">
        <v>1</v>
      </c>
      <c r="I1606" s="246"/>
      <c r="J1606" s="242"/>
      <c r="K1606" s="242"/>
      <c r="L1606" s="247"/>
      <c r="M1606" s="248"/>
      <c r="N1606" s="249"/>
      <c r="O1606" s="249"/>
      <c r="P1606" s="249"/>
      <c r="Q1606" s="249"/>
      <c r="R1606" s="249"/>
      <c r="S1606" s="249"/>
      <c r="T1606" s="250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1" t="s">
        <v>195</v>
      </c>
      <c r="AU1606" s="251" t="s">
        <v>83</v>
      </c>
      <c r="AV1606" s="13" t="s">
        <v>81</v>
      </c>
      <c r="AW1606" s="13" t="s">
        <v>30</v>
      </c>
      <c r="AX1606" s="13" t="s">
        <v>73</v>
      </c>
      <c r="AY1606" s="251" t="s">
        <v>183</v>
      </c>
    </row>
    <row r="1607" s="13" customFormat="1">
      <c r="A1607" s="13"/>
      <c r="B1607" s="241"/>
      <c r="C1607" s="242"/>
      <c r="D1607" s="243" t="s">
        <v>195</v>
      </c>
      <c r="E1607" s="244" t="s">
        <v>1</v>
      </c>
      <c r="F1607" s="245" t="s">
        <v>1597</v>
      </c>
      <c r="G1607" s="242"/>
      <c r="H1607" s="244" t="s">
        <v>1</v>
      </c>
      <c r="I1607" s="246"/>
      <c r="J1607" s="242"/>
      <c r="K1607" s="242"/>
      <c r="L1607" s="247"/>
      <c r="M1607" s="248"/>
      <c r="N1607" s="249"/>
      <c r="O1607" s="249"/>
      <c r="P1607" s="249"/>
      <c r="Q1607" s="249"/>
      <c r="R1607" s="249"/>
      <c r="S1607" s="249"/>
      <c r="T1607" s="250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1" t="s">
        <v>195</v>
      </c>
      <c r="AU1607" s="251" t="s">
        <v>83</v>
      </c>
      <c r="AV1607" s="13" t="s">
        <v>81</v>
      </c>
      <c r="AW1607" s="13" t="s">
        <v>30</v>
      </c>
      <c r="AX1607" s="13" t="s">
        <v>73</v>
      </c>
      <c r="AY1607" s="251" t="s">
        <v>183</v>
      </c>
    </row>
    <row r="1608" s="14" customFormat="1">
      <c r="A1608" s="14"/>
      <c r="B1608" s="252"/>
      <c r="C1608" s="253"/>
      <c r="D1608" s="243" t="s">
        <v>195</v>
      </c>
      <c r="E1608" s="254" t="s">
        <v>1</v>
      </c>
      <c r="F1608" s="255" t="s">
        <v>1777</v>
      </c>
      <c r="G1608" s="253"/>
      <c r="H1608" s="256">
        <v>0.59999999999999998</v>
      </c>
      <c r="I1608" s="257"/>
      <c r="J1608" s="253"/>
      <c r="K1608" s="253"/>
      <c r="L1608" s="258"/>
      <c r="M1608" s="259"/>
      <c r="N1608" s="260"/>
      <c r="O1608" s="260"/>
      <c r="P1608" s="260"/>
      <c r="Q1608" s="260"/>
      <c r="R1608" s="260"/>
      <c r="S1608" s="260"/>
      <c r="T1608" s="261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2" t="s">
        <v>195</v>
      </c>
      <c r="AU1608" s="262" t="s">
        <v>83</v>
      </c>
      <c r="AV1608" s="14" t="s">
        <v>83</v>
      </c>
      <c r="AW1608" s="14" t="s">
        <v>30</v>
      </c>
      <c r="AX1608" s="14" t="s">
        <v>73</v>
      </c>
      <c r="AY1608" s="262" t="s">
        <v>183</v>
      </c>
    </row>
    <row r="1609" s="13" customFormat="1">
      <c r="A1609" s="13"/>
      <c r="B1609" s="241"/>
      <c r="C1609" s="242"/>
      <c r="D1609" s="243" t="s">
        <v>195</v>
      </c>
      <c r="E1609" s="244" t="s">
        <v>1</v>
      </c>
      <c r="F1609" s="245" t="s">
        <v>1778</v>
      </c>
      <c r="G1609" s="242"/>
      <c r="H1609" s="244" t="s">
        <v>1</v>
      </c>
      <c r="I1609" s="246"/>
      <c r="J1609" s="242"/>
      <c r="K1609" s="242"/>
      <c r="L1609" s="247"/>
      <c r="M1609" s="248"/>
      <c r="N1609" s="249"/>
      <c r="O1609" s="249"/>
      <c r="P1609" s="249"/>
      <c r="Q1609" s="249"/>
      <c r="R1609" s="249"/>
      <c r="S1609" s="249"/>
      <c r="T1609" s="250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51" t="s">
        <v>195</v>
      </c>
      <c r="AU1609" s="251" t="s">
        <v>83</v>
      </c>
      <c r="AV1609" s="13" t="s">
        <v>81</v>
      </c>
      <c r="AW1609" s="13" t="s">
        <v>30</v>
      </c>
      <c r="AX1609" s="13" t="s">
        <v>73</v>
      </c>
      <c r="AY1609" s="251" t="s">
        <v>183</v>
      </c>
    </row>
    <row r="1610" s="13" customFormat="1">
      <c r="A1610" s="13"/>
      <c r="B1610" s="241"/>
      <c r="C1610" s="242"/>
      <c r="D1610" s="243" t="s">
        <v>195</v>
      </c>
      <c r="E1610" s="244" t="s">
        <v>1</v>
      </c>
      <c r="F1610" s="245" t="s">
        <v>366</v>
      </c>
      <c r="G1610" s="242"/>
      <c r="H1610" s="244" t="s">
        <v>1</v>
      </c>
      <c r="I1610" s="246"/>
      <c r="J1610" s="242"/>
      <c r="K1610" s="242"/>
      <c r="L1610" s="247"/>
      <c r="M1610" s="248"/>
      <c r="N1610" s="249"/>
      <c r="O1610" s="249"/>
      <c r="P1610" s="249"/>
      <c r="Q1610" s="249"/>
      <c r="R1610" s="249"/>
      <c r="S1610" s="249"/>
      <c r="T1610" s="250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1" t="s">
        <v>195</v>
      </c>
      <c r="AU1610" s="251" t="s">
        <v>83</v>
      </c>
      <c r="AV1610" s="13" t="s">
        <v>81</v>
      </c>
      <c r="AW1610" s="13" t="s">
        <v>30</v>
      </c>
      <c r="AX1610" s="13" t="s">
        <v>73</v>
      </c>
      <c r="AY1610" s="251" t="s">
        <v>183</v>
      </c>
    </row>
    <row r="1611" s="14" customFormat="1">
      <c r="A1611" s="14"/>
      <c r="B1611" s="252"/>
      <c r="C1611" s="253"/>
      <c r="D1611" s="243" t="s">
        <v>195</v>
      </c>
      <c r="E1611" s="254" t="s">
        <v>1</v>
      </c>
      <c r="F1611" s="255" t="s">
        <v>1779</v>
      </c>
      <c r="G1611" s="253"/>
      <c r="H1611" s="256">
        <v>1.067</v>
      </c>
      <c r="I1611" s="257"/>
      <c r="J1611" s="253"/>
      <c r="K1611" s="253"/>
      <c r="L1611" s="258"/>
      <c r="M1611" s="259"/>
      <c r="N1611" s="260"/>
      <c r="O1611" s="260"/>
      <c r="P1611" s="260"/>
      <c r="Q1611" s="260"/>
      <c r="R1611" s="260"/>
      <c r="S1611" s="260"/>
      <c r="T1611" s="261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62" t="s">
        <v>195</v>
      </c>
      <c r="AU1611" s="262" t="s">
        <v>83</v>
      </c>
      <c r="AV1611" s="14" t="s">
        <v>83</v>
      </c>
      <c r="AW1611" s="14" t="s">
        <v>30</v>
      </c>
      <c r="AX1611" s="14" t="s">
        <v>73</v>
      </c>
      <c r="AY1611" s="262" t="s">
        <v>183</v>
      </c>
    </row>
    <row r="1612" s="15" customFormat="1">
      <c r="A1612" s="15"/>
      <c r="B1612" s="263"/>
      <c r="C1612" s="264"/>
      <c r="D1612" s="243" t="s">
        <v>195</v>
      </c>
      <c r="E1612" s="265" t="s">
        <v>1</v>
      </c>
      <c r="F1612" s="266" t="s">
        <v>219</v>
      </c>
      <c r="G1612" s="264"/>
      <c r="H1612" s="267">
        <v>3.6699999999999999</v>
      </c>
      <c r="I1612" s="268"/>
      <c r="J1612" s="264"/>
      <c r="K1612" s="264"/>
      <c r="L1612" s="269"/>
      <c r="M1612" s="270"/>
      <c r="N1612" s="271"/>
      <c r="O1612" s="271"/>
      <c r="P1612" s="271"/>
      <c r="Q1612" s="271"/>
      <c r="R1612" s="271"/>
      <c r="S1612" s="271"/>
      <c r="T1612" s="272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73" t="s">
        <v>195</v>
      </c>
      <c r="AU1612" s="273" t="s">
        <v>83</v>
      </c>
      <c r="AV1612" s="15" t="s">
        <v>188</v>
      </c>
      <c r="AW1612" s="15" t="s">
        <v>30</v>
      </c>
      <c r="AX1612" s="15" t="s">
        <v>81</v>
      </c>
      <c r="AY1612" s="273" t="s">
        <v>183</v>
      </c>
    </row>
    <row r="1613" s="2" customFormat="1" ht="33" customHeight="1">
      <c r="A1613" s="38"/>
      <c r="B1613" s="39"/>
      <c r="C1613" s="227" t="s">
        <v>1780</v>
      </c>
      <c r="D1613" s="227" t="s">
        <v>185</v>
      </c>
      <c r="E1613" s="228" t="s">
        <v>1781</v>
      </c>
      <c r="F1613" s="229" t="s">
        <v>1782</v>
      </c>
      <c r="G1613" s="230" t="s">
        <v>187</v>
      </c>
      <c r="H1613" s="231">
        <v>9.0690000000000008</v>
      </c>
      <c r="I1613" s="232"/>
      <c r="J1613" s="233">
        <f>ROUND(I1613*H1613,2)</f>
        <v>0</v>
      </c>
      <c r="K1613" s="234"/>
      <c r="L1613" s="44"/>
      <c r="M1613" s="235" t="s">
        <v>1</v>
      </c>
      <c r="N1613" s="236" t="s">
        <v>38</v>
      </c>
      <c r="O1613" s="91"/>
      <c r="P1613" s="237">
        <f>O1613*H1613</f>
        <v>0</v>
      </c>
      <c r="Q1613" s="237">
        <v>2.3010199999999998</v>
      </c>
      <c r="R1613" s="237">
        <f>Q1613*H1613</f>
        <v>20.86795038</v>
      </c>
      <c r="S1613" s="237">
        <v>0</v>
      </c>
      <c r="T1613" s="238">
        <f>S1613*H1613</f>
        <v>0</v>
      </c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R1613" s="239" t="s">
        <v>188</v>
      </c>
      <c r="AT1613" s="239" t="s">
        <v>185</v>
      </c>
      <c r="AU1613" s="239" t="s">
        <v>83</v>
      </c>
      <c r="AY1613" s="17" t="s">
        <v>183</v>
      </c>
      <c r="BE1613" s="240">
        <f>IF(N1613="základní",J1613,0)</f>
        <v>0</v>
      </c>
      <c r="BF1613" s="240">
        <f>IF(N1613="snížená",J1613,0)</f>
        <v>0</v>
      </c>
      <c r="BG1613" s="240">
        <f>IF(N1613="zákl. přenesená",J1613,0)</f>
        <v>0</v>
      </c>
      <c r="BH1613" s="240">
        <f>IF(N1613="sníž. přenesená",J1613,0)</f>
        <v>0</v>
      </c>
      <c r="BI1613" s="240">
        <f>IF(N1613="nulová",J1613,0)</f>
        <v>0</v>
      </c>
      <c r="BJ1613" s="17" t="s">
        <v>81</v>
      </c>
      <c r="BK1613" s="240">
        <f>ROUND(I1613*H1613,2)</f>
        <v>0</v>
      </c>
      <c r="BL1613" s="17" t="s">
        <v>188</v>
      </c>
      <c r="BM1613" s="239" t="s">
        <v>1783</v>
      </c>
    </row>
    <row r="1614" s="13" customFormat="1">
      <c r="A1614" s="13"/>
      <c r="B1614" s="241"/>
      <c r="C1614" s="242"/>
      <c r="D1614" s="243" t="s">
        <v>195</v>
      </c>
      <c r="E1614" s="244" t="s">
        <v>1</v>
      </c>
      <c r="F1614" s="245" t="s">
        <v>1784</v>
      </c>
      <c r="G1614" s="242"/>
      <c r="H1614" s="244" t="s">
        <v>1</v>
      </c>
      <c r="I1614" s="246"/>
      <c r="J1614" s="242"/>
      <c r="K1614" s="242"/>
      <c r="L1614" s="247"/>
      <c r="M1614" s="248"/>
      <c r="N1614" s="249"/>
      <c r="O1614" s="249"/>
      <c r="P1614" s="249"/>
      <c r="Q1614" s="249"/>
      <c r="R1614" s="249"/>
      <c r="S1614" s="249"/>
      <c r="T1614" s="250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1" t="s">
        <v>195</v>
      </c>
      <c r="AU1614" s="251" t="s">
        <v>83</v>
      </c>
      <c r="AV1614" s="13" t="s">
        <v>81</v>
      </c>
      <c r="AW1614" s="13" t="s">
        <v>30</v>
      </c>
      <c r="AX1614" s="13" t="s">
        <v>73</v>
      </c>
      <c r="AY1614" s="251" t="s">
        <v>183</v>
      </c>
    </row>
    <row r="1615" s="14" customFormat="1">
      <c r="A1615" s="14"/>
      <c r="B1615" s="252"/>
      <c r="C1615" s="253"/>
      <c r="D1615" s="243" t="s">
        <v>195</v>
      </c>
      <c r="E1615" s="254" t="s">
        <v>1</v>
      </c>
      <c r="F1615" s="255" t="s">
        <v>1785</v>
      </c>
      <c r="G1615" s="253"/>
      <c r="H1615" s="256">
        <v>6.5250000000000004</v>
      </c>
      <c r="I1615" s="257"/>
      <c r="J1615" s="253"/>
      <c r="K1615" s="253"/>
      <c r="L1615" s="258"/>
      <c r="M1615" s="259"/>
      <c r="N1615" s="260"/>
      <c r="O1615" s="260"/>
      <c r="P1615" s="260"/>
      <c r="Q1615" s="260"/>
      <c r="R1615" s="260"/>
      <c r="S1615" s="260"/>
      <c r="T1615" s="261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2" t="s">
        <v>195</v>
      </c>
      <c r="AU1615" s="262" t="s">
        <v>83</v>
      </c>
      <c r="AV1615" s="14" t="s">
        <v>83</v>
      </c>
      <c r="AW1615" s="14" t="s">
        <v>30</v>
      </c>
      <c r="AX1615" s="14" t="s">
        <v>73</v>
      </c>
      <c r="AY1615" s="262" t="s">
        <v>183</v>
      </c>
    </row>
    <row r="1616" s="14" customFormat="1">
      <c r="A1616" s="14"/>
      <c r="B1616" s="252"/>
      <c r="C1616" s="253"/>
      <c r="D1616" s="243" t="s">
        <v>195</v>
      </c>
      <c r="E1616" s="254" t="s">
        <v>1</v>
      </c>
      <c r="F1616" s="255" t="s">
        <v>1786</v>
      </c>
      <c r="G1616" s="253"/>
      <c r="H1616" s="256">
        <v>0.72599999999999998</v>
      </c>
      <c r="I1616" s="257"/>
      <c r="J1616" s="253"/>
      <c r="K1616" s="253"/>
      <c r="L1616" s="258"/>
      <c r="M1616" s="259"/>
      <c r="N1616" s="260"/>
      <c r="O1616" s="260"/>
      <c r="P1616" s="260"/>
      <c r="Q1616" s="260"/>
      <c r="R1616" s="260"/>
      <c r="S1616" s="260"/>
      <c r="T1616" s="261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2" t="s">
        <v>195</v>
      </c>
      <c r="AU1616" s="262" t="s">
        <v>83</v>
      </c>
      <c r="AV1616" s="14" t="s">
        <v>83</v>
      </c>
      <c r="AW1616" s="14" t="s">
        <v>30</v>
      </c>
      <c r="AX1616" s="14" t="s">
        <v>73</v>
      </c>
      <c r="AY1616" s="262" t="s">
        <v>183</v>
      </c>
    </row>
    <row r="1617" s="13" customFormat="1">
      <c r="A1617" s="13"/>
      <c r="B1617" s="241"/>
      <c r="C1617" s="242"/>
      <c r="D1617" s="243" t="s">
        <v>195</v>
      </c>
      <c r="E1617" s="244" t="s">
        <v>1</v>
      </c>
      <c r="F1617" s="245" t="s">
        <v>1787</v>
      </c>
      <c r="G1617" s="242"/>
      <c r="H1617" s="244" t="s">
        <v>1</v>
      </c>
      <c r="I1617" s="246"/>
      <c r="J1617" s="242"/>
      <c r="K1617" s="242"/>
      <c r="L1617" s="247"/>
      <c r="M1617" s="248"/>
      <c r="N1617" s="249"/>
      <c r="O1617" s="249"/>
      <c r="P1617" s="249"/>
      <c r="Q1617" s="249"/>
      <c r="R1617" s="249"/>
      <c r="S1617" s="249"/>
      <c r="T1617" s="250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1" t="s">
        <v>195</v>
      </c>
      <c r="AU1617" s="251" t="s">
        <v>83</v>
      </c>
      <c r="AV1617" s="13" t="s">
        <v>81</v>
      </c>
      <c r="AW1617" s="13" t="s">
        <v>30</v>
      </c>
      <c r="AX1617" s="13" t="s">
        <v>73</v>
      </c>
      <c r="AY1617" s="251" t="s">
        <v>183</v>
      </c>
    </row>
    <row r="1618" s="14" customFormat="1">
      <c r="A1618" s="14"/>
      <c r="B1618" s="252"/>
      <c r="C1618" s="253"/>
      <c r="D1618" s="243" t="s">
        <v>195</v>
      </c>
      <c r="E1618" s="254" t="s">
        <v>1</v>
      </c>
      <c r="F1618" s="255" t="s">
        <v>1788</v>
      </c>
      <c r="G1618" s="253"/>
      <c r="H1618" s="256">
        <v>0.46300000000000002</v>
      </c>
      <c r="I1618" s="257"/>
      <c r="J1618" s="253"/>
      <c r="K1618" s="253"/>
      <c r="L1618" s="258"/>
      <c r="M1618" s="259"/>
      <c r="N1618" s="260"/>
      <c r="O1618" s="260"/>
      <c r="P1618" s="260"/>
      <c r="Q1618" s="260"/>
      <c r="R1618" s="260"/>
      <c r="S1618" s="260"/>
      <c r="T1618" s="261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2" t="s">
        <v>195</v>
      </c>
      <c r="AU1618" s="262" t="s">
        <v>83</v>
      </c>
      <c r="AV1618" s="14" t="s">
        <v>83</v>
      </c>
      <c r="AW1618" s="14" t="s">
        <v>30</v>
      </c>
      <c r="AX1618" s="14" t="s">
        <v>73</v>
      </c>
      <c r="AY1618" s="262" t="s">
        <v>183</v>
      </c>
    </row>
    <row r="1619" s="13" customFormat="1">
      <c r="A1619" s="13"/>
      <c r="B1619" s="241"/>
      <c r="C1619" s="242"/>
      <c r="D1619" s="243" t="s">
        <v>195</v>
      </c>
      <c r="E1619" s="244" t="s">
        <v>1</v>
      </c>
      <c r="F1619" s="245" t="s">
        <v>1789</v>
      </c>
      <c r="G1619" s="242"/>
      <c r="H1619" s="244" t="s">
        <v>1</v>
      </c>
      <c r="I1619" s="246"/>
      <c r="J1619" s="242"/>
      <c r="K1619" s="242"/>
      <c r="L1619" s="247"/>
      <c r="M1619" s="248"/>
      <c r="N1619" s="249"/>
      <c r="O1619" s="249"/>
      <c r="P1619" s="249"/>
      <c r="Q1619" s="249"/>
      <c r="R1619" s="249"/>
      <c r="S1619" s="249"/>
      <c r="T1619" s="250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1" t="s">
        <v>195</v>
      </c>
      <c r="AU1619" s="251" t="s">
        <v>83</v>
      </c>
      <c r="AV1619" s="13" t="s">
        <v>81</v>
      </c>
      <c r="AW1619" s="13" t="s">
        <v>30</v>
      </c>
      <c r="AX1619" s="13" t="s">
        <v>73</v>
      </c>
      <c r="AY1619" s="251" t="s">
        <v>183</v>
      </c>
    </row>
    <row r="1620" s="14" customFormat="1">
      <c r="A1620" s="14"/>
      <c r="B1620" s="252"/>
      <c r="C1620" s="253"/>
      <c r="D1620" s="243" t="s">
        <v>195</v>
      </c>
      <c r="E1620" s="254" t="s">
        <v>1</v>
      </c>
      <c r="F1620" s="255" t="s">
        <v>1790</v>
      </c>
      <c r="G1620" s="253"/>
      <c r="H1620" s="256">
        <v>1.355</v>
      </c>
      <c r="I1620" s="257"/>
      <c r="J1620" s="253"/>
      <c r="K1620" s="253"/>
      <c r="L1620" s="258"/>
      <c r="M1620" s="259"/>
      <c r="N1620" s="260"/>
      <c r="O1620" s="260"/>
      <c r="P1620" s="260"/>
      <c r="Q1620" s="260"/>
      <c r="R1620" s="260"/>
      <c r="S1620" s="260"/>
      <c r="T1620" s="261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62" t="s">
        <v>195</v>
      </c>
      <c r="AU1620" s="262" t="s">
        <v>83</v>
      </c>
      <c r="AV1620" s="14" t="s">
        <v>83</v>
      </c>
      <c r="AW1620" s="14" t="s">
        <v>30</v>
      </c>
      <c r="AX1620" s="14" t="s">
        <v>73</v>
      </c>
      <c r="AY1620" s="262" t="s">
        <v>183</v>
      </c>
    </row>
    <row r="1621" s="15" customFormat="1">
      <c r="A1621" s="15"/>
      <c r="B1621" s="263"/>
      <c r="C1621" s="264"/>
      <c r="D1621" s="243" t="s">
        <v>195</v>
      </c>
      <c r="E1621" s="265" t="s">
        <v>1</v>
      </c>
      <c r="F1621" s="266" t="s">
        <v>219</v>
      </c>
      <c r="G1621" s="264"/>
      <c r="H1621" s="267">
        <v>9.0690000000000008</v>
      </c>
      <c r="I1621" s="268"/>
      <c r="J1621" s="264"/>
      <c r="K1621" s="264"/>
      <c r="L1621" s="269"/>
      <c r="M1621" s="270"/>
      <c r="N1621" s="271"/>
      <c r="O1621" s="271"/>
      <c r="P1621" s="271"/>
      <c r="Q1621" s="271"/>
      <c r="R1621" s="271"/>
      <c r="S1621" s="271"/>
      <c r="T1621" s="272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73" t="s">
        <v>195</v>
      </c>
      <c r="AU1621" s="273" t="s">
        <v>83</v>
      </c>
      <c r="AV1621" s="15" t="s">
        <v>188</v>
      </c>
      <c r="AW1621" s="15" t="s">
        <v>30</v>
      </c>
      <c r="AX1621" s="15" t="s">
        <v>81</v>
      </c>
      <c r="AY1621" s="273" t="s">
        <v>183</v>
      </c>
    </row>
    <row r="1622" s="2" customFormat="1" ht="24.15" customHeight="1">
      <c r="A1622" s="38"/>
      <c r="B1622" s="39"/>
      <c r="C1622" s="227" t="s">
        <v>1791</v>
      </c>
      <c r="D1622" s="227" t="s">
        <v>185</v>
      </c>
      <c r="E1622" s="228" t="s">
        <v>1792</v>
      </c>
      <c r="F1622" s="229" t="s">
        <v>1793</v>
      </c>
      <c r="G1622" s="230" t="s">
        <v>187</v>
      </c>
      <c r="H1622" s="231">
        <v>3.6699999999999999</v>
      </c>
      <c r="I1622" s="232"/>
      <c r="J1622" s="233">
        <f>ROUND(I1622*H1622,2)</f>
        <v>0</v>
      </c>
      <c r="K1622" s="234"/>
      <c r="L1622" s="44"/>
      <c r="M1622" s="235" t="s">
        <v>1</v>
      </c>
      <c r="N1622" s="236" t="s">
        <v>38</v>
      </c>
      <c r="O1622" s="91"/>
      <c r="P1622" s="237">
        <f>O1622*H1622</f>
        <v>0</v>
      </c>
      <c r="Q1622" s="237">
        <v>0</v>
      </c>
      <c r="R1622" s="237">
        <f>Q1622*H1622</f>
        <v>0</v>
      </c>
      <c r="S1622" s="237">
        <v>0</v>
      </c>
      <c r="T1622" s="238">
        <f>S1622*H1622</f>
        <v>0</v>
      </c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R1622" s="239" t="s">
        <v>188</v>
      </c>
      <c r="AT1622" s="239" t="s">
        <v>185</v>
      </c>
      <c r="AU1622" s="239" t="s">
        <v>83</v>
      </c>
      <c r="AY1622" s="17" t="s">
        <v>183</v>
      </c>
      <c r="BE1622" s="240">
        <f>IF(N1622="základní",J1622,0)</f>
        <v>0</v>
      </c>
      <c r="BF1622" s="240">
        <f>IF(N1622="snížená",J1622,0)</f>
        <v>0</v>
      </c>
      <c r="BG1622" s="240">
        <f>IF(N1622="zákl. přenesená",J1622,0)</f>
        <v>0</v>
      </c>
      <c r="BH1622" s="240">
        <f>IF(N1622="sníž. přenesená",J1622,0)</f>
        <v>0</v>
      </c>
      <c r="BI1622" s="240">
        <f>IF(N1622="nulová",J1622,0)</f>
        <v>0</v>
      </c>
      <c r="BJ1622" s="17" t="s">
        <v>81</v>
      </c>
      <c r="BK1622" s="240">
        <f>ROUND(I1622*H1622,2)</f>
        <v>0</v>
      </c>
      <c r="BL1622" s="17" t="s">
        <v>188</v>
      </c>
      <c r="BM1622" s="239" t="s">
        <v>1794</v>
      </c>
    </row>
    <row r="1623" s="13" customFormat="1">
      <c r="A1623" s="13"/>
      <c r="B1623" s="241"/>
      <c r="C1623" s="242"/>
      <c r="D1623" s="243" t="s">
        <v>195</v>
      </c>
      <c r="E1623" s="244" t="s">
        <v>1</v>
      </c>
      <c r="F1623" s="245" t="s">
        <v>196</v>
      </c>
      <c r="G1623" s="242"/>
      <c r="H1623" s="244" t="s">
        <v>1</v>
      </c>
      <c r="I1623" s="246"/>
      <c r="J1623" s="242"/>
      <c r="K1623" s="242"/>
      <c r="L1623" s="247"/>
      <c r="M1623" s="248"/>
      <c r="N1623" s="249"/>
      <c r="O1623" s="249"/>
      <c r="P1623" s="249"/>
      <c r="Q1623" s="249"/>
      <c r="R1623" s="249"/>
      <c r="S1623" s="249"/>
      <c r="T1623" s="250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51" t="s">
        <v>195</v>
      </c>
      <c r="AU1623" s="251" t="s">
        <v>83</v>
      </c>
      <c r="AV1623" s="13" t="s">
        <v>81</v>
      </c>
      <c r="AW1623" s="13" t="s">
        <v>30</v>
      </c>
      <c r="AX1623" s="13" t="s">
        <v>73</v>
      </c>
      <c r="AY1623" s="251" t="s">
        <v>183</v>
      </c>
    </row>
    <row r="1624" s="13" customFormat="1">
      <c r="A1624" s="13"/>
      <c r="B1624" s="241"/>
      <c r="C1624" s="242"/>
      <c r="D1624" s="243" t="s">
        <v>195</v>
      </c>
      <c r="E1624" s="244" t="s">
        <v>1</v>
      </c>
      <c r="F1624" s="245" t="s">
        <v>1711</v>
      </c>
      <c r="G1624" s="242"/>
      <c r="H1624" s="244" t="s">
        <v>1</v>
      </c>
      <c r="I1624" s="246"/>
      <c r="J1624" s="242"/>
      <c r="K1624" s="242"/>
      <c r="L1624" s="247"/>
      <c r="M1624" s="248"/>
      <c r="N1624" s="249"/>
      <c r="O1624" s="249"/>
      <c r="P1624" s="249"/>
      <c r="Q1624" s="249"/>
      <c r="R1624" s="249"/>
      <c r="S1624" s="249"/>
      <c r="T1624" s="250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51" t="s">
        <v>195</v>
      </c>
      <c r="AU1624" s="251" t="s">
        <v>83</v>
      </c>
      <c r="AV1624" s="13" t="s">
        <v>81</v>
      </c>
      <c r="AW1624" s="13" t="s">
        <v>30</v>
      </c>
      <c r="AX1624" s="13" t="s">
        <v>73</v>
      </c>
      <c r="AY1624" s="251" t="s">
        <v>183</v>
      </c>
    </row>
    <row r="1625" s="13" customFormat="1">
      <c r="A1625" s="13"/>
      <c r="B1625" s="241"/>
      <c r="C1625" s="242"/>
      <c r="D1625" s="243" t="s">
        <v>195</v>
      </c>
      <c r="E1625" s="244" t="s">
        <v>1</v>
      </c>
      <c r="F1625" s="245" t="s">
        <v>1025</v>
      </c>
      <c r="G1625" s="242"/>
      <c r="H1625" s="244" t="s">
        <v>1</v>
      </c>
      <c r="I1625" s="246"/>
      <c r="J1625" s="242"/>
      <c r="K1625" s="242"/>
      <c r="L1625" s="247"/>
      <c r="M1625" s="248"/>
      <c r="N1625" s="249"/>
      <c r="O1625" s="249"/>
      <c r="P1625" s="249"/>
      <c r="Q1625" s="249"/>
      <c r="R1625" s="249"/>
      <c r="S1625" s="249"/>
      <c r="T1625" s="250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1" t="s">
        <v>195</v>
      </c>
      <c r="AU1625" s="251" t="s">
        <v>83</v>
      </c>
      <c r="AV1625" s="13" t="s">
        <v>81</v>
      </c>
      <c r="AW1625" s="13" t="s">
        <v>30</v>
      </c>
      <c r="AX1625" s="13" t="s">
        <v>73</v>
      </c>
      <c r="AY1625" s="251" t="s">
        <v>183</v>
      </c>
    </row>
    <row r="1626" s="14" customFormat="1">
      <c r="A1626" s="14"/>
      <c r="B1626" s="252"/>
      <c r="C1626" s="253"/>
      <c r="D1626" s="243" t="s">
        <v>195</v>
      </c>
      <c r="E1626" s="254" t="s">
        <v>1</v>
      </c>
      <c r="F1626" s="255" t="s">
        <v>1772</v>
      </c>
      <c r="G1626" s="253"/>
      <c r="H1626" s="256">
        <v>0.58899999999999997</v>
      </c>
      <c r="I1626" s="257"/>
      <c r="J1626" s="253"/>
      <c r="K1626" s="253"/>
      <c r="L1626" s="258"/>
      <c r="M1626" s="259"/>
      <c r="N1626" s="260"/>
      <c r="O1626" s="260"/>
      <c r="P1626" s="260"/>
      <c r="Q1626" s="260"/>
      <c r="R1626" s="260"/>
      <c r="S1626" s="260"/>
      <c r="T1626" s="261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2" t="s">
        <v>195</v>
      </c>
      <c r="AU1626" s="262" t="s">
        <v>83</v>
      </c>
      <c r="AV1626" s="14" t="s">
        <v>83</v>
      </c>
      <c r="AW1626" s="14" t="s">
        <v>30</v>
      </c>
      <c r="AX1626" s="14" t="s">
        <v>73</v>
      </c>
      <c r="AY1626" s="262" t="s">
        <v>183</v>
      </c>
    </row>
    <row r="1627" s="13" customFormat="1">
      <c r="A1627" s="13"/>
      <c r="B1627" s="241"/>
      <c r="C1627" s="242"/>
      <c r="D1627" s="243" t="s">
        <v>195</v>
      </c>
      <c r="E1627" s="244" t="s">
        <v>1</v>
      </c>
      <c r="F1627" s="245" t="s">
        <v>1773</v>
      </c>
      <c r="G1627" s="242"/>
      <c r="H1627" s="244" t="s">
        <v>1</v>
      </c>
      <c r="I1627" s="246"/>
      <c r="J1627" s="242"/>
      <c r="K1627" s="242"/>
      <c r="L1627" s="247"/>
      <c r="M1627" s="248"/>
      <c r="N1627" s="249"/>
      <c r="O1627" s="249"/>
      <c r="P1627" s="249"/>
      <c r="Q1627" s="249"/>
      <c r="R1627" s="249"/>
      <c r="S1627" s="249"/>
      <c r="T1627" s="250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1" t="s">
        <v>195</v>
      </c>
      <c r="AU1627" s="251" t="s">
        <v>83</v>
      </c>
      <c r="AV1627" s="13" t="s">
        <v>81</v>
      </c>
      <c r="AW1627" s="13" t="s">
        <v>30</v>
      </c>
      <c r="AX1627" s="13" t="s">
        <v>73</v>
      </c>
      <c r="AY1627" s="251" t="s">
        <v>183</v>
      </c>
    </row>
    <row r="1628" s="13" customFormat="1">
      <c r="A1628" s="13"/>
      <c r="B1628" s="241"/>
      <c r="C1628" s="242"/>
      <c r="D1628" s="243" t="s">
        <v>195</v>
      </c>
      <c r="E1628" s="244" t="s">
        <v>1</v>
      </c>
      <c r="F1628" s="245" t="s">
        <v>1774</v>
      </c>
      <c r="G1628" s="242"/>
      <c r="H1628" s="244" t="s">
        <v>1</v>
      </c>
      <c r="I1628" s="246"/>
      <c r="J1628" s="242"/>
      <c r="K1628" s="242"/>
      <c r="L1628" s="247"/>
      <c r="M1628" s="248"/>
      <c r="N1628" s="249"/>
      <c r="O1628" s="249"/>
      <c r="P1628" s="249"/>
      <c r="Q1628" s="249"/>
      <c r="R1628" s="249"/>
      <c r="S1628" s="249"/>
      <c r="T1628" s="250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1" t="s">
        <v>195</v>
      </c>
      <c r="AU1628" s="251" t="s">
        <v>83</v>
      </c>
      <c r="AV1628" s="13" t="s">
        <v>81</v>
      </c>
      <c r="AW1628" s="13" t="s">
        <v>30</v>
      </c>
      <c r="AX1628" s="13" t="s">
        <v>73</v>
      </c>
      <c r="AY1628" s="251" t="s">
        <v>183</v>
      </c>
    </row>
    <row r="1629" s="14" customFormat="1">
      <c r="A1629" s="14"/>
      <c r="B1629" s="252"/>
      <c r="C1629" s="253"/>
      <c r="D1629" s="243" t="s">
        <v>195</v>
      </c>
      <c r="E1629" s="254" t="s">
        <v>1</v>
      </c>
      <c r="F1629" s="255" t="s">
        <v>1775</v>
      </c>
      <c r="G1629" s="253"/>
      <c r="H1629" s="256">
        <v>1.4139999999999999</v>
      </c>
      <c r="I1629" s="257"/>
      <c r="J1629" s="253"/>
      <c r="K1629" s="253"/>
      <c r="L1629" s="258"/>
      <c r="M1629" s="259"/>
      <c r="N1629" s="260"/>
      <c r="O1629" s="260"/>
      <c r="P1629" s="260"/>
      <c r="Q1629" s="260"/>
      <c r="R1629" s="260"/>
      <c r="S1629" s="260"/>
      <c r="T1629" s="261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2" t="s">
        <v>195</v>
      </c>
      <c r="AU1629" s="262" t="s">
        <v>83</v>
      </c>
      <c r="AV1629" s="14" t="s">
        <v>83</v>
      </c>
      <c r="AW1629" s="14" t="s">
        <v>30</v>
      </c>
      <c r="AX1629" s="14" t="s">
        <v>73</v>
      </c>
      <c r="AY1629" s="262" t="s">
        <v>183</v>
      </c>
    </row>
    <row r="1630" s="13" customFormat="1">
      <c r="A1630" s="13"/>
      <c r="B1630" s="241"/>
      <c r="C1630" s="242"/>
      <c r="D1630" s="243" t="s">
        <v>195</v>
      </c>
      <c r="E1630" s="244" t="s">
        <v>1</v>
      </c>
      <c r="F1630" s="245" t="s">
        <v>208</v>
      </c>
      <c r="G1630" s="242"/>
      <c r="H1630" s="244" t="s">
        <v>1</v>
      </c>
      <c r="I1630" s="246"/>
      <c r="J1630" s="242"/>
      <c r="K1630" s="242"/>
      <c r="L1630" s="247"/>
      <c r="M1630" s="248"/>
      <c r="N1630" s="249"/>
      <c r="O1630" s="249"/>
      <c r="P1630" s="249"/>
      <c r="Q1630" s="249"/>
      <c r="R1630" s="249"/>
      <c r="S1630" s="249"/>
      <c r="T1630" s="250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1" t="s">
        <v>195</v>
      </c>
      <c r="AU1630" s="251" t="s">
        <v>83</v>
      </c>
      <c r="AV1630" s="13" t="s">
        <v>81</v>
      </c>
      <c r="AW1630" s="13" t="s">
        <v>30</v>
      </c>
      <c r="AX1630" s="13" t="s">
        <v>73</v>
      </c>
      <c r="AY1630" s="251" t="s">
        <v>183</v>
      </c>
    </row>
    <row r="1631" s="13" customFormat="1">
      <c r="A1631" s="13"/>
      <c r="B1631" s="241"/>
      <c r="C1631" s="242"/>
      <c r="D1631" s="243" t="s">
        <v>195</v>
      </c>
      <c r="E1631" s="244" t="s">
        <v>1</v>
      </c>
      <c r="F1631" s="245" t="s">
        <v>1776</v>
      </c>
      <c r="G1631" s="242"/>
      <c r="H1631" s="244" t="s">
        <v>1</v>
      </c>
      <c r="I1631" s="246"/>
      <c r="J1631" s="242"/>
      <c r="K1631" s="242"/>
      <c r="L1631" s="247"/>
      <c r="M1631" s="248"/>
      <c r="N1631" s="249"/>
      <c r="O1631" s="249"/>
      <c r="P1631" s="249"/>
      <c r="Q1631" s="249"/>
      <c r="R1631" s="249"/>
      <c r="S1631" s="249"/>
      <c r="T1631" s="250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1" t="s">
        <v>195</v>
      </c>
      <c r="AU1631" s="251" t="s">
        <v>83</v>
      </c>
      <c r="AV1631" s="13" t="s">
        <v>81</v>
      </c>
      <c r="AW1631" s="13" t="s">
        <v>30</v>
      </c>
      <c r="AX1631" s="13" t="s">
        <v>73</v>
      </c>
      <c r="AY1631" s="251" t="s">
        <v>183</v>
      </c>
    </row>
    <row r="1632" s="13" customFormat="1">
      <c r="A1632" s="13"/>
      <c r="B1632" s="241"/>
      <c r="C1632" s="242"/>
      <c r="D1632" s="243" t="s">
        <v>195</v>
      </c>
      <c r="E1632" s="244" t="s">
        <v>1</v>
      </c>
      <c r="F1632" s="245" t="s">
        <v>1597</v>
      </c>
      <c r="G1632" s="242"/>
      <c r="H1632" s="244" t="s">
        <v>1</v>
      </c>
      <c r="I1632" s="246"/>
      <c r="J1632" s="242"/>
      <c r="K1632" s="242"/>
      <c r="L1632" s="247"/>
      <c r="M1632" s="248"/>
      <c r="N1632" s="249"/>
      <c r="O1632" s="249"/>
      <c r="P1632" s="249"/>
      <c r="Q1632" s="249"/>
      <c r="R1632" s="249"/>
      <c r="S1632" s="249"/>
      <c r="T1632" s="250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1" t="s">
        <v>195</v>
      </c>
      <c r="AU1632" s="251" t="s">
        <v>83</v>
      </c>
      <c r="AV1632" s="13" t="s">
        <v>81</v>
      </c>
      <c r="AW1632" s="13" t="s">
        <v>30</v>
      </c>
      <c r="AX1632" s="13" t="s">
        <v>73</v>
      </c>
      <c r="AY1632" s="251" t="s">
        <v>183</v>
      </c>
    </row>
    <row r="1633" s="14" customFormat="1">
      <c r="A1633" s="14"/>
      <c r="B1633" s="252"/>
      <c r="C1633" s="253"/>
      <c r="D1633" s="243" t="s">
        <v>195</v>
      </c>
      <c r="E1633" s="254" t="s">
        <v>1</v>
      </c>
      <c r="F1633" s="255" t="s">
        <v>1777</v>
      </c>
      <c r="G1633" s="253"/>
      <c r="H1633" s="256">
        <v>0.59999999999999998</v>
      </c>
      <c r="I1633" s="257"/>
      <c r="J1633" s="253"/>
      <c r="K1633" s="253"/>
      <c r="L1633" s="258"/>
      <c r="M1633" s="259"/>
      <c r="N1633" s="260"/>
      <c r="O1633" s="260"/>
      <c r="P1633" s="260"/>
      <c r="Q1633" s="260"/>
      <c r="R1633" s="260"/>
      <c r="S1633" s="260"/>
      <c r="T1633" s="261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2" t="s">
        <v>195</v>
      </c>
      <c r="AU1633" s="262" t="s">
        <v>83</v>
      </c>
      <c r="AV1633" s="14" t="s">
        <v>83</v>
      </c>
      <c r="AW1633" s="14" t="s">
        <v>30</v>
      </c>
      <c r="AX1633" s="14" t="s">
        <v>73</v>
      </c>
      <c r="AY1633" s="262" t="s">
        <v>183</v>
      </c>
    </row>
    <row r="1634" s="13" customFormat="1">
      <c r="A1634" s="13"/>
      <c r="B1634" s="241"/>
      <c r="C1634" s="242"/>
      <c r="D1634" s="243" t="s">
        <v>195</v>
      </c>
      <c r="E1634" s="244" t="s">
        <v>1</v>
      </c>
      <c r="F1634" s="245" t="s">
        <v>1778</v>
      </c>
      <c r="G1634" s="242"/>
      <c r="H1634" s="244" t="s">
        <v>1</v>
      </c>
      <c r="I1634" s="246"/>
      <c r="J1634" s="242"/>
      <c r="K1634" s="242"/>
      <c r="L1634" s="247"/>
      <c r="M1634" s="248"/>
      <c r="N1634" s="249"/>
      <c r="O1634" s="249"/>
      <c r="P1634" s="249"/>
      <c r="Q1634" s="249"/>
      <c r="R1634" s="249"/>
      <c r="S1634" s="249"/>
      <c r="T1634" s="250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51" t="s">
        <v>195</v>
      </c>
      <c r="AU1634" s="251" t="s">
        <v>83</v>
      </c>
      <c r="AV1634" s="13" t="s">
        <v>81</v>
      </c>
      <c r="AW1634" s="13" t="s">
        <v>30</v>
      </c>
      <c r="AX1634" s="13" t="s">
        <v>73</v>
      </c>
      <c r="AY1634" s="251" t="s">
        <v>183</v>
      </c>
    </row>
    <row r="1635" s="13" customFormat="1">
      <c r="A1635" s="13"/>
      <c r="B1635" s="241"/>
      <c r="C1635" s="242"/>
      <c r="D1635" s="243" t="s">
        <v>195</v>
      </c>
      <c r="E1635" s="244" t="s">
        <v>1</v>
      </c>
      <c r="F1635" s="245" t="s">
        <v>366</v>
      </c>
      <c r="G1635" s="242"/>
      <c r="H1635" s="244" t="s">
        <v>1</v>
      </c>
      <c r="I1635" s="246"/>
      <c r="J1635" s="242"/>
      <c r="K1635" s="242"/>
      <c r="L1635" s="247"/>
      <c r="M1635" s="248"/>
      <c r="N1635" s="249"/>
      <c r="O1635" s="249"/>
      <c r="P1635" s="249"/>
      <c r="Q1635" s="249"/>
      <c r="R1635" s="249"/>
      <c r="S1635" s="249"/>
      <c r="T1635" s="250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51" t="s">
        <v>195</v>
      </c>
      <c r="AU1635" s="251" t="s">
        <v>83</v>
      </c>
      <c r="AV1635" s="13" t="s">
        <v>81</v>
      </c>
      <c r="AW1635" s="13" t="s">
        <v>30</v>
      </c>
      <c r="AX1635" s="13" t="s">
        <v>73</v>
      </c>
      <c r="AY1635" s="251" t="s">
        <v>183</v>
      </c>
    </row>
    <row r="1636" s="14" customFormat="1">
      <c r="A1636" s="14"/>
      <c r="B1636" s="252"/>
      <c r="C1636" s="253"/>
      <c r="D1636" s="243" t="s">
        <v>195</v>
      </c>
      <c r="E1636" s="254" t="s">
        <v>1</v>
      </c>
      <c r="F1636" s="255" t="s">
        <v>1779</v>
      </c>
      <c r="G1636" s="253"/>
      <c r="H1636" s="256">
        <v>1.067</v>
      </c>
      <c r="I1636" s="257"/>
      <c r="J1636" s="253"/>
      <c r="K1636" s="253"/>
      <c r="L1636" s="258"/>
      <c r="M1636" s="259"/>
      <c r="N1636" s="260"/>
      <c r="O1636" s="260"/>
      <c r="P1636" s="260"/>
      <c r="Q1636" s="260"/>
      <c r="R1636" s="260"/>
      <c r="S1636" s="260"/>
      <c r="T1636" s="261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62" t="s">
        <v>195</v>
      </c>
      <c r="AU1636" s="262" t="s">
        <v>83</v>
      </c>
      <c r="AV1636" s="14" t="s">
        <v>83</v>
      </c>
      <c r="AW1636" s="14" t="s">
        <v>30</v>
      </c>
      <c r="AX1636" s="14" t="s">
        <v>73</v>
      </c>
      <c r="AY1636" s="262" t="s">
        <v>183</v>
      </c>
    </row>
    <row r="1637" s="15" customFormat="1">
      <c r="A1637" s="15"/>
      <c r="B1637" s="263"/>
      <c r="C1637" s="264"/>
      <c r="D1637" s="243" t="s">
        <v>195</v>
      </c>
      <c r="E1637" s="265" t="s">
        <v>1</v>
      </c>
      <c r="F1637" s="266" t="s">
        <v>219</v>
      </c>
      <c r="G1637" s="264"/>
      <c r="H1637" s="267">
        <v>3.6699999999999999</v>
      </c>
      <c r="I1637" s="268"/>
      <c r="J1637" s="264"/>
      <c r="K1637" s="264"/>
      <c r="L1637" s="269"/>
      <c r="M1637" s="270"/>
      <c r="N1637" s="271"/>
      <c r="O1637" s="271"/>
      <c r="P1637" s="271"/>
      <c r="Q1637" s="271"/>
      <c r="R1637" s="271"/>
      <c r="S1637" s="271"/>
      <c r="T1637" s="272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73" t="s">
        <v>195</v>
      </c>
      <c r="AU1637" s="273" t="s">
        <v>83</v>
      </c>
      <c r="AV1637" s="15" t="s">
        <v>188</v>
      </c>
      <c r="AW1637" s="15" t="s">
        <v>30</v>
      </c>
      <c r="AX1637" s="15" t="s">
        <v>81</v>
      </c>
      <c r="AY1637" s="273" t="s">
        <v>183</v>
      </c>
    </row>
    <row r="1638" s="2" customFormat="1" ht="24.15" customHeight="1">
      <c r="A1638" s="38"/>
      <c r="B1638" s="39"/>
      <c r="C1638" s="227" t="s">
        <v>1795</v>
      </c>
      <c r="D1638" s="227" t="s">
        <v>185</v>
      </c>
      <c r="E1638" s="228" t="s">
        <v>1796</v>
      </c>
      <c r="F1638" s="229" t="s">
        <v>1797</v>
      </c>
      <c r="G1638" s="230" t="s">
        <v>187</v>
      </c>
      <c r="H1638" s="231">
        <v>9.0690000000000008</v>
      </c>
      <c r="I1638" s="232"/>
      <c r="J1638" s="233">
        <f>ROUND(I1638*H1638,2)</f>
        <v>0</v>
      </c>
      <c r="K1638" s="234"/>
      <c r="L1638" s="44"/>
      <c r="M1638" s="235" t="s">
        <v>1</v>
      </c>
      <c r="N1638" s="236" t="s">
        <v>38</v>
      </c>
      <c r="O1638" s="91"/>
      <c r="P1638" s="237">
        <f>O1638*H1638</f>
        <v>0</v>
      </c>
      <c r="Q1638" s="237">
        <v>0</v>
      </c>
      <c r="R1638" s="237">
        <f>Q1638*H1638</f>
        <v>0</v>
      </c>
      <c r="S1638" s="237">
        <v>0</v>
      </c>
      <c r="T1638" s="238">
        <f>S1638*H1638</f>
        <v>0</v>
      </c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R1638" s="239" t="s">
        <v>188</v>
      </c>
      <c r="AT1638" s="239" t="s">
        <v>185</v>
      </c>
      <c r="AU1638" s="239" t="s">
        <v>83</v>
      </c>
      <c r="AY1638" s="17" t="s">
        <v>183</v>
      </c>
      <c r="BE1638" s="240">
        <f>IF(N1638="základní",J1638,0)</f>
        <v>0</v>
      </c>
      <c r="BF1638" s="240">
        <f>IF(N1638="snížená",J1638,0)</f>
        <v>0</v>
      </c>
      <c r="BG1638" s="240">
        <f>IF(N1638="zákl. přenesená",J1638,0)</f>
        <v>0</v>
      </c>
      <c r="BH1638" s="240">
        <f>IF(N1638="sníž. přenesená",J1638,0)</f>
        <v>0</v>
      </c>
      <c r="BI1638" s="240">
        <f>IF(N1638="nulová",J1638,0)</f>
        <v>0</v>
      </c>
      <c r="BJ1638" s="17" t="s">
        <v>81</v>
      </c>
      <c r="BK1638" s="240">
        <f>ROUND(I1638*H1638,2)</f>
        <v>0</v>
      </c>
      <c r="BL1638" s="17" t="s">
        <v>188</v>
      </c>
      <c r="BM1638" s="239" t="s">
        <v>1798</v>
      </c>
    </row>
    <row r="1639" s="13" customFormat="1">
      <c r="A1639" s="13"/>
      <c r="B1639" s="241"/>
      <c r="C1639" s="242"/>
      <c r="D1639" s="243" t="s">
        <v>195</v>
      </c>
      <c r="E1639" s="244" t="s">
        <v>1</v>
      </c>
      <c r="F1639" s="245" t="s">
        <v>1784</v>
      </c>
      <c r="G1639" s="242"/>
      <c r="H1639" s="244" t="s">
        <v>1</v>
      </c>
      <c r="I1639" s="246"/>
      <c r="J1639" s="242"/>
      <c r="K1639" s="242"/>
      <c r="L1639" s="247"/>
      <c r="M1639" s="248"/>
      <c r="N1639" s="249"/>
      <c r="O1639" s="249"/>
      <c r="P1639" s="249"/>
      <c r="Q1639" s="249"/>
      <c r="R1639" s="249"/>
      <c r="S1639" s="249"/>
      <c r="T1639" s="250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1" t="s">
        <v>195</v>
      </c>
      <c r="AU1639" s="251" t="s">
        <v>83</v>
      </c>
      <c r="AV1639" s="13" t="s">
        <v>81</v>
      </c>
      <c r="AW1639" s="13" t="s">
        <v>30</v>
      </c>
      <c r="AX1639" s="13" t="s">
        <v>73</v>
      </c>
      <c r="AY1639" s="251" t="s">
        <v>183</v>
      </c>
    </row>
    <row r="1640" s="14" customFormat="1">
      <c r="A1640" s="14"/>
      <c r="B1640" s="252"/>
      <c r="C1640" s="253"/>
      <c r="D1640" s="243" t="s">
        <v>195</v>
      </c>
      <c r="E1640" s="254" t="s">
        <v>1</v>
      </c>
      <c r="F1640" s="255" t="s">
        <v>1785</v>
      </c>
      <c r="G1640" s="253"/>
      <c r="H1640" s="256">
        <v>6.5250000000000004</v>
      </c>
      <c r="I1640" s="257"/>
      <c r="J1640" s="253"/>
      <c r="K1640" s="253"/>
      <c r="L1640" s="258"/>
      <c r="M1640" s="259"/>
      <c r="N1640" s="260"/>
      <c r="O1640" s="260"/>
      <c r="P1640" s="260"/>
      <c r="Q1640" s="260"/>
      <c r="R1640" s="260"/>
      <c r="S1640" s="260"/>
      <c r="T1640" s="261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2" t="s">
        <v>195</v>
      </c>
      <c r="AU1640" s="262" t="s">
        <v>83</v>
      </c>
      <c r="AV1640" s="14" t="s">
        <v>83</v>
      </c>
      <c r="AW1640" s="14" t="s">
        <v>30</v>
      </c>
      <c r="AX1640" s="14" t="s">
        <v>73</v>
      </c>
      <c r="AY1640" s="262" t="s">
        <v>183</v>
      </c>
    </row>
    <row r="1641" s="14" customFormat="1">
      <c r="A1641" s="14"/>
      <c r="B1641" s="252"/>
      <c r="C1641" s="253"/>
      <c r="D1641" s="243" t="s">
        <v>195</v>
      </c>
      <c r="E1641" s="254" t="s">
        <v>1</v>
      </c>
      <c r="F1641" s="255" t="s">
        <v>1786</v>
      </c>
      <c r="G1641" s="253"/>
      <c r="H1641" s="256">
        <v>0.72599999999999998</v>
      </c>
      <c r="I1641" s="257"/>
      <c r="J1641" s="253"/>
      <c r="K1641" s="253"/>
      <c r="L1641" s="258"/>
      <c r="M1641" s="259"/>
      <c r="N1641" s="260"/>
      <c r="O1641" s="260"/>
      <c r="P1641" s="260"/>
      <c r="Q1641" s="260"/>
      <c r="R1641" s="260"/>
      <c r="S1641" s="260"/>
      <c r="T1641" s="261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2" t="s">
        <v>195</v>
      </c>
      <c r="AU1641" s="262" t="s">
        <v>83</v>
      </c>
      <c r="AV1641" s="14" t="s">
        <v>83</v>
      </c>
      <c r="AW1641" s="14" t="s">
        <v>30</v>
      </c>
      <c r="AX1641" s="14" t="s">
        <v>73</v>
      </c>
      <c r="AY1641" s="262" t="s">
        <v>183</v>
      </c>
    </row>
    <row r="1642" s="13" customFormat="1">
      <c r="A1642" s="13"/>
      <c r="B1642" s="241"/>
      <c r="C1642" s="242"/>
      <c r="D1642" s="243" t="s">
        <v>195</v>
      </c>
      <c r="E1642" s="244" t="s">
        <v>1</v>
      </c>
      <c r="F1642" s="245" t="s">
        <v>1787</v>
      </c>
      <c r="G1642" s="242"/>
      <c r="H1642" s="244" t="s">
        <v>1</v>
      </c>
      <c r="I1642" s="246"/>
      <c r="J1642" s="242"/>
      <c r="K1642" s="242"/>
      <c r="L1642" s="247"/>
      <c r="M1642" s="248"/>
      <c r="N1642" s="249"/>
      <c r="O1642" s="249"/>
      <c r="P1642" s="249"/>
      <c r="Q1642" s="249"/>
      <c r="R1642" s="249"/>
      <c r="S1642" s="249"/>
      <c r="T1642" s="250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1" t="s">
        <v>195</v>
      </c>
      <c r="AU1642" s="251" t="s">
        <v>83</v>
      </c>
      <c r="AV1642" s="13" t="s">
        <v>81</v>
      </c>
      <c r="AW1642" s="13" t="s">
        <v>30</v>
      </c>
      <c r="AX1642" s="13" t="s">
        <v>73</v>
      </c>
      <c r="AY1642" s="251" t="s">
        <v>183</v>
      </c>
    </row>
    <row r="1643" s="14" customFormat="1">
      <c r="A1643" s="14"/>
      <c r="B1643" s="252"/>
      <c r="C1643" s="253"/>
      <c r="D1643" s="243" t="s">
        <v>195</v>
      </c>
      <c r="E1643" s="254" t="s">
        <v>1</v>
      </c>
      <c r="F1643" s="255" t="s">
        <v>1788</v>
      </c>
      <c r="G1643" s="253"/>
      <c r="H1643" s="256">
        <v>0.46300000000000002</v>
      </c>
      <c r="I1643" s="257"/>
      <c r="J1643" s="253"/>
      <c r="K1643" s="253"/>
      <c r="L1643" s="258"/>
      <c r="M1643" s="259"/>
      <c r="N1643" s="260"/>
      <c r="O1643" s="260"/>
      <c r="P1643" s="260"/>
      <c r="Q1643" s="260"/>
      <c r="R1643" s="260"/>
      <c r="S1643" s="260"/>
      <c r="T1643" s="261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2" t="s">
        <v>195</v>
      </c>
      <c r="AU1643" s="262" t="s">
        <v>83</v>
      </c>
      <c r="AV1643" s="14" t="s">
        <v>83</v>
      </c>
      <c r="AW1643" s="14" t="s">
        <v>30</v>
      </c>
      <c r="AX1643" s="14" t="s">
        <v>73</v>
      </c>
      <c r="AY1643" s="262" t="s">
        <v>183</v>
      </c>
    </row>
    <row r="1644" s="13" customFormat="1">
      <c r="A1644" s="13"/>
      <c r="B1644" s="241"/>
      <c r="C1644" s="242"/>
      <c r="D1644" s="243" t="s">
        <v>195</v>
      </c>
      <c r="E1644" s="244" t="s">
        <v>1</v>
      </c>
      <c r="F1644" s="245" t="s">
        <v>1789</v>
      </c>
      <c r="G1644" s="242"/>
      <c r="H1644" s="244" t="s">
        <v>1</v>
      </c>
      <c r="I1644" s="246"/>
      <c r="J1644" s="242"/>
      <c r="K1644" s="242"/>
      <c r="L1644" s="247"/>
      <c r="M1644" s="248"/>
      <c r="N1644" s="249"/>
      <c r="O1644" s="249"/>
      <c r="P1644" s="249"/>
      <c r="Q1644" s="249"/>
      <c r="R1644" s="249"/>
      <c r="S1644" s="249"/>
      <c r="T1644" s="250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1" t="s">
        <v>195</v>
      </c>
      <c r="AU1644" s="251" t="s">
        <v>83</v>
      </c>
      <c r="AV1644" s="13" t="s">
        <v>81</v>
      </c>
      <c r="AW1644" s="13" t="s">
        <v>30</v>
      </c>
      <c r="AX1644" s="13" t="s">
        <v>73</v>
      </c>
      <c r="AY1644" s="251" t="s">
        <v>183</v>
      </c>
    </row>
    <row r="1645" s="14" customFormat="1">
      <c r="A1645" s="14"/>
      <c r="B1645" s="252"/>
      <c r="C1645" s="253"/>
      <c r="D1645" s="243" t="s">
        <v>195</v>
      </c>
      <c r="E1645" s="254" t="s">
        <v>1</v>
      </c>
      <c r="F1645" s="255" t="s">
        <v>1790</v>
      </c>
      <c r="G1645" s="253"/>
      <c r="H1645" s="256">
        <v>1.355</v>
      </c>
      <c r="I1645" s="257"/>
      <c r="J1645" s="253"/>
      <c r="K1645" s="253"/>
      <c r="L1645" s="258"/>
      <c r="M1645" s="259"/>
      <c r="N1645" s="260"/>
      <c r="O1645" s="260"/>
      <c r="P1645" s="260"/>
      <c r="Q1645" s="260"/>
      <c r="R1645" s="260"/>
      <c r="S1645" s="260"/>
      <c r="T1645" s="261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2" t="s">
        <v>195</v>
      </c>
      <c r="AU1645" s="262" t="s">
        <v>83</v>
      </c>
      <c r="AV1645" s="14" t="s">
        <v>83</v>
      </c>
      <c r="AW1645" s="14" t="s">
        <v>30</v>
      </c>
      <c r="AX1645" s="14" t="s">
        <v>73</v>
      </c>
      <c r="AY1645" s="262" t="s">
        <v>183</v>
      </c>
    </row>
    <row r="1646" s="15" customFormat="1">
      <c r="A1646" s="15"/>
      <c r="B1646" s="263"/>
      <c r="C1646" s="264"/>
      <c r="D1646" s="243" t="s">
        <v>195</v>
      </c>
      <c r="E1646" s="265" t="s">
        <v>1</v>
      </c>
      <c r="F1646" s="266" t="s">
        <v>219</v>
      </c>
      <c r="G1646" s="264"/>
      <c r="H1646" s="267">
        <v>9.0690000000000008</v>
      </c>
      <c r="I1646" s="268"/>
      <c r="J1646" s="264"/>
      <c r="K1646" s="264"/>
      <c r="L1646" s="269"/>
      <c r="M1646" s="270"/>
      <c r="N1646" s="271"/>
      <c r="O1646" s="271"/>
      <c r="P1646" s="271"/>
      <c r="Q1646" s="271"/>
      <c r="R1646" s="271"/>
      <c r="S1646" s="271"/>
      <c r="T1646" s="272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73" t="s">
        <v>195</v>
      </c>
      <c r="AU1646" s="273" t="s">
        <v>83</v>
      </c>
      <c r="AV1646" s="15" t="s">
        <v>188</v>
      </c>
      <c r="AW1646" s="15" t="s">
        <v>30</v>
      </c>
      <c r="AX1646" s="15" t="s">
        <v>81</v>
      </c>
      <c r="AY1646" s="273" t="s">
        <v>183</v>
      </c>
    </row>
    <row r="1647" s="2" customFormat="1" ht="33" customHeight="1">
      <c r="A1647" s="38"/>
      <c r="B1647" s="39"/>
      <c r="C1647" s="227" t="s">
        <v>1799</v>
      </c>
      <c r="D1647" s="227" t="s">
        <v>185</v>
      </c>
      <c r="E1647" s="228" t="s">
        <v>1800</v>
      </c>
      <c r="F1647" s="229" t="s">
        <v>1801</v>
      </c>
      <c r="G1647" s="230" t="s">
        <v>187</v>
      </c>
      <c r="H1647" s="231">
        <v>3.6699999999999999</v>
      </c>
      <c r="I1647" s="232"/>
      <c r="J1647" s="233">
        <f>ROUND(I1647*H1647,2)</f>
        <v>0</v>
      </c>
      <c r="K1647" s="234"/>
      <c r="L1647" s="44"/>
      <c r="M1647" s="235" t="s">
        <v>1</v>
      </c>
      <c r="N1647" s="236" t="s">
        <v>38</v>
      </c>
      <c r="O1647" s="91"/>
      <c r="P1647" s="237">
        <f>O1647*H1647</f>
        <v>0</v>
      </c>
      <c r="Q1647" s="237">
        <v>0</v>
      </c>
      <c r="R1647" s="237">
        <f>Q1647*H1647</f>
        <v>0</v>
      </c>
      <c r="S1647" s="237">
        <v>0</v>
      </c>
      <c r="T1647" s="238">
        <f>S1647*H1647</f>
        <v>0</v>
      </c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R1647" s="239" t="s">
        <v>188</v>
      </c>
      <c r="AT1647" s="239" t="s">
        <v>185</v>
      </c>
      <c r="AU1647" s="239" t="s">
        <v>83</v>
      </c>
      <c r="AY1647" s="17" t="s">
        <v>183</v>
      </c>
      <c r="BE1647" s="240">
        <f>IF(N1647="základní",J1647,0)</f>
        <v>0</v>
      </c>
      <c r="BF1647" s="240">
        <f>IF(N1647="snížená",J1647,0)</f>
        <v>0</v>
      </c>
      <c r="BG1647" s="240">
        <f>IF(N1647="zákl. přenesená",J1647,0)</f>
        <v>0</v>
      </c>
      <c r="BH1647" s="240">
        <f>IF(N1647="sníž. přenesená",J1647,0)</f>
        <v>0</v>
      </c>
      <c r="BI1647" s="240">
        <f>IF(N1647="nulová",J1647,0)</f>
        <v>0</v>
      </c>
      <c r="BJ1647" s="17" t="s">
        <v>81</v>
      </c>
      <c r="BK1647" s="240">
        <f>ROUND(I1647*H1647,2)</f>
        <v>0</v>
      </c>
      <c r="BL1647" s="17" t="s">
        <v>188</v>
      </c>
      <c r="BM1647" s="239" t="s">
        <v>1802</v>
      </c>
    </row>
    <row r="1648" s="13" customFormat="1">
      <c r="A1648" s="13"/>
      <c r="B1648" s="241"/>
      <c r="C1648" s="242"/>
      <c r="D1648" s="243" t="s">
        <v>195</v>
      </c>
      <c r="E1648" s="244" t="s">
        <v>1</v>
      </c>
      <c r="F1648" s="245" t="s">
        <v>196</v>
      </c>
      <c r="G1648" s="242"/>
      <c r="H1648" s="244" t="s">
        <v>1</v>
      </c>
      <c r="I1648" s="246"/>
      <c r="J1648" s="242"/>
      <c r="K1648" s="242"/>
      <c r="L1648" s="247"/>
      <c r="M1648" s="248"/>
      <c r="N1648" s="249"/>
      <c r="O1648" s="249"/>
      <c r="P1648" s="249"/>
      <c r="Q1648" s="249"/>
      <c r="R1648" s="249"/>
      <c r="S1648" s="249"/>
      <c r="T1648" s="250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1" t="s">
        <v>195</v>
      </c>
      <c r="AU1648" s="251" t="s">
        <v>83</v>
      </c>
      <c r="AV1648" s="13" t="s">
        <v>81</v>
      </c>
      <c r="AW1648" s="13" t="s">
        <v>30</v>
      </c>
      <c r="AX1648" s="13" t="s">
        <v>73</v>
      </c>
      <c r="AY1648" s="251" t="s">
        <v>183</v>
      </c>
    </row>
    <row r="1649" s="13" customFormat="1">
      <c r="A1649" s="13"/>
      <c r="B1649" s="241"/>
      <c r="C1649" s="242"/>
      <c r="D1649" s="243" t="s">
        <v>195</v>
      </c>
      <c r="E1649" s="244" t="s">
        <v>1</v>
      </c>
      <c r="F1649" s="245" t="s">
        <v>1711</v>
      </c>
      <c r="G1649" s="242"/>
      <c r="H1649" s="244" t="s">
        <v>1</v>
      </c>
      <c r="I1649" s="246"/>
      <c r="J1649" s="242"/>
      <c r="K1649" s="242"/>
      <c r="L1649" s="247"/>
      <c r="M1649" s="248"/>
      <c r="N1649" s="249"/>
      <c r="O1649" s="249"/>
      <c r="P1649" s="249"/>
      <c r="Q1649" s="249"/>
      <c r="R1649" s="249"/>
      <c r="S1649" s="249"/>
      <c r="T1649" s="250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1" t="s">
        <v>195</v>
      </c>
      <c r="AU1649" s="251" t="s">
        <v>83</v>
      </c>
      <c r="AV1649" s="13" t="s">
        <v>81</v>
      </c>
      <c r="AW1649" s="13" t="s">
        <v>30</v>
      </c>
      <c r="AX1649" s="13" t="s">
        <v>73</v>
      </c>
      <c r="AY1649" s="251" t="s">
        <v>183</v>
      </c>
    </row>
    <row r="1650" s="13" customFormat="1">
      <c r="A1650" s="13"/>
      <c r="B1650" s="241"/>
      <c r="C1650" s="242"/>
      <c r="D1650" s="243" t="s">
        <v>195</v>
      </c>
      <c r="E1650" s="244" t="s">
        <v>1</v>
      </c>
      <c r="F1650" s="245" t="s">
        <v>1025</v>
      </c>
      <c r="G1650" s="242"/>
      <c r="H1650" s="244" t="s">
        <v>1</v>
      </c>
      <c r="I1650" s="246"/>
      <c r="J1650" s="242"/>
      <c r="K1650" s="242"/>
      <c r="L1650" s="247"/>
      <c r="M1650" s="248"/>
      <c r="N1650" s="249"/>
      <c r="O1650" s="249"/>
      <c r="P1650" s="249"/>
      <c r="Q1650" s="249"/>
      <c r="R1650" s="249"/>
      <c r="S1650" s="249"/>
      <c r="T1650" s="250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51" t="s">
        <v>195</v>
      </c>
      <c r="AU1650" s="251" t="s">
        <v>83</v>
      </c>
      <c r="AV1650" s="13" t="s">
        <v>81</v>
      </c>
      <c r="AW1650" s="13" t="s">
        <v>30</v>
      </c>
      <c r="AX1650" s="13" t="s">
        <v>73</v>
      </c>
      <c r="AY1650" s="251" t="s">
        <v>183</v>
      </c>
    </row>
    <row r="1651" s="14" customFormat="1">
      <c r="A1651" s="14"/>
      <c r="B1651" s="252"/>
      <c r="C1651" s="253"/>
      <c r="D1651" s="243" t="s">
        <v>195</v>
      </c>
      <c r="E1651" s="254" t="s">
        <v>1</v>
      </c>
      <c r="F1651" s="255" t="s">
        <v>1772</v>
      </c>
      <c r="G1651" s="253"/>
      <c r="H1651" s="256">
        <v>0.58899999999999997</v>
      </c>
      <c r="I1651" s="257"/>
      <c r="J1651" s="253"/>
      <c r="K1651" s="253"/>
      <c r="L1651" s="258"/>
      <c r="M1651" s="259"/>
      <c r="N1651" s="260"/>
      <c r="O1651" s="260"/>
      <c r="P1651" s="260"/>
      <c r="Q1651" s="260"/>
      <c r="R1651" s="260"/>
      <c r="S1651" s="260"/>
      <c r="T1651" s="261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2" t="s">
        <v>195</v>
      </c>
      <c r="AU1651" s="262" t="s">
        <v>83</v>
      </c>
      <c r="AV1651" s="14" t="s">
        <v>83</v>
      </c>
      <c r="AW1651" s="14" t="s">
        <v>30</v>
      </c>
      <c r="AX1651" s="14" t="s">
        <v>73</v>
      </c>
      <c r="AY1651" s="262" t="s">
        <v>183</v>
      </c>
    </row>
    <row r="1652" s="13" customFormat="1">
      <c r="A1652" s="13"/>
      <c r="B1652" s="241"/>
      <c r="C1652" s="242"/>
      <c r="D1652" s="243" t="s">
        <v>195</v>
      </c>
      <c r="E1652" s="244" t="s">
        <v>1</v>
      </c>
      <c r="F1652" s="245" t="s">
        <v>1773</v>
      </c>
      <c r="G1652" s="242"/>
      <c r="H1652" s="244" t="s">
        <v>1</v>
      </c>
      <c r="I1652" s="246"/>
      <c r="J1652" s="242"/>
      <c r="K1652" s="242"/>
      <c r="L1652" s="247"/>
      <c r="M1652" s="248"/>
      <c r="N1652" s="249"/>
      <c r="O1652" s="249"/>
      <c r="P1652" s="249"/>
      <c r="Q1652" s="249"/>
      <c r="R1652" s="249"/>
      <c r="S1652" s="249"/>
      <c r="T1652" s="250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1" t="s">
        <v>195</v>
      </c>
      <c r="AU1652" s="251" t="s">
        <v>83</v>
      </c>
      <c r="AV1652" s="13" t="s">
        <v>81</v>
      </c>
      <c r="AW1652" s="13" t="s">
        <v>30</v>
      </c>
      <c r="AX1652" s="13" t="s">
        <v>73</v>
      </c>
      <c r="AY1652" s="251" t="s">
        <v>183</v>
      </c>
    </row>
    <row r="1653" s="13" customFormat="1">
      <c r="A1653" s="13"/>
      <c r="B1653" s="241"/>
      <c r="C1653" s="242"/>
      <c r="D1653" s="243" t="s">
        <v>195</v>
      </c>
      <c r="E1653" s="244" t="s">
        <v>1</v>
      </c>
      <c r="F1653" s="245" t="s">
        <v>1774</v>
      </c>
      <c r="G1653" s="242"/>
      <c r="H1653" s="244" t="s">
        <v>1</v>
      </c>
      <c r="I1653" s="246"/>
      <c r="J1653" s="242"/>
      <c r="K1653" s="242"/>
      <c r="L1653" s="247"/>
      <c r="M1653" s="248"/>
      <c r="N1653" s="249"/>
      <c r="O1653" s="249"/>
      <c r="P1653" s="249"/>
      <c r="Q1653" s="249"/>
      <c r="R1653" s="249"/>
      <c r="S1653" s="249"/>
      <c r="T1653" s="250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1" t="s">
        <v>195</v>
      </c>
      <c r="AU1653" s="251" t="s">
        <v>83</v>
      </c>
      <c r="AV1653" s="13" t="s">
        <v>81</v>
      </c>
      <c r="AW1653" s="13" t="s">
        <v>30</v>
      </c>
      <c r="AX1653" s="13" t="s">
        <v>73</v>
      </c>
      <c r="AY1653" s="251" t="s">
        <v>183</v>
      </c>
    </row>
    <row r="1654" s="14" customFormat="1">
      <c r="A1654" s="14"/>
      <c r="B1654" s="252"/>
      <c r="C1654" s="253"/>
      <c r="D1654" s="243" t="s">
        <v>195</v>
      </c>
      <c r="E1654" s="254" t="s">
        <v>1</v>
      </c>
      <c r="F1654" s="255" t="s">
        <v>1775</v>
      </c>
      <c r="G1654" s="253"/>
      <c r="H1654" s="256">
        <v>1.4139999999999999</v>
      </c>
      <c r="I1654" s="257"/>
      <c r="J1654" s="253"/>
      <c r="K1654" s="253"/>
      <c r="L1654" s="258"/>
      <c r="M1654" s="259"/>
      <c r="N1654" s="260"/>
      <c r="O1654" s="260"/>
      <c r="P1654" s="260"/>
      <c r="Q1654" s="260"/>
      <c r="R1654" s="260"/>
      <c r="S1654" s="260"/>
      <c r="T1654" s="261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62" t="s">
        <v>195</v>
      </c>
      <c r="AU1654" s="262" t="s">
        <v>83</v>
      </c>
      <c r="AV1654" s="14" t="s">
        <v>83</v>
      </c>
      <c r="AW1654" s="14" t="s">
        <v>30</v>
      </c>
      <c r="AX1654" s="14" t="s">
        <v>73</v>
      </c>
      <c r="AY1654" s="262" t="s">
        <v>183</v>
      </c>
    </row>
    <row r="1655" s="13" customFormat="1">
      <c r="A1655" s="13"/>
      <c r="B1655" s="241"/>
      <c r="C1655" s="242"/>
      <c r="D1655" s="243" t="s">
        <v>195</v>
      </c>
      <c r="E1655" s="244" t="s">
        <v>1</v>
      </c>
      <c r="F1655" s="245" t="s">
        <v>208</v>
      </c>
      <c r="G1655" s="242"/>
      <c r="H1655" s="244" t="s">
        <v>1</v>
      </c>
      <c r="I1655" s="246"/>
      <c r="J1655" s="242"/>
      <c r="K1655" s="242"/>
      <c r="L1655" s="247"/>
      <c r="M1655" s="248"/>
      <c r="N1655" s="249"/>
      <c r="O1655" s="249"/>
      <c r="P1655" s="249"/>
      <c r="Q1655" s="249"/>
      <c r="R1655" s="249"/>
      <c r="S1655" s="249"/>
      <c r="T1655" s="250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1" t="s">
        <v>195</v>
      </c>
      <c r="AU1655" s="251" t="s">
        <v>83</v>
      </c>
      <c r="AV1655" s="13" t="s">
        <v>81</v>
      </c>
      <c r="AW1655" s="13" t="s">
        <v>30</v>
      </c>
      <c r="AX1655" s="13" t="s">
        <v>73</v>
      </c>
      <c r="AY1655" s="251" t="s">
        <v>183</v>
      </c>
    </row>
    <row r="1656" s="13" customFormat="1">
      <c r="A1656" s="13"/>
      <c r="B1656" s="241"/>
      <c r="C1656" s="242"/>
      <c r="D1656" s="243" t="s">
        <v>195</v>
      </c>
      <c r="E1656" s="244" t="s">
        <v>1</v>
      </c>
      <c r="F1656" s="245" t="s">
        <v>1776</v>
      </c>
      <c r="G1656" s="242"/>
      <c r="H1656" s="244" t="s">
        <v>1</v>
      </c>
      <c r="I1656" s="246"/>
      <c r="J1656" s="242"/>
      <c r="K1656" s="242"/>
      <c r="L1656" s="247"/>
      <c r="M1656" s="248"/>
      <c r="N1656" s="249"/>
      <c r="O1656" s="249"/>
      <c r="P1656" s="249"/>
      <c r="Q1656" s="249"/>
      <c r="R1656" s="249"/>
      <c r="S1656" s="249"/>
      <c r="T1656" s="250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1" t="s">
        <v>195</v>
      </c>
      <c r="AU1656" s="251" t="s">
        <v>83</v>
      </c>
      <c r="AV1656" s="13" t="s">
        <v>81</v>
      </c>
      <c r="AW1656" s="13" t="s">
        <v>30</v>
      </c>
      <c r="AX1656" s="13" t="s">
        <v>73</v>
      </c>
      <c r="AY1656" s="251" t="s">
        <v>183</v>
      </c>
    </row>
    <row r="1657" s="13" customFormat="1">
      <c r="A1657" s="13"/>
      <c r="B1657" s="241"/>
      <c r="C1657" s="242"/>
      <c r="D1657" s="243" t="s">
        <v>195</v>
      </c>
      <c r="E1657" s="244" t="s">
        <v>1</v>
      </c>
      <c r="F1657" s="245" t="s">
        <v>1597</v>
      </c>
      <c r="G1657" s="242"/>
      <c r="H1657" s="244" t="s">
        <v>1</v>
      </c>
      <c r="I1657" s="246"/>
      <c r="J1657" s="242"/>
      <c r="K1657" s="242"/>
      <c r="L1657" s="247"/>
      <c r="M1657" s="248"/>
      <c r="N1657" s="249"/>
      <c r="O1657" s="249"/>
      <c r="P1657" s="249"/>
      <c r="Q1657" s="249"/>
      <c r="R1657" s="249"/>
      <c r="S1657" s="249"/>
      <c r="T1657" s="250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1" t="s">
        <v>195</v>
      </c>
      <c r="AU1657" s="251" t="s">
        <v>83</v>
      </c>
      <c r="AV1657" s="13" t="s">
        <v>81</v>
      </c>
      <c r="AW1657" s="13" t="s">
        <v>30</v>
      </c>
      <c r="AX1657" s="13" t="s">
        <v>73</v>
      </c>
      <c r="AY1657" s="251" t="s">
        <v>183</v>
      </c>
    </row>
    <row r="1658" s="14" customFormat="1">
      <c r="A1658" s="14"/>
      <c r="B1658" s="252"/>
      <c r="C1658" s="253"/>
      <c r="D1658" s="243" t="s">
        <v>195</v>
      </c>
      <c r="E1658" s="254" t="s">
        <v>1</v>
      </c>
      <c r="F1658" s="255" t="s">
        <v>1777</v>
      </c>
      <c r="G1658" s="253"/>
      <c r="H1658" s="256">
        <v>0.59999999999999998</v>
      </c>
      <c r="I1658" s="257"/>
      <c r="J1658" s="253"/>
      <c r="K1658" s="253"/>
      <c r="L1658" s="258"/>
      <c r="M1658" s="259"/>
      <c r="N1658" s="260"/>
      <c r="O1658" s="260"/>
      <c r="P1658" s="260"/>
      <c r="Q1658" s="260"/>
      <c r="R1658" s="260"/>
      <c r="S1658" s="260"/>
      <c r="T1658" s="261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62" t="s">
        <v>195</v>
      </c>
      <c r="AU1658" s="262" t="s">
        <v>83</v>
      </c>
      <c r="AV1658" s="14" t="s">
        <v>83</v>
      </c>
      <c r="AW1658" s="14" t="s">
        <v>30</v>
      </c>
      <c r="AX1658" s="14" t="s">
        <v>73</v>
      </c>
      <c r="AY1658" s="262" t="s">
        <v>183</v>
      </c>
    </row>
    <row r="1659" s="13" customFormat="1">
      <c r="A1659" s="13"/>
      <c r="B1659" s="241"/>
      <c r="C1659" s="242"/>
      <c r="D1659" s="243" t="s">
        <v>195</v>
      </c>
      <c r="E1659" s="244" t="s">
        <v>1</v>
      </c>
      <c r="F1659" s="245" t="s">
        <v>1778</v>
      </c>
      <c r="G1659" s="242"/>
      <c r="H1659" s="244" t="s">
        <v>1</v>
      </c>
      <c r="I1659" s="246"/>
      <c r="J1659" s="242"/>
      <c r="K1659" s="242"/>
      <c r="L1659" s="247"/>
      <c r="M1659" s="248"/>
      <c r="N1659" s="249"/>
      <c r="O1659" s="249"/>
      <c r="P1659" s="249"/>
      <c r="Q1659" s="249"/>
      <c r="R1659" s="249"/>
      <c r="S1659" s="249"/>
      <c r="T1659" s="250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1" t="s">
        <v>195</v>
      </c>
      <c r="AU1659" s="251" t="s">
        <v>83</v>
      </c>
      <c r="AV1659" s="13" t="s">
        <v>81</v>
      </c>
      <c r="AW1659" s="13" t="s">
        <v>30</v>
      </c>
      <c r="AX1659" s="13" t="s">
        <v>73</v>
      </c>
      <c r="AY1659" s="251" t="s">
        <v>183</v>
      </c>
    </row>
    <row r="1660" s="13" customFormat="1">
      <c r="A1660" s="13"/>
      <c r="B1660" s="241"/>
      <c r="C1660" s="242"/>
      <c r="D1660" s="243" t="s">
        <v>195</v>
      </c>
      <c r="E1660" s="244" t="s">
        <v>1</v>
      </c>
      <c r="F1660" s="245" t="s">
        <v>366</v>
      </c>
      <c r="G1660" s="242"/>
      <c r="H1660" s="244" t="s">
        <v>1</v>
      </c>
      <c r="I1660" s="246"/>
      <c r="J1660" s="242"/>
      <c r="K1660" s="242"/>
      <c r="L1660" s="247"/>
      <c r="M1660" s="248"/>
      <c r="N1660" s="249"/>
      <c r="O1660" s="249"/>
      <c r="P1660" s="249"/>
      <c r="Q1660" s="249"/>
      <c r="R1660" s="249"/>
      <c r="S1660" s="249"/>
      <c r="T1660" s="250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1" t="s">
        <v>195</v>
      </c>
      <c r="AU1660" s="251" t="s">
        <v>83</v>
      </c>
      <c r="AV1660" s="13" t="s">
        <v>81</v>
      </c>
      <c r="AW1660" s="13" t="s">
        <v>30</v>
      </c>
      <c r="AX1660" s="13" t="s">
        <v>73</v>
      </c>
      <c r="AY1660" s="251" t="s">
        <v>183</v>
      </c>
    </row>
    <row r="1661" s="14" customFormat="1">
      <c r="A1661" s="14"/>
      <c r="B1661" s="252"/>
      <c r="C1661" s="253"/>
      <c r="D1661" s="243" t="s">
        <v>195</v>
      </c>
      <c r="E1661" s="254" t="s">
        <v>1</v>
      </c>
      <c r="F1661" s="255" t="s">
        <v>1779</v>
      </c>
      <c r="G1661" s="253"/>
      <c r="H1661" s="256">
        <v>1.067</v>
      </c>
      <c r="I1661" s="257"/>
      <c r="J1661" s="253"/>
      <c r="K1661" s="253"/>
      <c r="L1661" s="258"/>
      <c r="M1661" s="259"/>
      <c r="N1661" s="260"/>
      <c r="O1661" s="260"/>
      <c r="P1661" s="260"/>
      <c r="Q1661" s="260"/>
      <c r="R1661" s="260"/>
      <c r="S1661" s="260"/>
      <c r="T1661" s="261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2" t="s">
        <v>195</v>
      </c>
      <c r="AU1661" s="262" t="s">
        <v>83</v>
      </c>
      <c r="AV1661" s="14" t="s">
        <v>83</v>
      </c>
      <c r="AW1661" s="14" t="s">
        <v>30</v>
      </c>
      <c r="AX1661" s="14" t="s">
        <v>73</v>
      </c>
      <c r="AY1661" s="262" t="s">
        <v>183</v>
      </c>
    </row>
    <row r="1662" s="15" customFormat="1">
      <c r="A1662" s="15"/>
      <c r="B1662" s="263"/>
      <c r="C1662" s="264"/>
      <c r="D1662" s="243" t="s">
        <v>195</v>
      </c>
      <c r="E1662" s="265" t="s">
        <v>1</v>
      </c>
      <c r="F1662" s="266" t="s">
        <v>219</v>
      </c>
      <c r="G1662" s="264"/>
      <c r="H1662" s="267">
        <v>3.6699999999999999</v>
      </c>
      <c r="I1662" s="268"/>
      <c r="J1662" s="264"/>
      <c r="K1662" s="264"/>
      <c r="L1662" s="269"/>
      <c r="M1662" s="270"/>
      <c r="N1662" s="271"/>
      <c r="O1662" s="271"/>
      <c r="P1662" s="271"/>
      <c r="Q1662" s="271"/>
      <c r="R1662" s="271"/>
      <c r="S1662" s="271"/>
      <c r="T1662" s="272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73" t="s">
        <v>195</v>
      </c>
      <c r="AU1662" s="273" t="s">
        <v>83</v>
      </c>
      <c r="AV1662" s="15" t="s">
        <v>188</v>
      </c>
      <c r="AW1662" s="15" t="s">
        <v>30</v>
      </c>
      <c r="AX1662" s="15" t="s">
        <v>81</v>
      </c>
      <c r="AY1662" s="273" t="s">
        <v>183</v>
      </c>
    </row>
    <row r="1663" s="2" customFormat="1" ht="33" customHeight="1">
      <c r="A1663" s="38"/>
      <c r="B1663" s="39"/>
      <c r="C1663" s="227" t="s">
        <v>1803</v>
      </c>
      <c r="D1663" s="227" t="s">
        <v>185</v>
      </c>
      <c r="E1663" s="228" t="s">
        <v>1804</v>
      </c>
      <c r="F1663" s="229" t="s">
        <v>1805</v>
      </c>
      <c r="G1663" s="230" t="s">
        <v>187</v>
      </c>
      <c r="H1663" s="231">
        <v>9.0690000000000008</v>
      </c>
      <c r="I1663" s="232"/>
      <c r="J1663" s="233">
        <f>ROUND(I1663*H1663,2)</f>
        <v>0</v>
      </c>
      <c r="K1663" s="234"/>
      <c r="L1663" s="44"/>
      <c r="M1663" s="235" t="s">
        <v>1</v>
      </c>
      <c r="N1663" s="236" t="s">
        <v>38</v>
      </c>
      <c r="O1663" s="91"/>
      <c r="P1663" s="237">
        <f>O1663*H1663</f>
        <v>0</v>
      </c>
      <c r="Q1663" s="237">
        <v>0</v>
      </c>
      <c r="R1663" s="237">
        <f>Q1663*H1663</f>
        <v>0</v>
      </c>
      <c r="S1663" s="237">
        <v>0</v>
      </c>
      <c r="T1663" s="238">
        <f>S1663*H1663</f>
        <v>0</v>
      </c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R1663" s="239" t="s">
        <v>188</v>
      </c>
      <c r="AT1663" s="239" t="s">
        <v>185</v>
      </c>
      <c r="AU1663" s="239" t="s">
        <v>83</v>
      </c>
      <c r="AY1663" s="17" t="s">
        <v>183</v>
      </c>
      <c r="BE1663" s="240">
        <f>IF(N1663="základní",J1663,0)</f>
        <v>0</v>
      </c>
      <c r="BF1663" s="240">
        <f>IF(N1663="snížená",J1663,0)</f>
        <v>0</v>
      </c>
      <c r="BG1663" s="240">
        <f>IF(N1663="zákl. přenesená",J1663,0)</f>
        <v>0</v>
      </c>
      <c r="BH1663" s="240">
        <f>IF(N1663="sníž. přenesená",J1663,0)</f>
        <v>0</v>
      </c>
      <c r="BI1663" s="240">
        <f>IF(N1663="nulová",J1663,0)</f>
        <v>0</v>
      </c>
      <c r="BJ1663" s="17" t="s">
        <v>81</v>
      </c>
      <c r="BK1663" s="240">
        <f>ROUND(I1663*H1663,2)</f>
        <v>0</v>
      </c>
      <c r="BL1663" s="17" t="s">
        <v>188</v>
      </c>
      <c r="BM1663" s="239" t="s">
        <v>1806</v>
      </c>
    </row>
    <row r="1664" s="13" customFormat="1">
      <c r="A1664" s="13"/>
      <c r="B1664" s="241"/>
      <c r="C1664" s="242"/>
      <c r="D1664" s="243" t="s">
        <v>195</v>
      </c>
      <c r="E1664" s="244" t="s">
        <v>1</v>
      </c>
      <c r="F1664" s="245" t="s">
        <v>1784</v>
      </c>
      <c r="G1664" s="242"/>
      <c r="H1664" s="244" t="s">
        <v>1</v>
      </c>
      <c r="I1664" s="246"/>
      <c r="J1664" s="242"/>
      <c r="K1664" s="242"/>
      <c r="L1664" s="247"/>
      <c r="M1664" s="248"/>
      <c r="N1664" s="249"/>
      <c r="O1664" s="249"/>
      <c r="P1664" s="249"/>
      <c r="Q1664" s="249"/>
      <c r="R1664" s="249"/>
      <c r="S1664" s="249"/>
      <c r="T1664" s="250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1" t="s">
        <v>195</v>
      </c>
      <c r="AU1664" s="251" t="s">
        <v>83</v>
      </c>
      <c r="AV1664" s="13" t="s">
        <v>81</v>
      </c>
      <c r="AW1664" s="13" t="s">
        <v>30</v>
      </c>
      <c r="AX1664" s="13" t="s">
        <v>73</v>
      </c>
      <c r="AY1664" s="251" t="s">
        <v>183</v>
      </c>
    </row>
    <row r="1665" s="14" customFormat="1">
      <c r="A1665" s="14"/>
      <c r="B1665" s="252"/>
      <c r="C1665" s="253"/>
      <c r="D1665" s="243" t="s">
        <v>195</v>
      </c>
      <c r="E1665" s="254" t="s">
        <v>1</v>
      </c>
      <c r="F1665" s="255" t="s">
        <v>1785</v>
      </c>
      <c r="G1665" s="253"/>
      <c r="H1665" s="256">
        <v>6.5250000000000004</v>
      </c>
      <c r="I1665" s="257"/>
      <c r="J1665" s="253"/>
      <c r="K1665" s="253"/>
      <c r="L1665" s="258"/>
      <c r="M1665" s="259"/>
      <c r="N1665" s="260"/>
      <c r="O1665" s="260"/>
      <c r="P1665" s="260"/>
      <c r="Q1665" s="260"/>
      <c r="R1665" s="260"/>
      <c r="S1665" s="260"/>
      <c r="T1665" s="261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2" t="s">
        <v>195</v>
      </c>
      <c r="AU1665" s="262" t="s">
        <v>83</v>
      </c>
      <c r="AV1665" s="14" t="s">
        <v>83</v>
      </c>
      <c r="AW1665" s="14" t="s">
        <v>30</v>
      </c>
      <c r="AX1665" s="14" t="s">
        <v>73</v>
      </c>
      <c r="AY1665" s="262" t="s">
        <v>183</v>
      </c>
    </row>
    <row r="1666" s="14" customFormat="1">
      <c r="A1666" s="14"/>
      <c r="B1666" s="252"/>
      <c r="C1666" s="253"/>
      <c r="D1666" s="243" t="s">
        <v>195</v>
      </c>
      <c r="E1666" s="254" t="s">
        <v>1</v>
      </c>
      <c r="F1666" s="255" t="s">
        <v>1786</v>
      </c>
      <c r="G1666" s="253"/>
      <c r="H1666" s="256">
        <v>0.72599999999999998</v>
      </c>
      <c r="I1666" s="257"/>
      <c r="J1666" s="253"/>
      <c r="K1666" s="253"/>
      <c r="L1666" s="258"/>
      <c r="M1666" s="259"/>
      <c r="N1666" s="260"/>
      <c r="O1666" s="260"/>
      <c r="P1666" s="260"/>
      <c r="Q1666" s="260"/>
      <c r="R1666" s="260"/>
      <c r="S1666" s="260"/>
      <c r="T1666" s="261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2" t="s">
        <v>195</v>
      </c>
      <c r="AU1666" s="262" t="s">
        <v>83</v>
      </c>
      <c r="AV1666" s="14" t="s">
        <v>83</v>
      </c>
      <c r="AW1666" s="14" t="s">
        <v>30</v>
      </c>
      <c r="AX1666" s="14" t="s">
        <v>73</v>
      </c>
      <c r="AY1666" s="262" t="s">
        <v>183</v>
      </c>
    </row>
    <row r="1667" s="13" customFormat="1">
      <c r="A1667" s="13"/>
      <c r="B1667" s="241"/>
      <c r="C1667" s="242"/>
      <c r="D1667" s="243" t="s">
        <v>195</v>
      </c>
      <c r="E1667" s="244" t="s">
        <v>1</v>
      </c>
      <c r="F1667" s="245" t="s">
        <v>1787</v>
      </c>
      <c r="G1667" s="242"/>
      <c r="H1667" s="244" t="s">
        <v>1</v>
      </c>
      <c r="I1667" s="246"/>
      <c r="J1667" s="242"/>
      <c r="K1667" s="242"/>
      <c r="L1667" s="247"/>
      <c r="M1667" s="248"/>
      <c r="N1667" s="249"/>
      <c r="O1667" s="249"/>
      <c r="P1667" s="249"/>
      <c r="Q1667" s="249"/>
      <c r="R1667" s="249"/>
      <c r="S1667" s="249"/>
      <c r="T1667" s="250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1" t="s">
        <v>195</v>
      </c>
      <c r="AU1667" s="251" t="s">
        <v>83</v>
      </c>
      <c r="AV1667" s="13" t="s">
        <v>81</v>
      </c>
      <c r="AW1667" s="13" t="s">
        <v>30</v>
      </c>
      <c r="AX1667" s="13" t="s">
        <v>73</v>
      </c>
      <c r="AY1667" s="251" t="s">
        <v>183</v>
      </c>
    </row>
    <row r="1668" s="14" customFormat="1">
      <c r="A1668" s="14"/>
      <c r="B1668" s="252"/>
      <c r="C1668" s="253"/>
      <c r="D1668" s="243" t="s">
        <v>195</v>
      </c>
      <c r="E1668" s="254" t="s">
        <v>1</v>
      </c>
      <c r="F1668" s="255" t="s">
        <v>1788</v>
      </c>
      <c r="G1668" s="253"/>
      <c r="H1668" s="256">
        <v>0.46300000000000002</v>
      </c>
      <c r="I1668" s="257"/>
      <c r="J1668" s="253"/>
      <c r="K1668" s="253"/>
      <c r="L1668" s="258"/>
      <c r="M1668" s="259"/>
      <c r="N1668" s="260"/>
      <c r="O1668" s="260"/>
      <c r="P1668" s="260"/>
      <c r="Q1668" s="260"/>
      <c r="R1668" s="260"/>
      <c r="S1668" s="260"/>
      <c r="T1668" s="261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2" t="s">
        <v>195</v>
      </c>
      <c r="AU1668" s="262" t="s">
        <v>83</v>
      </c>
      <c r="AV1668" s="14" t="s">
        <v>83</v>
      </c>
      <c r="AW1668" s="14" t="s">
        <v>30</v>
      </c>
      <c r="AX1668" s="14" t="s">
        <v>73</v>
      </c>
      <c r="AY1668" s="262" t="s">
        <v>183</v>
      </c>
    </row>
    <row r="1669" s="13" customFormat="1">
      <c r="A1669" s="13"/>
      <c r="B1669" s="241"/>
      <c r="C1669" s="242"/>
      <c r="D1669" s="243" t="s">
        <v>195</v>
      </c>
      <c r="E1669" s="244" t="s">
        <v>1</v>
      </c>
      <c r="F1669" s="245" t="s">
        <v>1789</v>
      </c>
      <c r="G1669" s="242"/>
      <c r="H1669" s="244" t="s">
        <v>1</v>
      </c>
      <c r="I1669" s="246"/>
      <c r="J1669" s="242"/>
      <c r="K1669" s="242"/>
      <c r="L1669" s="247"/>
      <c r="M1669" s="248"/>
      <c r="N1669" s="249"/>
      <c r="O1669" s="249"/>
      <c r="P1669" s="249"/>
      <c r="Q1669" s="249"/>
      <c r="R1669" s="249"/>
      <c r="S1669" s="249"/>
      <c r="T1669" s="250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1" t="s">
        <v>195</v>
      </c>
      <c r="AU1669" s="251" t="s">
        <v>83</v>
      </c>
      <c r="AV1669" s="13" t="s">
        <v>81</v>
      </c>
      <c r="AW1669" s="13" t="s">
        <v>30</v>
      </c>
      <c r="AX1669" s="13" t="s">
        <v>73</v>
      </c>
      <c r="AY1669" s="251" t="s">
        <v>183</v>
      </c>
    </row>
    <row r="1670" s="14" customFormat="1">
      <c r="A1670" s="14"/>
      <c r="B1670" s="252"/>
      <c r="C1670" s="253"/>
      <c r="D1670" s="243" t="s">
        <v>195</v>
      </c>
      <c r="E1670" s="254" t="s">
        <v>1</v>
      </c>
      <c r="F1670" s="255" t="s">
        <v>1790</v>
      </c>
      <c r="G1670" s="253"/>
      <c r="H1670" s="256">
        <v>1.355</v>
      </c>
      <c r="I1670" s="257"/>
      <c r="J1670" s="253"/>
      <c r="K1670" s="253"/>
      <c r="L1670" s="258"/>
      <c r="M1670" s="259"/>
      <c r="N1670" s="260"/>
      <c r="O1670" s="260"/>
      <c r="P1670" s="260"/>
      <c r="Q1670" s="260"/>
      <c r="R1670" s="260"/>
      <c r="S1670" s="260"/>
      <c r="T1670" s="261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2" t="s">
        <v>195</v>
      </c>
      <c r="AU1670" s="262" t="s">
        <v>83</v>
      </c>
      <c r="AV1670" s="14" t="s">
        <v>83</v>
      </c>
      <c r="AW1670" s="14" t="s">
        <v>30</v>
      </c>
      <c r="AX1670" s="14" t="s">
        <v>73</v>
      </c>
      <c r="AY1670" s="262" t="s">
        <v>183</v>
      </c>
    </row>
    <row r="1671" s="15" customFormat="1">
      <c r="A1671" s="15"/>
      <c r="B1671" s="263"/>
      <c r="C1671" s="264"/>
      <c r="D1671" s="243" t="s">
        <v>195</v>
      </c>
      <c r="E1671" s="265" t="s">
        <v>1</v>
      </c>
      <c r="F1671" s="266" t="s">
        <v>219</v>
      </c>
      <c r="G1671" s="264"/>
      <c r="H1671" s="267">
        <v>9.0690000000000008</v>
      </c>
      <c r="I1671" s="268"/>
      <c r="J1671" s="264"/>
      <c r="K1671" s="264"/>
      <c r="L1671" s="269"/>
      <c r="M1671" s="270"/>
      <c r="N1671" s="271"/>
      <c r="O1671" s="271"/>
      <c r="P1671" s="271"/>
      <c r="Q1671" s="271"/>
      <c r="R1671" s="271"/>
      <c r="S1671" s="271"/>
      <c r="T1671" s="272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73" t="s">
        <v>195</v>
      </c>
      <c r="AU1671" s="273" t="s">
        <v>83</v>
      </c>
      <c r="AV1671" s="15" t="s">
        <v>188</v>
      </c>
      <c r="AW1671" s="15" t="s">
        <v>30</v>
      </c>
      <c r="AX1671" s="15" t="s">
        <v>81</v>
      </c>
      <c r="AY1671" s="273" t="s">
        <v>183</v>
      </c>
    </row>
    <row r="1672" s="2" customFormat="1" ht="16.5" customHeight="1">
      <c r="A1672" s="38"/>
      <c r="B1672" s="39"/>
      <c r="C1672" s="227" t="s">
        <v>1807</v>
      </c>
      <c r="D1672" s="227" t="s">
        <v>185</v>
      </c>
      <c r="E1672" s="228" t="s">
        <v>1808</v>
      </c>
      <c r="F1672" s="229" t="s">
        <v>1809</v>
      </c>
      <c r="G1672" s="230" t="s">
        <v>293</v>
      </c>
      <c r="H1672" s="231">
        <v>1.6160000000000001</v>
      </c>
      <c r="I1672" s="232"/>
      <c r="J1672" s="233">
        <f>ROUND(I1672*H1672,2)</f>
        <v>0</v>
      </c>
      <c r="K1672" s="234"/>
      <c r="L1672" s="44"/>
      <c r="M1672" s="235" t="s">
        <v>1</v>
      </c>
      <c r="N1672" s="236" t="s">
        <v>38</v>
      </c>
      <c r="O1672" s="91"/>
      <c r="P1672" s="237">
        <f>O1672*H1672</f>
        <v>0</v>
      </c>
      <c r="Q1672" s="237">
        <v>1.06277</v>
      </c>
      <c r="R1672" s="237">
        <f>Q1672*H1672</f>
        <v>1.71743632</v>
      </c>
      <c r="S1672" s="237">
        <v>0</v>
      </c>
      <c r="T1672" s="238">
        <f>S1672*H1672</f>
        <v>0</v>
      </c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R1672" s="239" t="s">
        <v>188</v>
      </c>
      <c r="AT1672" s="239" t="s">
        <v>185</v>
      </c>
      <c r="AU1672" s="239" t="s">
        <v>83</v>
      </c>
      <c r="AY1672" s="17" t="s">
        <v>183</v>
      </c>
      <c r="BE1672" s="240">
        <f>IF(N1672="základní",J1672,0)</f>
        <v>0</v>
      </c>
      <c r="BF1672" s="240">
        <f>IF(N1672="snížená",J1672,0)</f>
        <v>0</v>
      </c>
      <c r="BG1672" s="240">
        <f>IF(N1672="zákl. přenesená",J1672,0)</f>
        <v>0</v>
      </c>
      <c r="BH1672" s="240">
        <f>IF(N1672="sníž. přenesená",J1672,0)</f>
        <v>0</v>
      </c>
      <c r="BI1672" s="240">
        <f>IF(N1672="nulová",J1672,0)</f>
        <v>0</v>
      </c>
      <c r="BJ1672" s="17" t="s">
        <v>81</v>
      </c>
      <c r="BK1672" s="240">
        <f>ROUND(I1672*H1672,2)</f>
        <v>0</v>
      </c>
      <c r="BL1672" s="17" t="s">
        <v>188</v>
      </c>
      <c r="BM1672" s="239" t="s">
        <v>1810</v>
      </c>
    </row>
    <row r="1673" s="13" customFormat="1">
      <c r="A1673" s="13"/>
      <c r="B1673" s="241"/>
      <c r="C1673" s="242"/>
      <c r="D1673" s="243" t="s">
        <v>195</v>
      </c>
      <c r="E1673" s="244" t="s">
        <v>1</v>
      </c>
      <c r="F1673" s="245" t="s">
        <v>1811</v>
      </c>
      <c r="G1673" s="242"/>
      <c r="H1673" s="244" t="s">
        <v>1</v>
      </c>
      <c r="I1673" s="246"/>
      <c r="J1673" s="242"/>
      <c r="K1673" s="242"/>
      <c r="L1673" s="247"/>
      <c r="M1673" s="248"/>
      <c r="N1673" s="249"/>
      <c r="O1673" s="249"/>
      <c r="P1673" s="249"/>
      <c r="Q1673" s="249"/>
      <c r="R1673" s="249"/>
      <c r="S1673" s="249"/>
      <c r="T1673" s="250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51" t="s">
        <v>195</v>
      </c>
      <c r="AU1673" s="251" t="s">
        <v>83</v>
      </c>
      <c r="AV1673" s="13" t="s">
        <v>81</v>
      </c>
      <c r="AW1673" s="13" t="s">
        <v>30</v>
      </c>
      <c r="AX1673" s="13" t="s">
        <v>73</v>
      </c>
      <c r="AY1673" s="251" t="s">
        <v>183</v>
      </c>
    </row>
    <row r="1674" s="13" customFormat="1">
      <c r="A1674" s="13"/>
      <c r="B1674" s="241"/>
      <c r="C1674" s="242"/>
      <c r="D1674" s="243" t="s">
        <v>195</v>
      </c>
      <c r="E1674" s="244" t="s">
        <v>1</v>
      </c>
      <c r="F1674" s="245" t="s">
        <v>1812</v>
      </c>
      <c r="G1674" s="242"/>
      <c r="H1674" s="244" t="s">
        <v>1</v>
      </c>
      <c r="I1674" s="246"/>
      <c r="J1674" s="242"/>
      <c r="K1674" s="242"/>
      <c r="L1674" s="247"/>
      <c r="M1674" s="248"/>
      <c r="N1674" s="249"/>
      <c r="O1674" s="249"/>
      <c r="P1674" s="249"/>
      <c r="Q1674" s="249"/>
      <c r="R1674" s="249"/>
      <c r="S1674" s="249"/>
      <c r="T1674" s="250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1" t="s">
        <v>195</v>
      </c>
      <c r="AU1674" s="251" t="s">
        <v>83</v>
      </c>
      <c r="AV1674" s="13" t="s">
        <v>81</v>
      </c>
      <c r="AW1674" s="13" t="s">
        <v>30</v>
      </c>
      <c r="AX1674" s="13" t="s">
        <v>73</v>
      </c>
      <c r="AY1674" s="251" t="s">
        <v>183</v>
      </c>
    </row>
    <row r="1675" s="14" customFormat="1">
      <c r="A1675" s="14"/>
      <c r="B1675" s="252"/>
      <c r="C1675" s="253"/>
      <c r="D1675" s="243" t="s">
        <v>195</v>
      </c>
      <c r="E1675" s="254" t="s">
        <v>1</v>
      </c>
      <c r="F1675" s="255" t="s">
        <v>1813</v>
      </c>
      <c r="G1675" s="253"/>
      <c r="H1675" s="256">
        <v>0.81899999999999995</v>
      </c>
      <c r="I1675" s="257"/>
      <c r="J1675" s="253"/>
      <c r="K1675" s="253"/>
      <c r="L1675" s="258"/>
      <c r="M1675" s="259"/>
      <c r="N1675" s="260"/>
      <c r="O1675" s="260"/>
      <c r="P1675" s="260"/>
      <c r="Q1675" s="260"/>
      <c r="R1675" s="260"/>
      <c r="S1675" s="260"/>
      <c r="T1675" s="261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2" t="s">
        <v>195</v>
      </c>
      <c r="AU1675" s="262" t="s">
        <v>83</v>
      </c>
      <c r="AV1675" s="14" t="s">
        <v>83</v>
      </c>
      <c r="AW1675" s="14" t="s">
        <v>30</v>
      </c>
      <c r="AX1675" s="14" t="s">
        <v>73</v>
      </c>
      <c r="AY1675" s="262" t="s">
        <v>183</v>
      </c>
    </row>
    <row r="1676" s="14" customFormat="1">
      <c r="A1676" s="14"/>
      <c r="B1676" s="252"/>
      <c r="C1676" s="253"/>
      <c r="D1676" s="243" t="s">
        <v>195</v>
      </c>
      <c r="E1676" s="254" t="s">
        <v>1</v>
      </c>
      <c r="F1676" s="255" t="s">
        <v>1814</v>
      </c>
      <c r="G1676" s="253"/>
      <c r="H1676" s="256">
        <v>0.070999999999999994</v>
      </c>
      <c r="I1676" s="257"/>
      <c r="J1676" s="253"/>
      <c r="K1676" s="253"/>
      <c r="L1676" s="258"/>
      <c r="M1676" s="259"/>
      <c r="N1676" s="260"/>
      <c r="O1676" s="260"/>
      <c r="P1676" s="260"/>
      <c r="Q1676" s="260"/>
      <c r="R1676" s="260"/>
      <c r="S1676" s="260"/>
      <c r="T1676" s="261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2" t="s">
        <v>195</v>
      </c>
      <c r="AU1676" s="262" t="s">
        <v>83</v>
      </c>
      <c r="AV1676" s="14" t="s">
        <v>83</v>
      </c>
      <c r="AW1676" s="14" t="s">
        <v>30</v>
      </c>
      <c r="AX1676" s="14" t="s">
        <v>73</v>
      </c>
      <c r="AY1676" s="262" t="s">
        <v>183</v>
      </c>
    </row>
    <row r="1677" s="13" customFormat="1">
      <c r="A1677" s="13"/>
      <c r="B1677" s="241"/>
      <c r="C1677" s="242"/>
      <c r="D1677" s="243" t="s">
        <v>195</v>
      </c>
      <c r="E1677" s="244" t="s">
        <v>1</v>
      </c>
      <c r="F1677" s="245" t="s">
        <v>1787</v>
      </c>
      <c r="G1677" s="242"/>
      <c r="H1677" s="244" t="s">
        <v>1</v>
      </c>
      <c r="I1677" s="246"/>
      <c r="J1677" s="242"/>
      <c r="K1677" s="242"/>
      <c r="L1677" s="247"/>
      <c r="M1677" s="248"/>
      <c r="N1677" s="249"/>
      <c r="O1677" s="249"/>
      <c r="P1677" s="249"/>
      <c r="Q1677" s="249"/>
      <c r="R1677" s="249"/>
      <c r="S1677" s="249"/>
      <c r="T1677" s="250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1" t="s">
        <v>195</v>
      </c>
      <c r="AU1677" s="251" t="s">
        <v>83</v>
      </c>
      <c r="AV1677" s="13" t="s">
        <v>81</v>
      </c>
      <c r="AW1677" s="13" t="s">
        <v>30</v>
      </c>
      <c r="AX1677" s="13" t="s">
        <v>73</v>
      </c>
      <c r="AY1677" s="251" t="s">
        <v>183</v>
      </c>
    </row>
    <row r="1678" s="14" customFormat="1">
      <c r="A1678" s="14"/>
      <c r="B1678" s="252"/>
      <c r="C1678" s="253"/>
      <c r="D1678" s="243" t="s">
        <v>195</v>
      </c>
      <c r="E1678" s="254" t="s">
        <v>1</v>
      </c>
      <c r="F1678" s="255" t="s">
        <v>1815</v>
      </c>
      <c r="G1678" s="253"/>
      <c r="H1678" s="256">
        <v>0.045999999999999999</v>
      </c>
      <c r="I1678" s="257"/>
      <c r="J1678" s="253"/>
      <c r="K1678" s="253"/>
      <c r="L1678" s="258"/>
      <c r="M1678" s="259"/>
      <c r="N1678" s="260"/>
      <c r="O1678" s="260"/>
      <c r="P1678" s="260"/>
      <c r="Q1678" s="260"/>
      <c r="R1678" s="260"/>
      <c r="S1678" s="260"/>
      <c r="T1678" s="261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2" t="s">
        <v>195</v>
      </c>
      <c r="AU1678" s="262" t="s">
        <v>83</v>
      </c>
      <c r="AV1678" s="14" t="s">
        <v>83</v>
      </c>
      <c r="AW1678" s="14" t="s">
        <v>30</v>
      </c>
      <c r="AX1678" s="14" t="s">
        <v>73</v>
      </c>
      <c r="AY1678" s="262" t="s">
        <v>183</v>
      </c>
    </row>
    <row r="1679" s="13" customFormat="1">
      <c r="A1679" s="13"/>
      <c r="B1679" s="241"/>
      <c r="C1679" s="242"/>
      <c r="D1679" s="243" t="s">
        <v>195</v>
      </c>
      <c r="E1679" s="244" t="s">
        <v>1</v>
      </c>
      <c r="F1679" s="245" t="s">
        <v>1789</v>
      </c>
      <c r="G1679" s="242"/>
      <c r="H1679" s="244" t="s">
        <v>1</v>
      </c>
      <c r="I1679" s="246"/>
      <c r="J1679" s="242"/>
      <c r="K1679" s="242"/>
      <c r="L1679" s="247"/>
      <c r="M1679" s="248"/>
      <c r="N1679" s="249"/>
      <c r="O1679" s="249"/>
      <c r="P1679" s="249"/>
      <c r="Q1679" s="249"/>
      <c r="R1679" s="249"/>
      <c r="S1679" s="249"/>
      <c r="T1679" s="250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51" t="s">
        <v>195</v>
      </c>
      <c r="AU1679" s="251" t="s">
        <v>83</v>
      </c>
      <c r="AV1679" s="13" t="s">
        <v>81</v>
      </c>
      <c r="AW1679" s="13" t="s">
        <v>30</v>
      </c>
      <c r="AX1679" s="13" t="s">
        <v>73</v>
      </c>
      <c r="AY1679" s="251" t="s">
        <v>183</v>
      </c>
    </row>
    <row r="1680" s="14" customFormat="1">
      <c r="A1680" s="14"/>
      <c r="B1680" s="252"/>
      <c r="C1680" s="253"/>
      <c r="D1680" s="243" t="s">
        <v>195</v>
      </c>
      <c r="E1680" s="254" t="s">
        <v>1</v>
      </c>
      <c r="F1680" s="255" t="s">
        <v>1816</v>
      </c>
      <c r="G1680" s="253"/>
      <c r="H1680" s="256">
        <v>0.012999999999999999</v>
      </c>
      <c r="I1680" s="257"/>
      <c r="J1680" s="253"/>
      <c r="K1680" s="253"/>
      <c r="L1680" s="258"/>
      <c r="M1680" s="259"/>
      <c r="N1680" s="260"/>
      <c r="O1680" s="260"/>
      <c r="P1680" s="260"/>
      <c r="Q1680" s="260"/>
      <c r="R1680" s="260"/>
      <c r="S1680" s="260"/>
      <c r="T1680" s="261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62" t="s">
        <v>195</v>
      </c>
      <c r="AU1680" s="262" t="s">
        <v>83</v>
      </c>
      <c r="AV1680" s="14" t="s">
        <v>83</v>
      </c>
      <c r="AW1680" s="14" t="s">
        <v>30</v>
      </c>
      <c r="AX1680" s="14" t="s">
        <v>73</v>
      </c>
      <c r="AY1680" s="262" t="s">
        <v>183</v>
      </c>
    </row>
    <row r="1681" s="13" customFormat="1">
      <c r="A1681" s="13"/>
      <c r="B1681" s="241"/>
      <c r="C1681" s="242"/>
      <c r="D1681" s="243" t="s">
        <v>195</v>
      </c>
      <c r="E1681" s="244" t="s">
        <v>1</v>
      </c>
      <c r="F1681" s="245" t="s">
        <v>196</v>
      </c>
      <c r="G1681" s="242"/>
      <c r="H1681" s="244" t="s">
        <v>1</v>
      </c>
      <c r="I1681" s="246"/>
      <c r="J1681" s="242"/>
      <c r="K1681" s="242"/>
      <c r="L1681" s="247"/>
      <c r="M1681" s="248"/>
      <c r="N1681" s="249"/>
      <c r="O1681" s="249"/>
      <c r="P1681" s="249"/>
      <c r="Q1681" s="249"/>
      <c r="R1681" s="249"/>
      <c r="S1681" s="249"/>
      <c r="T1681" s="250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1" t="s">
        <v>195</v>
      </c>
      <c r="AU1681" s="251" t="s">
        <v>83</v>
      </c>
      <c r="AV1681" s="13" t="s">
        <v>81</v>
      </c>
      <c r="AW1681" s="13" t="s">
        <v>30</v>
      </c>
      <c r="AX1681" s="13" t="s">
        <v>73</v>
      </c>
      <c r="AY1681" s="251" t="s">
        <v>183</v>
      </c>
    </row>
    <row r="1682" s="13" customFormat="1">
      <c r="A1682" s="13"/>
      <c r="B1682" s="241"/>
      <c r="C1682" s="242"/>
      <c r="D1682" s="243" t="s">
        <v>195</v>
      </c>
      <c r="E1682" s="244" t="s">
        <v>1</v>
      </c>
      <c r="F1682" s="245" t="s">
        <v>1711</v>
      </c>
      <c r="G1682" s="242"/>
      <c r="H1682" s="244" t="s">
        <v>1</v>
      </c>
      <c r="I1682" s="246"/>
      <c r="J1682" s="242"/>
      <c r="K1682" s="242"/>
      <c r="L1682" s="247"/>
      <c r="M1682" s="248"/>
      <c r="N1682" s="249"/>
      <c r="O1682" s="249"/>
      <c r="P1682" s="249"/>
      <c r="Q1682" s="249"/>
      <c r="R1682" s="249"/>
      <c r="S1682" s="249"/>
      <c r="T1682" s="250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1" t="s">
        <v>195</v>
      </c>
      <c r="AU1682" s="251" t="s">
        <v>83</v>
      </c>
      <c r="AV1682" s="13" t="s">
        <v>81</v>
      </c>
      <c r="AW1682" s="13" t="s">
        <v>30</v>
      </c>
      <c r="AX1682" s="13" t="s">
        <v>73</v>
      </c>
      <c r="AY1682" s="251" t="s">
        <v>183</v>
      </c>
    </row>
    <row r="1683" s="13" customFormat="1">
      <c r="A1683" s="13"/>
      <c r="B1683" s="241"/>
      <c r="C1683" s="242"/>
      <c r="D1683" s="243" t="s">
        <v>195</v>
      </c>
      <c r="E1683" s="244" t="s">
        <v>1</v>
      </c>
      <c r="F1683" s="245" t="s">
        <v>1025</v>
      </c>
      <c r="G1683" s="242"/>
      <c r="H1683" s="244" t="s">
        <v>1</v>
      </c>
      <c r="I1683" s="246"/>
      <c r="J1683" s="242"/>
      <c r="K1683" s="242"/>
      <c r="L1683" s="247"/>
      <c r="M1683" s="248"/>
      <c r="N1683" s="249"/>
      <c r="O1683" s="249"/>
      <c r="P1683" s="249"/>
      <c r="Q1683" s="249"/>
      <c r="R1683" s="249"/>
      <c r="S1683" s="249"/>
      <c r="T1683" s="250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1" t="s">
        <v>195</v>
      </c>
      <c r="AU1683" s="251" t="s">
        <v>83</v>
      </c>
      <c r="AV1683" s="13" t="s">
        <v>81</v>
      </c>
      <c r="AW1683" s="13" t="s">
        <v>30</v>
      </c>
      <c r="AX1683" s="13" t="s">
        <v>73</v>
      </c>
      <c r="AY1683" s="251" t="s">
        <v>183</v>
      </c>
    </row>
    <row r="1684" s="14" customFormat="1">
      <c r="A1684" s="14"/>
      <c r="B1684" s="252"/>
      <c r="C1684" s="253"/>
      <c r="D1684" s="243" t="s">
        <v>195</v>
      </c>
      <c r="E1684" s="254" t="s">
        <v>1</v>
      </c>
      <c r="F1684" s="255" t="s">
        <v>1817</v>
      </c>
      <c r="G1684" s="253"/>
      <c r="H1684" s="256">
        <v>0.105</v>
      </c>
      <c r="I1684" s="257"/>
      <c r="J1684" s="253"/>
      <c r="K1684" s="253"/>
      <c r="L1684" s="258"/>
      <c r="M1684" s="259"/>
      <c r="N1684" s="260"/>
      <c r="O1684" s="260"/>
      <c r="P1684" s="260"/>
      <c r="Q1684" s="260"/>
      <c r="R1684" s="260"/>
      <c r="S1684" s="260"/>
      <c r="T1684" s="261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2" t="s">
        <v>195</v>
      </c>
      <c r="AU1684" s="262" t="s">
        <v>83</v>
      </c>
      <c r="AV1684" s="14" t="s">
        <v>83</v>
      </c>
      <c r="AW1684" s="14" t="s">
        <v>30</v>
      </c>
      <c r="AX1684" s="14" t="s">
        <v>73</v>
      </c>
      <c r="AY1684" s="262" t="s">
        <v>183</v>
      </c>
    </row>
    <row r="1685" s="13" customFormat="1">
      <c r="A1685" s="13"/>
      <c r="B1685" s="241"/>
      <c r="C1685" s="242"/>
      <c r="D1685" s="243" t="s">
        <v>195</v>
      </c>
      <c r="E1685" s="244" t="s">
        <v>1</v>
      </c>
      <c r="F1685" s="245" t="s">
        <v>1773</v>
      </c>
      <c r="G1685" s="242"/>
      <c r="H1685" s="244" t="s">
        <v>1</v>
      </c>
      <c r="I1685" s="246"/>
      <c r="J1685" s="242"/>
      <c r="K1685" s="242"/>
      <c r="L1685" s="247"/>
      <c r="M1685" s="248"/>
      <c r="N1685" s="249"/>
      <c r="O1685" s="249"/>
      <c r="P1685" s="249"/>
      <c r="Q1685" s="249"/>
      <c r="R1685" s="249"/>
      <c r="S1685" s="249"/>
      <c r="T1685" s="250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1" t="s">
        <v>195</v>
      </c>
      <c r="AU1685" s="251" t="s">
        <v>83</v>
      </c>
      <c r="AV1685" s="13" t="s">
        <v>81</v>
      </c>
      <c r="AW1685" s="13" t="s">
        <v>30</v>
      </c>
      <c r="AX1685" s="13" t="s">
        <v>73</v>
      </c>
      <c r="AY1685" s="251" t="s">
        <v>183</v>
      </c>
    </row>
    <row r="1686" s="13" customFormat="1">
      <c r="A1686" s="13"/>
      <c r="B1686" s="241"/>
      <c r="C1686" s="242"/>
      <c r="D1686" s="243" t="s">
        <v>195</v>
      </c>
      <c r="E1686" s="244" t="s">
        <v>1</v>
      </c>
      <c r="F1686" s="245" t="s">
        <v>1774</v>
      </c>
      <c r="G1686" s="242"/>
      <c r="H1686" s="244" t="s">
        <v>1</v>
      </c>
      <c r="I1686" s="246"/>
      <c r="J1686" s="242"/>
      <c r="K1686" s="242"/>
      <c r="L1686" s="247"/>
      <c r="M1686" s="248"/>
      <c r="N1686" s="249"/>
      <c r="O1686" s="249"/>
      <c r="P1686" s="249"/>
      <c r="Q1686" s="249"/>
      <c r="R1686" s="249"/>
      <c r="S1686" s="249"/>
      <c r="T1686" s="250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1" t="s">
        <v>195</v>
      </c>
      <c r="AU1686" s="251" t="s">
        <v>83</v>
      </c>
      <c r="AV1686" s="13" t="s">
        <v>81</v>
      </c>
      <c r="AW1686" s="13" t="s">
        <v>30</v>
      </c>
      <c r="AX1686" s="13" t="s">
        <v>73</v>
      </c>
      <c r="AY1686" s="251" t="s">
        <v>183</v>
      </c>
    </row>
    <row r="1687" s="14" customFormat="1">
      <c r="A1687" s="14"/>
      <c r="B1687" s="252"/>
      <c r="C1687" s="253"/>
      <c r="D1687" s="243" t="s">
        <v>195</v>
      </c>
      <c r="E1687" s="254" t="s">
        <v>1</v>
      </c>
      <c r="F1687" s="255" t="s">
        <v>1818</v>
      </c>
      <c r="G1687" s="253"/>
      <c r="H1687" s="256">
        <v>0.253</v>
      </c>
      <c r="I1687" s="257"/>
      <c r="J1687" s="253"/>
      <c r="K1687" s="253"/>
      <c r="L1687" s="258"/>
      <c r="M1687" s="259"/>
      <c r="N1687" s="260"/>
      <c r="O1687" s="260"/>
      <c r="P1687" s="260"/>
      <c r="Q1687" s="260"/>
      <c r="R1687" s="260"/>
      <c r="S1687" s="260"/>
      <c r="T1687" s="261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2" t="s">
        <v>195</v>
      </c>
      <c r="AU1687" s="262" t="s">
        <v>83</v>
      </c>
      <c r="AV1687" s="14" t="s">
        <v>83</v>
      </c>
      <c r="AW1687" s="14" t="s">
        <v>30</v>
      </c>
      <c r="AX1687" s="14" t="s">
        <v>73</v>
      </c>
      <c r="AY1687" s="262" t="s">
        <v>183</v>
      </c>
    </row>
    <row r="1688" s="13" customFormat="1">
      <c r="A1688" s="13"/>
      <c r="B1688" s="241"/>
      <c r="C1688" s="242"/>
      <c r="D1688" s="243" t="s">
        <v>195</v>
      </c>
      <c r="E1688" s="244" t="s">
        <v>1</v>
      </c>
      <c r="F1688" s="245" t="s">
        <v>208</v>
      </c>
      <c r="G1688" s="242"/>
      <c r="H1688" s="244" t="s">
        <v>1</v>
      </c>
      <c r="I1688" s="246"/>
      <c r="J1688" s="242"/>
      <c r="K1688" s="242"/>
      <c r="L1688" s="247"/>
      <c r="M1688" s="248"/>
      <c r="N1688" s="249"/>
      <c r="O1688" s="249"/>
      <c r="P1688" s="249"/>
      <c r="Q1688" s="249"/>
      <c r="R1688" s="249"/>
      <c r="S1688" s="249"/>
      <c r="T1688" s="250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1" t="s">
        <v>195</v>
      </c>
      <c r="AU1688" s="251" t="s">
        <v>83</v>
      </c>
      <c r="AV1688" s="13" t="s">
        <v>81</v>
      </c>
      <c r="AW1688" s="13" t="s">
        <v>30</v>
      </c>
      <c r="AX1688" s="13" t="s">
        <v>73</v>
      </c>
      <c r="AY1688" s="251" t="s">
        <v>183</v>
      </c>
    </row>
    <row r="1689" s="13" customFormat="1">
      <c r="A1689" s="13"/>
      <c r="B1689" s="241"/>
      <c r="C1689" s="242"/>
      <c r="D1689" s="243" t="s">
        <v>195</v>
      </c>
      <c r="E1689" s="244" t="s">
        <v>1</v>
      </c>
      <c r="F1689" s="245" t="s">
        <v>1776</v>
      </c>
      <c r="G1689" s="242"/>
      <c r="H1689" s="244" t="s">
        <v>1</v>
      </c>
      <c r="I1689" s="246"/>
      <c r="J1689" s="242"/>
      <c r="K1689" s="242"/>
      <c r="L1689" s="247"/>
      <c r="M1689" s="248"/>
      <c r="N1689" s="249"/>
      <c r="O1689" s="249"/>
      <c r="P1689" s="249"/>
      <c r="Q1689" s="249"/>
      <c r="R1689" s="249"/>
      <c r="S1689" s="249"/>
      <c r="T1689" s="250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1" t="s">
        <v>195</v>
      </c>
      <c r="AU1689" s="251" t="s">
        <v>83</v>
      </c>
      <c r="AV1689" s="13" t="s">
        <v>81</v>
      </c>
      <c r="AW1689" s="13" t="s">
        <v>30</v>
      </c>
      <c r="AX1689" s="13" t="s">
        <v>73</v>
      </c>
      <c r="AY1689" s="251" t="s">
        <v>183</v>
      </c>
    </row>
    <row r="1690" s="13" customFormat="1">
      <c r="A1690" s="13"/>
      <c r="B1690" s="241"/>
      <c r="C1690" s="242"/>
      <c r="D1690" s="243" t="s">
        <v>195</v>
      </c>
      <c r="E1690" s="244" t="s">
        <v>1</v>
      </c>
      <c r="F1690" s="245" t="s">
        <v>1597</v>
      </c>
      <c r="G1690" s="242"/>
      <c r="H1690" s="244" t="s">
        <v>1</v>
      </c>
      <c r="I1690" s="246"/>
      <c r="J1690" s="242"/>
      <c r="K1690" s="242"/>
      <c r="L1690" s="247"/>
      <c r="M1690" s="248"/>
      <c r="N1690" s="249"/>
      <c r="O1690" s="249"/>
      <c r="P1690" s="249"/>
      <c r="Q1690" s="249"/>
      <c r="R1690" s="249"/>
      <c r="S1690" s="249"/>
      <c r="T1690" s="250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1" t="s">
        <v>195</v>
      </c>
      <c r="AU1690" s="251" t="s">
        <v>83</v>
      </c>
      <c r="AV1690" s="13" t="s">
        <v>81</v>
      </c>
      <c r="AW1690" s="13" t="s">
        <v>30</v>
      </c>
      <c r="AX1690" s="13" t="s">
        <v>73</v>
      </c>
      <c r="AY1690" s="251" t="s">
        <v>183</v>
      </c>
    </row>
    <row r="1691" s="14" customFormat="1">
      <c r="A1691" s="14"/>
      <c r="B1691" s="252"/>
      <c r="C1691" s="253"/>
      <c r="D1691" s="243" t="s">
        <v>195</v>
      </c>
      <c r="E1691" s="254" t="s">
        <v>1</v>
      </c>
      <c r="F1691" s="255" t="s">
        <v>1819</v>
      </c>
      <c r="G1691" s="253"/>
      <c r="H1691" s="256">
        <v>0.11799999999999999</v>
      </c>
      <c r="I1691" s="257"/>
      <c r="J1691" s="253"/>
      <c r="K1691" s="253"/>
      <c r="L1691" s="258"/>
      <c r="M1691" s="259"/>
      <c r="N1691" s="260"/>
      <c r="O1691" s="260"/>
      <c r="P1691" s="260"/>
      <c r="Q1691" s="260"/>
      <c r="R1691" s="260"/>
      <c r="S1691" s="260"/>
      <c r="T1691" s="261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2" t="s">
        <v>195</v>
      </c>
      <c r="AU1691" s="262" t="s">
        <v>83</v>
      </c>
      <c r="AV1691" s="14" t="s">
        <v>83</v>
      </c>
      <c r="AW1691" s="14" t="s">
        <v>30</v>
      </c>
      <c r="AX1691" s="14" t="s">
        <v>73</v>
      </c>
      <c r="AY1691" s="262" t="s">
        <v>183</v>
      </c>
    </row>
    <row r="1692" s="13" customFormat="1">
      <c r="A1692" s="13"/>
      <c r="B1692" s="241"/>
      <c r="C1692" s="242"/>
      <c r="D1692" s="243" t="s">
        <v>195</v>
      </c>
      <c r="E1692" s="244" t="s">
        <v>1</v>
      </c>
      <c r="F1692" s="245" t="s">
        <v>1778</v>
      </c>
      <c r="G1692" s="242"/>
      <c r="H1692" s="244" t="s">
        <v>1</v>
      </c>
      <c r="I1692" s="246"/>
      <c r="J1692" s="242"/>
      <c r="K1692" s="242"/>
      <c r="L1692" s="247"/>
      <c r="M1692" s="248"/>
      <c r="N1692" s="249"/>
      <c r="O1692" s="249"/>
      <c r="P1692" s="249"/>
      <c r="Q1692" s="249"/>
      <c r="R1692" s="249"/>
      <c r="S1692" s="249"/>
      <c r="T1692" s="250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1" t="s">
        <v>195</v>
      </c>
      <c r="AU1692" s="251" t="s">
        <v>83</v>
      </c>
      <c r="AV1692" s="13" t="s">
        <v>81</v>
      </c>
      <c r="AW1692" s="13" t="s">
        <v>30</v>
      </c>
      <c r="AX1692" s="13" t="s">
        <v>73</v>
      </c>
      <c r="AY1692" s="251" t="s">
        <v>183</v>
      </c>
    </row>
    <row r="1693" s="13" customFormat="1">
      <c r="A1693" s="13"/>
      <c r="B1693" s="241"/>
      <c r="C1693" s="242"/>
      <c r="D1693" s="243" t="s">
        <v>195</v>
      </c>
      <c r="E1693" s="244" t="s">
        <v>1</v>
      </c>
      <c r="F1693" s="245" t="s">
        <v>366</v>
      </c>
      <c r="G1693" s="242"/>
      <c r="H1693" s="244" t="s">
        <v>1</v>
      </c>
      <c r="I1693" s="246"/>
      <c r="J1693" s="242"/>
      <c r="K1693" s="242"/>
      <c r="L1693" s="247"/>
      <c r="M1693" s="248"/>
      <c r="N1693" s="249"/>
      <c r="O1693" s="249"/>
      <c r="P1693" s="249"/>
      <c r="Q1693" s="249"/>
      <c r="R1693" s="249"/>
      <c r="S1693" s="249"/>
      <c r="T1693" s="250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1" t="s">
        <v>195</v>
      </c>
      <c r="AU1693" s="251" t="s">
        <v>83</v>
      </c>
      <c r="AV1693" s="13" t="s">
        <v>81</v>
      </c>
      <c r="AW1693" s="13" t="s">
        <v>30</v>
      </c>
      <c r="AX1693" s="13" t="s">
        <v>73</v>
      </c>
      <c r="AY1693" s="251" t="s">
        <v>183</v>
      </c>
    </row>
    <row r="1694" s="14" customFormat="1">
      <c r="A1694" s="14"/>
      <c r="B1694" s="252"/>
      <c r="C1694" s="253"/>
      <c r="D1694" s="243" t="s">
        <v>195</v>
      </c>
      <c r="E1694" s="254" t="s">
        <v>1</v>
      </c>
      <c r="F1694" s="255" t="s">
        <v>1820</v>
      </c>
      <c r="G1694" s="253"/>
      <c r="H1694" s="256">
        <v>0.191</v>
      </c>
      <c r="I1694" s="257"/>
      <c r="J1694" s="253"/>
      <c r="K1694" s="253"/>
      <c r="L1694" s="258"/>
      <c r="M1694" s="259"/>
      <c r="N1694" s="260"/>
      <c r="O1694" s="260"/>
      <c r="P1694" s="260"/>
      <c r="Q1694" s="260"/>
      <c r="R1694" s="260"/>
      <c r="S1694" s="260"/>
      <c r="T1694" s="261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2" t="s">
        <v>195</v>
      </c>
      <c r="AU1694" s="262" t="s">
        <v>83</v>
      </c>
      <c r="AV1694" s="14" t="s">
        <v>83</v>
      </c>
      <c r="AW1694" s="14" t="s">
        <v>30</v>
      </c>
      <c r="AX1694" s="14" t="s">
        <v>73</v>
      </c>
      <c r="AY1694" s="262" t="s">
        <v>183</v>
      </c>
    </row>
    <row r="1695" s="15" customFormat="1">
      <c r="A1695" s="15"/>
      <c r="B1695" s="263"/>
      <c r="C1695" s="264"/>
      <c r="D1695" s="243" t="s">
        <v>195</v>
      </c>
      <c r="E1695" s="265" t="s">
        <v>1</v>
      </c>
      <c r="F1695" s="266" t="s">
        <v>219</v>
      </c>
      <c r="G1695" s="264"/>
      <c r="H1695" s="267">
        <v>1.6160000000000001</v>
      </c>
      <c r="I1695" s="268"/>
      <c r="J1695" s="264"/>
      <c r="K1695" s="264"/>
      <c r="L1695" s="269"/>
      <c r="M1695" s="270"/>
      <c r="N1695" s="271"/>
      <c r="O1695" s="271"/>
      <c r="P1695" s="271"/>
      <c r="Q1695" s="271"/>
      <c r="R1695" s="271"/>
      <c r="S1695" s="271"/>
      <c r="T1695" s="272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73" t="s">
        <v>195</v>
      </c>
      <c r="AU1695" s="273" t="s">
        <v>83</v>
      </c>
      <c r="AV1695" s="15" t="s">
        <v>188</v>
      </c>
      <c r="AW1695" s="15" t="s">
        <v>30</v>
      </c>
      <c r="AX1695" s="15" t="s">
        <v>81</v>
      </c>
      <c r="AY1695" s="273" t="s">
        <v>183</v>
      </c>
    </row>
    <row r="1696" s="2" customFormat="1" ht="24.15" customHeight="1">
      <c r="A1696" s="38"/>
      <c r="B1696" s="39"/>
      <c r="C1696" s="227" t="s">
        <v>1821</v>
      </c>
      <c r="D1696" s="227" t="s">
        <v>185</v>
      </c>
      <c r="E1696" s="228" t="s">
        <v>1822</v>
      </c>
      <c r="F1696" s="229" t="s">
        <v>1823</v>
      </c>
      <c r="G1696" s="230" t="s">
        <v>202</v>
      </c>
      <c r="H1696" s="231">
        <v>96.543999999999997</v>
      </c>
      <c r="I1696" s="232"/>
      <c r="J1696" s="233">
        <f>ROUND(I1696*H1696,2)</f>
        <v>0</v>
      </c>
      <c r="K1696" s="234"/>
      <c r="L1696" s="44"/>
      <c r="M1696" s="235" t="s">
        <v>1</v>
      </c>
      <c r="N1696" s="236" t="s">
        <v>38</v>
      </c>
      <c r="O1696" s="91"/>
      <c r="P1696" s="237">
        <f>O1696*H1696</f>
        <v>0</v>
      </c>
      <c r="Q1696" s="237">
        <v>0.105</v>
      </c>
      <c r="R1696" s="237">
        <f>Q1696*H1696</f>
        <v>10.13712</v>
      </c>
      <c r="S1696" s="237">
        <v>0</v>
      </c>
      <c r="T1696" s="238">
        <f>S1696*H1696</f>
        <v>0</v>
      </c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R1696" s="239" t="s">
        <v>188</v>
      </c>
      <c r="AT1696" s="239" t="s">
        <v>185</v>
      </c>
      <c r="AU1696" s="239" t="s">
        <v>83</v>
      </c>
      <c r="AY1696" s="17" t="s">
        <v>183</v>
      </c>
      <c r="BE1696" s="240">
        <f>IF(N1696="základní",J1696,0)</f>
        <v>0</v>
      </c>
      <c r="BF1696" s="240">
        <f>IF(N1696="snížená",J1696,0)</f>
        <v>0</v>
      </c>
      <c r="BG1696" s="240">
        <f>IF(N1696="zákl. přenesená",J1696,0)</f>
        <v>0</v>
      </c>
      <c r="BH1696" s="240">
        <f>IF(N1696="sníž. přenesená",J1696,0)</f>
        <v>0</v>
      </c>
      <c r="BI1696" s="240">
        <f>IF(N1696="nulová",J1696,0)</f>
        <v>0</v>
      </c>
      <c r="BJ1696" s="17" t="s">
        <v>81</v>
      </c>
      <c r="BK1696" s="240">
        <f>ROUND(I1696*H1696,2)</f>
        <v>0</v>
      </c>
      <c r="BL1696" s="17" t="s">
        <v>188</v>
      </c>
      <c r="BM1696" s="239" t="s">
        <v>1824</v>
      </c>
    </row>
    <row r="1697" s="13" customFormat="1">
      <c r="A1697" s="13"/>
      <c r="B1697" s="241"/>
      <c r="C1697" s="242"/>
      <c r="D1697" s="243" t="s">
        <v>195</v>
      </c>
      <c r="E1697" s="244" t="s">
        <v>1</v>
      </c>
      <c r="F1697" s="245" t="s">
        <v>1825</v>
      </c>
      <c r="G1697" s="242"/>
      <c r="H1697" s="244" t="s">
        <v>1</v>
      </c>
      <c r="I1697" s="246"/>
      <c r="J1697" s="242"/>
      <c r="K1697" s="242"/>
      <c r="L1697" s="247"/>
      <c r="M1697" s="248"/>
      <c r="N1697" s="249"/>
      <c r="O1697" s="249"/>
      <c r="P1697" s="249"/>
      <c r="Q1697" s="249"/>
      <c r="R1697" s="249"/>
      <c r="S1697" s="249"/>
      <c r="T1697" s="250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1" t="s">
        <v>195</v>
      </c>
      <c r="AU1697" s="251" t="s">
        <v>83</v>
      </c>
      <c r="AV1697" s="13" t="s">
        <v>81</v>
      </c>
      <c r="AW1697" s="13" t="s">
        <v>30</v>
      </c>
      <c r="AX1697" s="13" t="s">
        <v>73</v>
      </c>
      <c r="AY1697" s="251" t="s">
        <v>183</v>
      </c>
    </row>
    <row r="1698" s="14" customFormat="1">
      <c r="A1698" s="14"/>
      <c r="B1698" s="252"/>
      <c r="C1698" s="253"/>
      <c r="D1698" s="243" t="s">
        <v>195</v>
      </c>
      <c r="E1698" s="254" t="s">
        <v>1</v>
      </c>
      <c r="F1698" s="255" t="s">
        <v>880</v>
      </c>
      <c r="G1698" s="253"/>
      <c r="H1698" s="256">
        <v>63.448</v>
      </c>
      <c r="I1698" s="257"/>
      <c r="J1698" s="253"/>
      <c r="K1698" s="253"/>
      <c r="L1698" s="258"/>
      <c r="M1698" s="259"/>
      <c r="N1698" s="260"/>
      <c r="O1698" s="260"/>
      <c r="P1698" s="260"/>
      <c r="Q1698" s="260"/>
      <c r="R1698" s="260"/>
      <c r="S1698" s="260"/>
      <c r="T1698" s="261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2" t="s">
        <v>195</v>
      </c>
      <c r="AU1698" s="262" t="s">
        <v>83</v>
      </c>
      <c r="AV1698" s="14" t="s">
        <v>83</v>
      </c>
      <c r="AW1698" s="14" t="s">
        <v>30</v>
      </c>
      <c r="AX1698" s="14" t="s">
        <v>73</v>
      </c>
      <c r="AY1698" s="262" t="s">
        <v>183</v>
      </c>
    </row>
    <row r="1699" s="14" customFormat="1">
      <c r="A1699" s="14"/>
      <c r="B1699" s="252"/>
      <c r="C1699" s="253"/>
      <c r="D1699" s="243" t="s">
        <v>195</v>
      </c>
      <c r="E1699" s="254" t="s">
        <v>1</v>
      </c>
      <c r="F1699" s="255" t="s">
        <v>881</v>
      </c>
      <c r="G1699" s="253"/>
      <c r="H1699" s="256">
        <v>7.2629999999999999</v>
      </c>
      <c r="I1699" s="257"/>
      <c r="J1699" s="253"/>
      <c r="K1699" s="253"/>
      <c r="L1699" s="258"/>
      <c r="M1699" s="259"/>
      <c r="N1699" s="260"/>
      <c r="O1699" s="260"/>
      <c r="P1699" s="260"/>
      <c r="Q1699" s="260"/>
      <c r="R1699" s="260"/>
      <c r="S1699" s="260"/>
      <c r="T1699" s="261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2" t="s">
        <v>195</v>
      </c>
      <c r="AU1699" s="262" t="s">
        <v>83</v>
      </c>
      <c r="AV1699" s="14" t="s">
        <v>83</v>
      </c>
      <c r="AW1699" s="14" t="s">
        <v>30</v>
      </c>
      <c r="AX1699" s="14" t="s">
        <v>73</v>
      </c>
      <c r="AY1699" s="262" t="s">
        <v>183</v>
      </c>
    </row>
    <row r="1700" s="13" customFormat="1">
      <c r="A1700" s="13"/>
      <c r="B1700" s="241"/>
      <c r="C1700" s="242"/>
      <c r="D1700" s="243" t="s">
        <v>195</v>
      </c>
      <c r="E1700" s="244" t="s">
        <v>1</v>
      </c>
      <c r="F1700" s="245" t="s">
        <v>1787</v>
      </c>
      <c r="G1700" s="242"/>
      <c r="H1700" s="244" t="s">
        <v>1</v>
      </c>
      <c r="I1700" s="246"/>
      <c r="J1700" s="242"/>
      <c r="K1700" s="242"/>
      <c r="L1700" s="247"/>
      <c r="M1700" s="248"/>
      <c r="N1700" s="249"/>
      <c r="O1700" s="249"/>
      <c r="P1700" s="249"/>
      <c r="Q1700" s="249"/>
      <c r="R1700" s="249"/>
      <c r="S1700" s="249"/>
      <c r="T1700" s="250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1" t="s">
        <v>195</v>
      </c>
      <c r="AU1700" s="251" t="s">
        <v>83</v>
      </c>
      <c r="AV1700" s="13" t="s">
        <v>81</v>
      </c>
      <c r="AW1700" s="13" t="s">
        <v>30</v>
      </c>
      <c r="AX1700" s="13" t="s">
        <v>73</v>
      </c>
      <c r="AY1700" s="251" t="s">
        <v>183</v>
      </c>
    </row>
    <row r="1701" s="14" customFormat="1">
      <c r="A1701" s="14"/>
      <c r="B1701" s="252"/>
      <c r="C1701" s="253"/>
      <c r="D1701" s="243" t="s">
        <v>195</v>
      </c>
      <c r="E1701" s="254" t="s">
        <v>1</v>
      </c>
      <c r="F1701" s="255" t="s">
        <v>1826</v>
      </c>
      <c r="G1701" s="253"/>
      <c r="H1701" s="256">
        <v>3.798</v>
      </c>
      <c r="I1701" s="257"/>
      <c r="J1701" s="253"/>
      <c r="K1701" s="253"/>
      <c r="L1701" s="258"/>
      <c r="M1701" s="259"/>
      <c r="N1701" s="260"/>
      <c r="O1701" s="260"/>
      <c r="P1701" s="260"/>
      <c r="Q1701" s="260"/>
      <c r="R1701" s="260"/>
      <c r="S1701" s="260"/>
      <c r="T1701" s="261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62" t="s">
        <v>195</v>
      </c>
      <c r="AU1701" s="262" t="s">
        <v>83</v>
      </c>
      <c r="AV1701" s="14" t="s">
        <v>83</v>
      </c>
      <c r="AW1701" s="14" t="s">
        <v>30</v>
      </c>
      <c r="AX1701" s="14" t="s">
        <v>73</v>
      </c>
      <c r="AY1701" s="262" t="s">
        <v>183</v>
      </c>
    </row>
    <row r="1702" s="13" customFormat="1">
      <c r="A1702" s="13"/>
      <c r="B1702" s="241"/>
      <c r="C1702" s="242"/>
      <c r="D1702" s="243" t="s">
        <v>195</v>
      </c>
      <c r="E1702" s="244" t="s">
        <v>1</v>
      </c>
      <c r="F1702" s="245" t="s">
        <v>1789</v>
      </c>
      <c r="G1702" s="242"/>
      <c r="H1702" s="244" t="s">
        <v>1</v>
      </c>
      <c r="I1702" s="246"/>
      <c r="J1702" s="242"/>
      <c r="K1702" s="242"/>
      <c r="L1702" s="247"/>
      <c r="M1702" s="248"/>
      <c r="N1702" s="249"/>
      <c r="O1702" s="249"/>
      <c r="P1702" s="249"/>
      <c r="Q1702" s="249"/>
      <c r="R1702" s="249"/>
      <c r="S1702" s="249"/>
      <c r="T1702" s="250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1" t="s">
        <v>195</v>
      </c>
      <c r="AU1702" s="251" t="s">
        <v>83</v>
      </c>
      <c r="AV1702" s="13" t="s">
        <v>81</v>
      </c>
      <c r="AW1702" s="13" t="s">
        <v>30</v>
      </c>
      <c r="AX1702" s="13" t="s">
        <v>73</v>
      </c>
      <c r="AY1702" s="251" t="s">
        <v>183</v>
      </c>
    </row>
    <row r="1703" s="14" customFormat="1">
      <c r="A1703" s="14"/>
      <c r="B1703" s="252"/>
      <c r="C1703" s="253"/>
      <c r="D1703" s="243" t="s">
        <v>195</v>
      </c>
      <c r="E1703" s="254" t="s">
        <v>1</v>
      </c>
      <c r="F1703" s="255" t="s">
        <v>883</v>
      </c>
      <c r="G1703" s="253"/>
      <c r="H1703" s="256">
        <v>12.699999999999999</v>
      </c>
      <c r="I1703" s="257"/>
      <c r="J1703" s="253"/>
      <c r="K1703" s="253"/>
      <c r="L1703" s="258"/>
      <c r="M1703" s="259"/>
      <c r="N1703" s="260"/>
      <c r="O1703" s="260"/>
      <c r="P1703" s="260"/>
      <c r="Q1703" s="260"/>
      <c r="R1703" s="260"/>
      <c r="S1703" s="260"/>
      <c r="T1703" s="261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62" t="s">
        <v>195</v>
      </c>
      <c r="AU1703" s="262" t="s">
        <v>83</v>
      </c>
      <c r="AV1703" s="14" t="s">
        <v>83</v>
      </c>
      <c r="AW1703" s="14" t="s">
        <v>30</v>
      </c>
      <c r="AX1703" s="14" t="s">
        <v>73</v>
      </c>
      <c r="AY1703" s="262" t="s">
        <v>183</v>
      </c>
    </row>
    <row r="1704" s="13" customFormat="1">
      <c r="A1704" s="13"/>
      <c r="B1704" s="241"/>
      <c r="C1704" s="242"/>
      <c r="D1704" s="243" t="s">
        <v>195</v>
      </c>
      <c r="E1704" s="244" t="s">
        <v>1</v>
      </c>
      <c r="F1704" s="245" t="s">
        <v>856</v>
      </c>
      <c r="G1704" s="242"/>
      <c r="H1704" s="244" t="s">
        <v>1</v>
      </c>
      <c r="I1704" s="246"/>
      <c r="J1704" s="242"/>
      <c r="K1704" s="242"/>
      <c r="L1704" s="247"/>
      <c r="M1704" s="248"/>
      <c r="N1704" s="249"/>
      <c r="O1704" s="249"/>
      <c r="P1704" s="249"/>
      <c r="Q1704" s="249"/>
      <c r="R1704" s="249"/>
      <c r="S1704" s="249"/>
      <c r="T1704" s="250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1" t="s">
        <v>195</v>
      </c>
      <c r="AU1704" s="251" t="s">
        <v>83</v>
      </c>
      <c r="AV1704" s="13" t="s">
        <v>81</v>
      </c>
      <c r="AW1704" s="13" t="s">
        <v>30</v>
      </c>
      <c r="AX1704" s="13" t="s">
        <v>73</v>
      </c>
      <c r="AY1704" s="251" t="s">
        <v>183</v>
      </c>
    </row>
    <row r="1705" s="14" customFormat="1">
      <c r="A1705" s="14"/>
      <c r="B1705" s="252"/>
      <c r="C1705" s="253"/>
      <c r="D1705" s="243" t="s">
        <v>195</v>
      </c>
      <c r="E1705" s="254" t="s">
        <v>1</v>
      </c>
      <c r="F1705" s="255" t="s">
        <v>1827</v>
      </c>
      <c r="G1705" s="253"/>
      <c r="H1705" s="256">
        <v>7.3799999999999999</v>
      </c>
      <c r="I1705" s="257"/>
      <c r="J1705" s="253"/>
      <c r="K1705" s="253"/>
      <c r="L1705" s="258"/>
      <c r="M1705" s="259"/>
      <c r="N1705" s="260"/>
      <c r="O1705" s="260"/>
      <c r="P1705" s="260"/>
      <c r="Q1705" s="260"/>
      <c r="R1705" s="260"/>
      <c r="S1705" s="260"/>
      <c r="T1705" s="261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62" t="s">
        <v>195</v>
      </c>
      <c r="AU1705" s="262" t="s">
        <v>83</v>
      </c>
      <c r="AV1705" s="14" t="s">
        <v>83</v>
      </c>
      <c r="AW1705" s="14" t="s">
        <v>30</v>
      </c>
      <c r="AX1705" s="14" t="s">
        <v>73</v>
      </c>
      <c r="AY1705" s="262" t="s">
        <v>183</v>
      </c>
    </row>
    <row r="1706" s="13" customFormat="1">
      <c r="A1706" s="13"/>
      <c r="B1706" s="241"/>
      <c r="C1706" s="242"/>
      <c r="D1706" s="243" t="s">
        <v>195</v>
      </c>
      <c r="E1706" s="244" t="s">
        <v>1</v>
      </c>
      <c r="F1706" s="245" t="s">
        <v>1828</v>
      </c>
      <c r="G1706" s="242"/>
      <c r="H1706" s="244" t="s">
        <v>1</v>
      </c>
      <c r="I1706" s="246"/>
      <c r="J1706" s="242"/>
      <c r="K1706" s="242"/>
      <c r="L1706" s="247"/>
      <c r="M1706" s="248"/>
      <c r="N1706" s="249"/>
      <c r="O1706" s="249"/>
      <c r="P1706" s="249"/>
      <c r="Q1706" s="249"/>
      <c r="R1706" s="249"/>
      <c r="S1706" s="249"/>
      <c r="T1706" s="250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1" t="s">
        <v>195</v>
      </c>
      <c r="AU1706" s="251" t="s">
        <v>83</v>
      </c>
      <c r="AV1706" s="13" t="s">
        <v>81</v>
      </c>
      <c r="AW1706" s="13" t="s">
        <v>30</v>
      </c>
      <c r="AX1706" s="13" t="s">
        <v>73</v>
      </c>
      <c r="AY1706" s="251" t="s">
        <v>183</v>
      </c>
    </row>
    <row r="1707" s="14" customFormat="1">
      <c r="A1707" s="14"/>
      <c r="B1707" s="252"/>
      <c r="C1707" s="253"/>
      <c r="D1707" s="243" t="s">
        <v>195</v>
      </c>
      <c r="E1707" s="254" t="s">
        <v>1</v>
      </c>
      <c r="F1707" s="255" t="s">
        <v>1829</v>
      </c>
      <c r="G1707" s="253"/>
      <c r="H1707" s="256">
        <v>1.9550000000000001</v>
      </c>
      <c r="I1707" s="257"/>
      <c r="J1707" s="253"/>
      <c r="K1707" s="253"/>
      <c r="L1707" s="258"/>
      <c r="M1707" s="259"/>
      <c r="N1707" s="260"/>
      <c r="O1707" s="260"/>
      <c r="P1707" s="260"/>
      <c r="Q1707" s="260"/>
      <c r="R1707" s="260"/>
      <c r="S1707" s="260"/>
      <c r="T1707" s="261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2" t="s">
        <v>195</v>
      </c>
      <c r="AU1707" s="262" t="s">
        <v>83</v>
      </c>
      <c r="AV1707" s="14" t="s">
        <v>83</v>
      </c>
      <c r="AW1707" s="14" t="s">
        <v>30</v>
      </c>
      <c r="AX1707" s="14" t="s">
        <v>73</v>
      </c>
      <c r="AY1707" s="262" t="s">
        <v>183</v>
      </c>
    </row>
    <row r="1708" s="15" customFormat="1">
      <c r="A1708" s="15"/>
      <c r="B1708" s="263"/>
      <c r="C1708" s="264"/>
      <c r="D1708" s="243" t="s">
        <v>195</v>
      </c>
      <c r="E1708" s="265" t="s">
        <v>1</v>
      </c>
      <c r="F1708" s="266" t="s">
        <v>219</v>
      </c>
      <c r="G1708" s="264"/>
      <c r="H1708" s="267">
        <v>96.543999999999997</v>
      </c>
      <c r="I1708" s="268"/>
      <c r="J1708" s="264"/>
      <c r="K1708" s="264"/>
      <c r="L1708" s="269"/>
      <c r="M1708" s="270"/>
      <c r="N1708" s="271"/>
      <c r="O1708" s="271"/>
      <c r="P1708" s="271"/>
      <c r="Q1708" s="271"/>
      <c r="R1708" s="271"/>
      <c r="S1708" s="271"/>
      <c r="T1708" s="272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73" t="s">
        <v>195</v>
      </c>
      <c r="AU1708" s="273" t="s">
        <v>83</v>
      </c>
      <c r="AV1708" s="15" t="s">
        <v>188</v>
      </c>
      <c r="AW1708" s="15" t="s">
        <v>30</v>
      </c>
      <c r="AX1708" s="15" t="s">
        <v>81</v>
      </c>
      <c r="AY1708" s="273" t="s">
        <v>183</v>
      </c>
    </row>
    <row r="1709" s="2" customFormat="1" ht="24.15" customHeight="1">
      <c r="A1709" s="38"/>
      <c r="B1709" s="39"/>
      <c r="C1709" s="227" t="s">
        <v>1830</v>
      </c>
      <c r="D1709" s="227" t="s">
        <v>185</v>
      </c>
      <c r="E1709" s="228" t="s">
        <v>1831</v>
      </c>
      <c r="F1709" s="229" t="s">
        <v>1832</v>
      </c>
      <c r="G1709" s="230" t="s">
        <v>202</v>
      </c>
      <c r="H1709" s="231">
        <v>2.512</v>
      </c>
      <c r="I1709" s="232"/>
      <c r="J1709" s="233">
        <f>ROUND(I1709*H1709,2)</f>
        <v>0</v>
      </c>
      <c r="K1709" s="234"/>
      <c r="L1709" s="44"/>
      <c r="M1709" s="235" t="s">
        <v>1</v>
      </c>
      <c r="N1709" s="236" t="s">
        <v>38</v>
      </c>
      <c r="O1709" s="91"/>
      <c r="P1709" s="237">
        <f>O1709*H1709</f>
        <v>0</v>
      </c>
      <c r="Q1709" s="237">
        <v>0</v>
      </c>
      <c r="R1709" s="237">
        <f>Q1709*H1709</f>
        <v>0</v>
      </c>
      <c r="S1709" s="237">
        <v>0</v>
      </c>
      <c r="T1709" s="238">
        <f>S1709*H1709</f>
        <v>0</v>
      </c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R1709" s="239" t="s">
        <v>188</v>
      </c>
      <c r="AT1709" s="239" t="s">
        <v>185</v>
      </c>
      <c r="AU1709" s="239" t="s">
        <v>83</v>
      </c>
      <c r="AY1709" s="17" t="s">
        <v>183</v>
      </c>
      <c r="BE1709" s="240">
        <f>IF(N1709="základní",J1709,0)</f>
        <v>0</v>
      </c>
      <c r="BF1709" s="240">
        <f>IF(N1709="snížená",J1709,0)</f>
        <v>0</v>
      </c>
      <c r="BG1709" s="240">
        <f>IF(N1709="zákl. přenesená",J1709,0)</f>
        <v>0</v>
      </c>
      <c r="BH1709" s="240">
        <f>IF(N1709="sníž. přenesená",J1709,0)</f>
        <v>0</v>
      </c>
      <c r="BI1709" s="240">
        <f>IF(N1709="nulová",J1709,0)</f>
        <v>0</v>
      </c>
      <c r="BJ1709" s="17" t="s">
        <v>81</v>
      </c>
      <c r="BK1709" s="240">
        <f>ROUND(I1709*H1709,2)</f>
        <v>0</v>
      </c>
      <c r="BL1709" s="17" t="s">
        <v>188</v>
      </c>
      <c r="BM1709" s="239" t="s">
        <v>1833</v>
      </c>
    </row>
    <row r="1710" s="13" customFormat="1">
      <c r="A1710" s="13"/>
      <c r="B1710" s="241"/>
      <c r="C1710" s="242"/>
      <c r="D1710" s="243" t="s">
        <v>195</v>
      </c>
      <c r="E1710" s="244" t="s">
        <v>1</v>
      </c>
      <c r="F1710" s="245" t="s">
        <v>612</v>
      </c>
      <c r="G1710" s="242"/>
      <c r="H1710" s="244" t="s">
        <v>1</v>
      </c>
      <c r="I1710" s="246"/>
      <c r="J1710" s="242"/>
      <c r="K1710" s="242"/>
      <c r="L1710" s="247"/>
      <c r="M1710" s="248"/>
      <c r="N1710" s="249"/>
      <c r="O1710" s="249"/>
      <c r="P1710" s="249"/>
      <c r="Q1710" s="249"/>
      <c r="R1710" s="249"/>
      <c r="S1710" s="249"/>
      <c r="T1710" s="250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1" t="s">
        <v>195</v>
      </c>
      <c r="AU1710" s="251" t="s">
        <v>83</v>
      </c>
      <c r="AV1710" s="13" t="s">
        <v>81</v>
      </c>
      <c r="AW1710" s="13" t="s">
        <v>30</v>
      </c>
      <c r="AX1710" s="13" t="s">
        <v>73</v>
      </c>
      <c r="AY1710" s="251" t="s">
        <v>183</v>
      </c>
    </row>
    <row r="1711" s="13" customFormat="1">
      <c r="A1711" s="13"/>
      <c r="B1711" s="241"/>
      <c r="C1711" s="242"/>
      <c r="D1711" s="243" t="s">
        <v>195</v>
      </c>
      <c r="E1711" s="244" t="s">
        <v>1</v>
      </c>
      <c r="F1711" s="245" t="s">
        <v>612</v>
      </c>
      <c r="G1711" s="242"/>
      <c r="H1711" s="244" t="s">
        <v>1</v>
      </c>
      <c r="I1711" s="246"/>
      <c r="J1711" s="242"/>
      <c r="K1711" s="242"/>
      <c r="L1711" s="247"/>
      <c r="M1711" s="248"/>
      <c r="N1711" s="249"/>
      <c r="O1711" s="249"/>
      <c r="P1711" s="249"/>
      <c r="Q1711" s="249"/>
      <c r="R1711" s="249"/>
      <c r="S1711" s="249"/>
      <c r="T1711" s="250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1" t="s">
        <v>195</v>
      </c>
      <c r="AU1711" s="251" t="s">
        <v>83</v>
      </c>
      <c r="AV1711" s="13" t="s">
        <v>81</v>
      </c>
      <c r="AW1711" s="13" t="s">
        <v>30</v>
      </c>
      <c r="AX1711" s="13" t="s">
        <v>73</v>
      </c>
      <c r="AY1711" s="251" t="s">
        <v>183</v>
      </c>
    </row>
    <row r="1712" s="14" customFormat="1">
      <c r="A1712" s="14"/>
      <c r="B1712" s="252"/>
      <c r="C1712" s="253"/>
      <c r="D1712" s="243" t="s">
        <v>195</v>
      </c>
      <c r="E1712" s="254" t="s">
        <v>1</v>
      </c>
      <c r="F1712" s="255" t="s">
        <v>1157</v>
      </c>
      <c r="G1712" s="253"/>
      <c r="H1712" s="256">
        <v>2.512</v>
      </c>
      <c r="I1712" s="257"/>
      <c r="J1712" s="253"/>
      <c r="K1712" s="253"/>
      <c r="L1712" s="258"/>
      <c r="M1712" s="259"/>
      <c r="N1712" s="260"/>
      <c r="O1712" s="260"/>
      <c r="P1712" s="260"/>
      <c r="Q1712" s="260"/>
      <c r="R1712" s="260"/>
      <c r="S1712" s="260"/>
      <c r="T1712" s="261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2" t="s">
        <v>195</v>
      </c>
      <c r="AU1712" s="262" t="s">
        <v>83</v>
      </c>
      <c r="AV1712" s="14" t="s">
        <v>83</v>
      </c>
      <c r="AW1712" s="14" t="s">
        <v>30</v>
      </c>
      <c r="AX1712" s="14" t="s">
        <v>81</v>
      </c>
      <c r="AY1712" s="262" t="s">
        <v>183</v>
      </c>
    </row>
    <row r="1713" s="2" customFormat="1" ht="24.15" customHeight="1">
      <c r="A1713" s="38"/>
      <c r="B1713" s="39"/>
      <c r="C1713" s="227" t="s">
        <v>1834</v>
      </c>
      <c r="D1713" s="227" t="s">
        <v>185</v>
      </c>
      <c r="E1713" s="228" t="s">
        <v>1835</v>
      </c>
      <c r="F1713" s="229" t="s">
        <v>1836</v>
      </c>
      <c r="G1713" s="230" t="s">
        <v>319</v>
      </c>
      <c r="H1713" s="231">
        <v>2</v>
      </c>
      <c r="I1713" s="232"/>
      <c r="J1713" s="233">
        <f>ROUND(I1713*H1713,2)</f>
        <v>0</v>
      </c>
      <c r="K1713" s="234"/>
      <c r="L1713" s="44"/>
      <c r="M1713" s="235" t="s">
        <v>1</v>
      </c>
      <c r="N1713" s="236" t="s">
        <v>38</v>
      </c>
      <c r="O1713" s="91"/>
      <c r="P1713" s="237">
        <f>O1713*H1713</f>
        <v>0</v>
      </c>
      <c r="Q1713" s="237">
        <v>5.0000000000000002E-05</v>
      </c>
      <c r="R1713" s="237">
        <f>Q1713*H1713</f>
        <v>0.00010000000000000001</v>
      </c>
      <c r="S1713" s="237">
        <v>0</v>
      </c>
      <c r="T1713" s="238">
        <f>S1713*H1713</f>
        <v>0</v>
      </c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R1713" s="239" t="s">
        <v>188</v>
      </c>
      <c r="AT1713" s="239" t="s">
        <v>185</v>
      </c>
      <c r="AU1713" s="239" t="s">
        <v>83</v>
      </c>
      <c r="AY1713" s="17" t="s">
        <v>183</v>
      </c>
      <c r="BE1713" s="240">
        <f>IF(N1713="základní",J1713,0)</f>
        <v>0</v>
      </c>
      <c r="BF1713" s="240">
        <f>IF(N1713="snížená",J1713,0)</f>
        <v>0</v>
      </c>
      <c r="BG1713" s="240">
        <f>IF(N1713="zákl. přenesená",J1713,0)</f>
        <v>0</v>
      </c>
      <c r="BH1713" s="240">
        <f>IF(N1713="sníž. přenesená",J1713,0)</f>
        <v>0</v>
      </c>
      <c r="BI1713" s="240">
        <f>IF(N1713="nulová",J1713,0)</f>
        <v>0</v>
      </c>
      <c r="BJ1713" s="17" t="s">
        <v>81</v>
      </c>
      <c r="BK1713" s="240">
        <f>ROUND(I1713*H1713,2)</f>
        <v>0</v>
      </c>
      <c r="BL1713" s="17" t="s">
        <v>188</v>
      </c>
      <c r="BM1713" s="239" t="s">
        <v>1837</v>
      </c>
    </row>
    <row r="1714" s="13" customFormat="1">
      <c r="A1714" s="13"/>
      <c r="B1714" s="241"/>
      <c r="C1714" s="242"/>
      <c r="D1714" s="243" t="s">
        <v>195</v>
      </c>
      <c r="E1714" s="244" t="s">
        <v>1</v>
      </c>
      <c r="F1714" s="245" t="s">
        <v>1838</v>
      </c>
      <c r="G1714" s="242"/>
      <c r="H1714" s="244" t="s">
        <v>1</v>
      </c>
      <c r="I1714" s="246"/>
      <c r="J1714" s="242"/>
      <c r="K1714" s="242"/>
      <c r="L1714" s="247"/>
      <c r="M1714" s="248"/>
      <c r="N1714" s="249"/>
      <c r="O1714" s="249"/>
      <c r="P1714" s="249"/>
      <c r="Q1714" s="249"/>
      <c r="R1714" s="249"/>
      <c r="S1714" s="249"/>
      <c r="T1714" s="250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1" t="s">
        <v>195</v>
      </c>
      <c r="AU1714" s="251" t="s">
        <v>83</v>
      </c>
      <c r="AV1714" s="13" t="s">
        <v>81</v>
      </c>
      <c r="AW1714" s="13" t="s">
        <v>30</v>
      </c>
      <c r="AX1714" s="13" t="s">
        <v>73</v>
      </c>
      <c r="AY1714" s="251" t="s">
        <v>183</v>
      </c>
    </row>
    <row r="1715" s="14" customFormat="1">
      <c r="A1715" s="14"/>
      <c r="B1715" s="252"/>
      <c r="C1715" s="253"/>
      <c r="D1715" s="243" t="s">
        <v>195</v>
      </c>
      <c r="E1715" s="254" t="s">
        <v>1</v>
      </c>
      <c r="F1715" s="255" t="s">
        <v>83</v>
      </c>
      <c r="G1715" s="253"/>
      <c r="H1715" s="256">
        <v>2</v>
      </c>
      <c r="I1715" s="257"/>
      <c r="J1715" s="253"/>
      <c r="K1715" s="253"/>
      <c r="L1715" s="258"/>
      <c r="M1715" s="259"/>
      <c r="N1715" s="260"/>
      <c r="O1715" s="260"/>
      <c r="P1715" s="260"/>
      <c r="Q1715" s="260"/>
      <c r="R1715" s="260"/>
      <c r="S1715" s="260"/>
      <c r="T1715" s="261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62" t="s">
        <v>195</v>
      </c>
      <c r="AU1715" s="262" t="s">
        <v>83</v>
      </c>
      <c r="AV1715" s="14" t="s">
        <v>83</v>
      </c>
      <c r="AW1715" s="14" t="s">
        <v>30</v>
      </c>
      <c r="AX1715" s="14" t="s">
        <v>81</v>
      </c>
      <c r="AY1715" s="262" t="s">
        <v>183</v>
      </c>
    </row>
    <row r="1716" s="2" customFormat="1" ht="24.15" customHeight="1">
      <c r="A1716" s="38"/>
      <c r="B1716" s="39"/>
      <c r="C1716" s="227" t="s">
        <v>1839</v>
      </c>
      <c r="D1716" s="227" t="s">
        <v>185</v>
      </c>
      <c r="E1716" s="228" t="s">
        <v>1840</v>
      </c>
      <c r="F1716" s="229" t="s">
        <v>1841</v>
      </c>
      <c r="G1716" s="230" t="s">
        <v>319</v>
      </c>
      <c r="H1716" s="231">
        <v>2</v>
      </c>
      <c r="I1716" s="232"/>
      <c r="J1716" s="233">
        <f>ROUND(I1716*H1716,2)</f>
        <v>0</v>
      </c>
      <c r="K1716" s="234"/>
      <c r="L1716" s="44"/>
      <c r="M1716" s="235" t="s">
        <v>1</v>
      </c>
      <c r="N1716" s="236" t="s">
        <v>38</v>
      </c>
      <c r="O1716" s="91"/>
      <c r="P1716" s="237">
        <f>O1716*H1716</f>
        <v>0</v>
      </c>
      <c r="Q1716" s="237">
        <v>0.0010300000000000001</v>
      </c>
      <c r="R1716" s="237">
        <f>Q1716*H1716</f>
        <v>0.0020600000000000002</v>
      </c>
      <c r="S1716" s="237">
        <v>0</v>
      </c>
      <c r="T1716" s="238">
        <f>S1716*H1716</f>
        <v>0</v>
      </c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R1716" s="239" t="s">
        <v>188</v>
      </c>
      <c r="AT1716" s="239" t="s">
        <v>185</v>
      </c>
      <c r="AU1716" s="239" t="s">
        <v>83</v>
      </c>
      <c r="AY1716" s="17" t="s">
        <v>183</v>
      </c>
      <c r="BE1716" s="240">
        <f>IF(N1716="základní",J1716,0)</f>
        <v>0</v>
      </c>
      <c r="BF1716" s="240">
        <f>IF(N1716="snížená",J1716,0)</f>
        <v>0</v>
      </c>
      <c r="BG1716" s="240">
        <f>IF(N1716="zákl. přenesená",J1716,0)</f>
        <v>0</v>
      </c>
      <c r="BH1716" s="240">
        <f>IF(N1716="sníž. přenesená",J1716,0)</f>
        <v>0</v>
      </c>
      <c r="BI1716" s="240">
        <f>IF(N1716="nulová",J1716,0)</f>
        <v>0</v>
      </c>
      <c r="BJ1716" s="17" t="s">
        <v>81</v>
      </c>
      <c r="BK1716" s="240">
        <f>ROUND(I1716*H1716,2)</f>
        <v>0</v>
      </c>
      <c r="BL1716" s="17" t="s">
        <v>188</v>
      </c>
      <c r="BM1716" s="239" t="s">
        <v>1842</v>
      </c>
    </row>
    <row r="1717" s="13" customFormat="1">
      <c r="A1717" s="13"/>
      <c r="B1717" s="241"/>
      <c r="C1717" s="242"/>
      <c r="D1717" s="243" t="s">
        <v>195</v>
      </c>
      <c r="E1717" s="244" t="s">
        <v>1</v>
      </c>
      <c r="F1717" s="245" t="s">
        <v>1838</v>
      </c>
      <c r="G1717" s="242"/>
      <c r="H1717" s="244" t="s">
        <v>1</v>
      </c>
      <c r="I1717" s="246"/>
      <c r="J1717" s="242"/>
      <c r="K1717" s="242"/>
      <c r="L1717" s="247"/>
      <c r="M1717" s="248"/>
      <c r="N1717" s="249"/>
      <c r="O1717" s="249"/>
      <c r="P1717" s="249"/>
      <c r="Q1717" s="249"/>
      <c r="R1717" s="249"/>
      <c r="S1717" s="249"/>
      <c r="T1717" s="250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51" t="s">
        <v>195</v>
      </c>
      <c r="AU1717" s="251" t="s">
        <v>83</v>
      </c>
      <c r="AV1717" s="13" t="s">
        <v>81</v>
      </c>
      <c r="AW1717" s="13" t="s">
        <v>30</v>
      </c>
      <c r="AX1717" s="13" t="s">
        <v>73</v>
      </c>
      <c r="AY1717" s="251" t="s">
        <v>183</v>
      </c>
    </row>
    <row r="1718" s="14" customFormat="1">
      <c r="A1718" s="14"/>
      <c r="B1718" s="252"/>
      <c r="C1718" s="253"/>
      <c r="D1718" s="243" t="s">
        <v>195</v>
      </c>
      <c r="E1718" s="254" t="s">
        <v>1</v>
      </c>
      <c r="F1718" s="255" t="s">
        <v>83</v>
      </c>
      <c r="G1718" s="253"/>
      <c r="H1718" s="256">
        <v>2</v>
      </c>
      <c r="I1718" s="257"/>
      <c r="J1718" s="253"/>
      <c r="K1718" s="253"/>
      <c r="L1718" s="258"/>
      <c r="M1718" s="259"/>
      <c r="N1718" s="260"/>
      <c r="O1718" s="260"/>
      <c r="P1718" s="260"/>
      <c r="Q1718" s="260"/>
      <c r="R1718" s="260"/>
      <c r="S1718" s="260"/>
      <c r="T1718" s="261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62" t="s">
        <v>195</v>
      </c>
      <c r="AU1718" s="262" t="s">
        <v>83</v>
      </c>
      <c r="AV1718" s="14" t="s">
        <v>83</v>
      </c>
      <c r="AW1718" s="14" t="s">
        <v>30</v>
      </c>
      <c r="AX1718" s="14" t="s">
        <v>81</v>
      </c>
      <c r="AY1718" s="262" t="s">
        <v>183</v>
      </c>
    </row>
    <row r="1719" s="2" customFormat="1" ht="24.15" customHeight="1">
      <c r="A1719" s="38"/>
      <c r="B1719" s="39"/>
      <c r="C1719" s="227" t="s">
        <v>1843</v>
      </c>
      <c r="D1719" s="227" t="s">
        <v>185</v>
      </c>
      <c r="E1719" s="228" t="s">
        <v>1844</v>
      </c>
      <c r="F1719" s="229" t="s">
        <v>1845</v>
      </c>
      <c r="G1719" s="230" t="s">
        <v>202</v>
      </c>
      <c r="H1719" s="231">
        <v>50</v>
      </c>
      <c r="I1719" s="232"/>
      <c r="J1719" s="233">
        <f>ROUND(I1719*H1719,2)</f>
        <v>0</v>
      </c>
      <c r="K1719" s="234"/>
      <c r="L1719" s="44"/>
      <c r="M1719" s="235" t="s">
        <v>1</v>
      </c>
      <c r="N1719" s="236" t="s">
        <v>38</v>
      </c>
      <c r="O1719" s="91"/>
      <c r="P1719" s="237">
        <f>O1719*H1719</f>
        <v>0</v>
      </c>
      <c r="Q1719" s="237">
        <v>0.21263000000000001</v>
      </c>
      <c r="R1719" s="237">
        <f>Q1719*H1719</f>
        <v>10.631500000000001</v>
      </c>
      <c r="S1719" s="237">
        <v>0</v>
      </c>
      <c r="T1719" s="238">
        <f>S1719*H1719</f>
        <v>0</v>
      </c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R1719" s="239" t="s">
        <v>188</v>
      </c>
      <c r="AT1719" s="239" t="s">
        <v>185</v>
      </c>
      <c r="AU1719" s="239" t="s">
        <v>83</v>
      </c>
      <c r="AY1719" s="17" t="s">
        <v>183</v>
      </c>
      <c r="BE1719" s="240">
        <f>IF(N1719="základní",J1719,0)</f>
        <v>0</v>
      </c>
      <c r="BF1719" s="240">
        <f>IF(N1719="snížená",J1719,0)</f>
        <v>0</v>
      </c>
      <c r="BG1719" s="240">
        <f>IF(N1719="zákl. přenesená",J1719,0)</f>
        <v>0</v>
      </c>
      <c r="BH1719" s="240">
        <f>IF(N1719="sníž. přenesená",J1719,0)</f>
        <v>0</v>
      </c>
      <c r="BI1719" s="240">
        <f>IF(N1719="nulová",J1719,0)</f>
        <v>0</v>
      </c>
      <c r="BJ1719" s="17" t="s">
        <v>81</v>
      </c>
      <c r="BK1719" s="240">
        <f>ROUND(I1719*H1719,2)</f>
        <v>0</v>
      </c>
      <c r="BL1719" s="17" t="s">
        <v>188</v>
      </c>
      <c r="BM1719" s="239" t="s">
        <v>1846</v>
      </c>
    </row>
    <row r="1720" s="2" customFormat="1" ht="24.15" customHeight="1">
      <c r="A1720" s="38"/>
      <c r="B1720" s="39"/>
      <c r="C1720" s="227" t="s">
        <v>1847</v>
      </c>
      <c r="D1720" s="227" t="s">
        <v>185</v>
      </c>
      <c r="E1720" s="228" t="s">
        <v>1848</v>
      </c>
      <c r="F1720" s="229" t="s">
        <v>1849</v>
      </c>
      <c r="G1720" s="230" t="s">
        <v>325</v>
      </c>
      <c r="H1720" s="231">
        <v>22</v>
      </c>
      <c r="I1720" s="232"/>
      <c r="J1720" s="233">
        <f>ROUND(I1720*H1720,2)</f>
        <v>0</v>
      </c>
      <c r="K1720" s="234"/>
      <c r="L1720" s="44"/>
      <c r="M1720" s="235" t="s">
        <v>1</v>
      </c>
      <c r="N1720" s="236" t="s">
        <v>38</v>
      </c>
      <c r="O1720" s="91"/>
      <c r="P1720" s="237">
        <f>O1720*H1720</f>
        <v>0</v>
      </c>
      <c r="Q1720" s="237">
        <v>0.42153000000000002</v>
      </c>
      <c r="R1720" s="237">
        <f>Q1720*H1720</f>
        <v>9.2736599999999996</v>
      </c>
      <c r="S1720" s="237">
        <v>0</v>
      </c>
      <c r="T1720" s="238">
        <f>S1720*H1720</f>
        <v>0</v>
      </c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R1720" s="239" t="s">
        <v>188</v>
      </c>
      <c r="AT1720" s="239" t="s">
        <v>185</v>
      </c>
      <c r="AU1720" s="239" t="s">
        <v>83</v>
      </c>
      <c r="AY1720" s="17" t="s">
        <v>183</v>
      </c>
      <c r="BE1720" s="240">
        <f>IF(N1720="základní",J1720,0)</f>
        <v>0</v>
      </c>
      <c r="BF1720" s="240">
        <f>IF(N1720="snížená",J1720,0)</f>
        <v>0</v>
      </c>
      <c r="BG1720" s="240">
        <f>IF(N1720="zákl. přenesená",J1720,0)</f>
        <v>0</v>
      </c>
      <c r="BH1720" s="240">
        <f>IF(N1720="sníž. přenesená",J1720,0)</f>
        <v>0</v>
      </c>
      <c r="BI1720" s="240">
        <f>IF(N1720="nulová",J1720,0)</f>
        <v>0</v>
      </c>
      <c r="BJ1720" s="17" t="s">
        <v>81</v>
      </c>
      <c r="BK1720" s="240">
        <f>ROUND(I1720*H1720,2)</f>
        <v>0</v>
      </c>
      <c r="BL1720" s="17" t="s">
        <v>188</v>
      </c>
      <c r="BM1720" s="239" t="s">
        <v>1850</v>
      </c>
    </row>
    <row r="1721" s="14" customFormat="1">
      <c r="A1721" s="14"/>
      <c r="B1721" s="252"/>
      <c r="C1721" s="253"/>
      <c r="D1721" s="243" t="s">
        <v>195</v>
      </c>
      <c r="E1721" s="254" t="s">
        <v>1</v>
      </c>
      <c r="F1721" s="255" t="s">
        <v>362</v>
      </c>
      <c r="G1721" s="253"/>
      <c r="H1721" s="256">
        <v>22</v>
      </c>
      <c r="I1721" s="257"/>
      <c r="J1721" s="253"/>
      <c r="K1721" s="253"/>
      <c r="L1721" s="258"/>
      <c r="M1721" s="259"/>
      <c r="N1721" s="260"/>
      <c r="O1721" s="260"/>
      <c r="P1721" s="260"/>
      <c r="Q1721" s="260"/>
      <c r="R1721" s="260"/>
      <c r="S1721" s="260"/>
      <c r="T1721" s="261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2" t="s">
        <v>195</v>
      </c>
      <c r="AU1721" s="262" t="s">
        <v>83</v>
      </c>
      <c r="AV1721" s="14" t="s">
        <v>83</v>
      </c>
      <c r="AW1721" s="14" t="s">
        <v>30</v>
      </c>
      <c r="AX1721" s="14" t="s">
        <v>81</v>
      </c>
      <c r="AY1721" s="262" t="s">
        <v>183</v>
      </c>
    </row>
    <row r="1722" s="2" customFormat="1" ht="37.8" customHeight="1">
      <c r="A1722" s="38"/>
      <c r="B1722" s="39"/>
      <c r="C1722" s="277" t="s">
        <v>1851</v>
      </c>
      <c r="D1722" s="277" t="s">
        <v>649</v>
      </c>
      <c r="E1722" s="278" t="s">
        <v>1852</v>
      </c>
      <c r="F1722" s="279" t="s">
        <v>1853</v>
      </c>
      <c r="G1722" s="280" t="s">
        <v>325</v>
      </c>
      <c r="H1722" s="281">
        <v>4</v>
      </c>
      <c r="I1722" s="282"/>
      <c r="J1722" s="283">
        <f>ROUND(I1722*H1722,2)</f>
        <v>0</v>
      </c>
      <c r="K1722" s="284"/>
      <c r="L1722" s="285"/>
      <c r="M1722" s="286" t="s">
        <v>1</v>
      </c>
      <c r="N1722" s="287" t="s">
        <v>38</v>
      </c>
      <c r="O1722" s="91"/>
      <c r="P1722" s="237">
        <f>O1722*H1722</f>
        <v>0</v>
      </c>
      <c r="Q1722" s="237">
        <v>0.01753</v>
      </c>
      <c r="R1722" s="237">
        <f>Q1722*H1722</f>
        <v>0.070120000000000002</v>
      </c>
      <c r="S1722" s="237">
        <v>0</v>
      </c>
      <c r="T1722" s="238">
        <f>S1722*H1722</f>
        <v>0</v>
      </c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R1722" s="239" t="s">
        <v>283</v>
      </c>
      <c r="AT1722" s="239" t="s">
        <v>649</v>
      </c>
      <c r="AU1722" s="239" t="s">
        <v>83</v>
      </c>
      <c r="AY1722" s="17" t="s">
        <v>183</v>
      </c>
      <c r="BE1722" s="240">
        <f>IF(N1722="základní",J1722,0)</f>
        <v>0</v>
      </c>
      <c r="BF1722" s="240">
        <f>IF(N1722="snížená",J1722,0)</f>
        <v>0</v>
      </c>
      <c r="BG1722" s="240">
        <f>IF(N1722="zákl. přenesená",J1722,0)</f>
        <v>0</v>
      </c>
      <c r="BH1722" s="240">
        <f>IF(N1722="sníž. přenesená",J1722,0)</f>
        <v>0</v>
      </c>
      <c r="BI1722" s="240">
        <f>IF(N1722="nulová",J1722,0)</f>
        <v>0</v>
      </c>
      <c r="BJ1722" s="17" t="s">
        <v>81</v>
      </c>
      <c r="BK1722" s="240">
        <f>ROUND(I1722*H1722,2)</f>
        <v>0</v>
      </c>
      <c r="BL1722" s="17" t="s">
        <v>188</v>
      </c>
      <c r="BM1722" s="239" t="s">
        <v>1854</v>
      </c>
    </row>
    <row r="1723" s="14" customFormat="1">
      <c r="A1723" s="14"/>
      <c r="B1723" s="252"/>
      <c r="C1723" s="253"/>
      <c r="D1723" s="243" t="s">
        <v>195</v>
      </c>
      <c r="E1723" s="254" t="s">
        <v>1</v>
      </c>
      <c r="F1723" s="255" t="s">
        <v>188</v>
      </c>
      <c r="G1723" s="253"/>
      <c r="H1723" s="256">
        <v>4</v>
      </c>
      <c r="I1723" s="257"/>
      <c r="J1723" s="253"/>
      <c r="K1723" s="253"/>
      <c r="L1723" s="258"/>
      <c r="M1723" s="259"/>
      <c r="N1723" s="260"/>
      <c r="O1723" s="260"/>
      <c r="P1723" s="260"/>
      <c r="Q1723" s="260"/>
      <c r="R1723" s="260"/>
      <c r="S1723" s="260"/>
      <c r="T1723" s="261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2" t="s">
        <v>195</v>
      </c>
      <c r="AU1723" s="262" t="s">
        <v>83</v>
      </c>
      <c r="AV1723" s="14" t="s">
        <v>83</v>
      </c>
      <c r="AW1723" s="14" t="s">
        <v>30</v>
      </c>
      <c r="AX1723" s="14" t="s">
        <v>81</v>
      </c>
      <c r="AY1723" s="262" t="s">
        <v>183</v>
      </c>
    </row>
    <row r="1724" s="2" customFormat="1" ht="37.8" customHeight="1">
      <c r="A1724" s="38"/>
      <c r="B1724" s="39"/>
      <c r="C1724" s="277" t="s">
        <v>1855</v>
      </c>
      <c r="D1724" s="277" t="s">
        <v>649</v>
      </c>
      <c r="E1724" s="278" t="s">
        <v>1856</v>
      </c>
      <c r="F1724" s="279" t="s">
        <v>1857</v>
      </c>
      <c r="G1724" s="280" t="s">
        <v>325</v>
      </c>
      <c r="H1724" s="281">
        <v>10</v>
      </c>
      <c r="I1724" s="282"/>
      <c r="J1724" s="283">
        <f>ROUND(I1724*H1724,2)</f>
        <v>0</v>
      </c>
      <c r="K1724" s="284"/>
      <c r="L1724" s="285"/>
      <c r="M1724" s="286" t="s">
        <v>1</v>
      </c>
      <c r="N1724" s="287" t="s">
        <v>38</v>
      </c>
      <c r="O1724" s="91"/>
      <c r="P1724" s="237">
        <f>O1724*H1724</f>
        <v>0</v>
      </c>
      <c r="Q1724" s="237">
        <v>0.017930000000000001</v>
      </c>
      <c r="R1724" s="237">
        <f>Q1724*H1724</f>
        <v>0.17930000000000002</v>
      </c>
      <c r="S1724" s="237">
        <v>0</v>
      </c>
      <c r="T1724" s="238">
        <f>S1724*H1724</f>
        <v>0</v>
      </c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R1724" s="239" t="s">
        <v>283</v>
      </c>
      <c r="AT1724" s="239" t="s">
        <v>649</v>
      </c>
      <c r="AU1724" s="239" t="s">
        <v>83</v>
      </c>
      <c r="AY1724" s="17" t="s">
        <v>183</v>
      </c>
      <c r="BE1724" s="240">
        <f>IF(N1724="základní",J1724,0)</f>
        <v>0</v>
      </c>
      <c r="BF1724" s="240">
        <f>IF(N1724="snížená",J1724,0)</f>
        <v>0</v>
      </c>
      <c r="BG1724" s="240">
        <f>IF(N1724="zákl. přenesená",J1724,0)</f>
        <v>0</v>
      </c>
      <c r="BH1724" s="240">
        <f>IF(N1724="sníž. přenesená",J1724,0)</f>
        <v>0</v>
      </c>
      <c r="BI1724" s="240">
        <f>IF(N1724="nulová",J1724,0)</f>
        <v>0</v>
      </c>
      <c r="BJ1724" s="17" t="s">
        <v>81</v>
      </c>
      <c r="BK1724" s="240">
        <f>ROUND(I1724*H1724,2)</f>
        <v>0</v>
      </c>
      <c r="BL1724" s="17" t="s">
        <v>188</v>
      </c>
      <c r="BM1724" s="239" t="s">
        <v>1858</v>
      </c>
    </row>
    <row r="1725" s="14" customFormat="1">
      <c r="A1725" s="14"/>
      <c r="B1725" s="252"/>
      <c r="C1725" s="253"/>
      <c r="D1725" s="243" t="s">
        <v>195</v>
      </c>
      <c r="E1725" s="254" t="s">
        <v>1</v>
      </c>
      <c r="F1725" s="255" t="s">
        <v>137</v>
      </c>
      <c r="G1725" s="253"/>
      <c r="H1725" s="256">
        <v>10</v>
      </c>
      <c r="I1725" s="257"/>
      <c r="J1725" s="253"/>
      <c r="K1725" s="253"/>
      <c r="L1725" s="258"/>
      <c r="M1725" s="259"/>
      <c r="N1725" s="260"/>
      <c r="O1725" s="260"/>
      <c r="P1725" s="260"/>
      <c r="Q1725" s="260"/>
      <c r="R1725" s="260"/>
      <c r="S1725" s="260"/>
      <c r="T1725" s="261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62" t="s">
        <v>195</v>
      </c>
      <c r="AU1725" s="262" t="s">
        <v>83</v>
      </c>
      <c r="AV1725" s="14" t="s">
        <v>83</v>
      </c>
      <c r="AW1725" s="14" t="s">
        <v>30</v>
      </c>
      <c r="AX1725" s="14" t="s">
        <v>81</v>
      </c>
      <c r="AY1725" s="262" t="s">
        <v>183</v>
      </c>
    </row>
    <row r="1726" s="2" customFormat="1" ht="37.8" customHeight="1">
      <c r="A1726" s="38"/>
      <c r="B1726" s="39"/>
      <c r="C1726" s="277" t="s">
        <v>1859</v>
      </c>
      <c r="D1726" s="277" t="s">
        <v>649</v>
      </c>
      <c r="E1726" s="278" t="s">
        <v>1860</v>
      </c>
      <c r="F1726" s="279" t="s">
        <v>1861</v>
      </c>
      <c r="G1726" s="280" t="s">
        <v>325</v>
      </c>
      <c r="H1726" s="281">
        <v>1</v>
      </c>
      <c r="I1726" s="282"/>
      <c r="J1726" s="283">
        <f>ROUND(I1726*H1726,2)</f>
        <v>0</v>
      </c>
      <c r="K1726" s="284"/>
      <c r="L1726" s="285"/>
      <c r="M1726" s="286" t="s">
        <v>1</v>
      </c>
      <c r="N1726" s="287" t="s">
        <v>38</v>
      </c>
      <c r="O1726" s="91"/>
      <c r="P1726" s="237">
        <f>O1726*H1726</f>
        <v>0</v>
      </c>
      <c r="Q1726" s="237">
        <v>0.017149999999999999</v>
      </c>
      <c r="R1726" s="237">
        <f>Q1726*H1726</f>
        <v>0.017149999999999999</v>
      </c>
      <c r="S1726" s="237">
        <v>0</v>
      </c>
      <c r="T1726" s="238">
        <f>S1726*H1726</f>
        <v>0</v>
      </c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R1726" s="239" t="s">
        <v>283</v>
      </c>
      <c r="AT1726" s="239" t="s">
        <v>649</v>
      </c>
      <c r="AU1726" s="239" t="s">
        <v>83</v>
      </c>
      <c r="AY1726" s="17" t="s">
        <v>183</v>
      </c>
      <c r="BE1726" s="240">
        <f>IF(N1726="základní",J1726,0)</f>
        <v>0</v>
      </c>
      <c r="BF1726" s="240">
        <f>IF(N1726="snížená",J1726,0)</f>
        <v>0</v>
      </c>
      <c r="BG1726" s="240">
        <f>IF(N1726="zákl. přenesená",J1726,0)</f>
        <v>0</v>
      </c>
      <c r="BH1726" s="240">
        <f>IF(N1726="sníž. přenesená",J1726,0)</f>
        <v>0</v>
      </c>
      <c r="BI1726" s="240">
        <f>IF(N1726="nulová",J1726,0)</f>
        <v>0</v>
      </c>
      <c r="BJ1726" s="17" t="s">
        <v>81</v>
      </c>
      <c r="BK1726" s="240">
        <f>ROUND(I1726*H1726,2)</f>
        <v>0</v>
      </c>
      <c r="BL1726" s="17" t="s">
        <v>188</v>
      </c>
      <c r="BM1726" s="239" t="s">
        <v>1862</v>
      </c>
    </row>
    <row r="1727" s="14" customFormat="1">
      <c r="A1727" s="14"/>
      <c r="B1727" s="252"/>
      <c r="C1727" s="253"/>
      <c r="D1727" s="243" t="s">
        <v>195</v>
      </c>
      <c r="E1727" s="254" t="s">
        <v>1</v>
      </c>
      <c r="F1727" s="255" t="s">
        <v>81</v>
      </c>
      <c r="G1727" s="253"/>
      <c r="H1727" s="256">
        <v>1</v>
      </c>
      <c r="I1727" s="257"/>
      <c r="J1727" s="253"/>
      <c r="K1727" s="253"/>
      <c r="L1727" s="258"/>
      <c r="M1727" s="259"/>
      <c r="N1727" s="260"/>
      <c r="O1727" s="260"/>
      <c r="P1727" s="260"/>
      <c r="Q1727" s="260"/>
      <c r="R1727" s="260"/>
      <c r="S1727" s="260"/>
      <c r="T1727" s="261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2" t="s">
        <v>195</v>
      </c>
      <c r="AU1727" s="262" t="s">
        <v>83</v>
      </c>
      <c r="AV1727" s="14" t="s">
        <v>83</v>
      </c>
      <c r="AW1727" s="14" t="s">
        <v>30</v>
      </c>
      <c r="AX1727" s="14" t="s">
        <v>81</v>
      </c>
      <c r="AY1727" s="262" t="s">
        <v>183</v>
      </c>
    </row>
    <row r="1728" s="2" customFormat="1" ht="37.8" customHeight="1">
      <c r="A1728" s="38"/>
      <c r="B1728" s="39"/>
      <c r="C1728" s="277" t="s">
        <v>1863</v>
      </c>
      <c r="D1728" s="277" t="s">
        <v>649</v>
      </c>
      <c r="E1728" s="278" t="s">
        <v>1864</v>
      </c>
      <c r="F1728" s="279" t="s">
        <v>1865</v>
      </c>
      <c r="G1728" s="280" t="s">
        <v>325</v>
      </c>
      <c r="H1728" s="281">
        <v>7</v>
      </c>
      <c r="I1728" s="282"/>
      <c r="J1728" s="283">
        <f>ROUND(I1728*H1728,2)</f>
        <v>0</v>
      </c>
      <c r="K1728" s="284"/>
      <c r="L1728" s="285"/>
      <c r="M1728" s="286" t="s">
        <v>1</v>
      </c>
      <c r="N1728" s="287" t="s">
        <v>38</v>
      </c>
      <c r="O1728" s="91"/>
      <c r="P1728" s="237">
        <f>O1728*H1728</f>
        <v>0</v>
      </c>
      <c r="Q1728" s="237">
        <v>0.02222</v>
      </c>
      <c r="R1728" s="237">
        <f>Q1728*H1728</f>
        <v>0.15554000000000001</v>
      </c>
      <c r="S1728" s="237">
        <v>0</v>
      </c>
      <c r="T1728" s="238">
        <f>S1728*H1728</f>
        <v>0</v>
      </c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R1728" s="239" t="s">
        <v>283</v>
      </c>
      <c r="AT1728" s="239" t="s">
        <v>649</v>
      </c>
      <c r="AU1728" s="239" t="s">
        <v>83</v>
      </c>
      <c r="AY1728" s="17" t="s">
        <v>183</v>
      </c>
      <c r="BE1728" s="240">
        <f>IF(N1728="základní",J1728,0)</f>
        <v>0</v>
      </c>
      <c r="BF1728" s="240">
        <f>IF(N1728="snížená",J1728,0)</f>
        <v>0</v>
      </c>
      <c r="BG1728" s="240">
        <f>IF(N1728="zákl. přenesená",J1728,0)</f>
        <v>0</v>
      </c>
      <c r="BH1728" s="240">
        <f>IF(N1728="sníž. přenesená",J1728,0)</f>
        <v>0</v>
      </c>
      <c r="BI1728" s="240">
        <f>IF(N1728="nulová",J1728,0)</f>
        <v>0</v>
      </c>
      <c r="BJ1728" s="17" t="s">
        <v>81</v>
      </c>
      <c r="BK1728" s="240">
        <f>ROUND(I1728*H1728,2)</f>
        <v>0</v>
      </c>
      <c r="BL1728" s="17" t="s">
        <v>188</v>
      </c>
      <c r="BM1728" s="239" t="s">
        <v>1866</v>
      </c>
    </row>
    <row r="1729" s="14" customFormat="1">
      <c r="A1729" s="14"/>
      <c r="B1729" s="252"/>
      <c r="C1729" s="253"/>
      <c r="D1729" s="243" t="s">
        <v>195</v>
      </c>
      <c r="E1729" s="254" t="s">
        <v>1</v>
      </c>
      <c r="F1729" s="255" t="s">
        <v>277</v>
      </c>
      <c r="G1729" s="253"/>
      <c r="H1729" s="256">
        <v>7</v>
      </c>
      <c r="I1729" s="257"/>
      <c r="J1729" s="253"/>
      <c r="K1729" s="253"/>
      <c r="L1729" s="258"/>
      <c r="M1729" s="259"/>
      <c r="N1729" s="260"/>
      <c r="O1729" s="260"/>
      <c r="P1729" s="260"/>
      <c r="Q1729" s="260"/>
      <c r="R1729" s="260"/>
      <c r="S1729" s="260"/>
      <c r="T1729" s="261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62" t="s">
        <v>195</v>
      </c>
      <c r="AU1729" s="262" t="s">
        <v>83</v>
      </c>
      <c r="AV1729" s="14" t="s">
        <v>83</v>
      </c>
      <c r="AW1729" s="14" t="s">
        <v>30</v>
      </c>
      <c r="AX1729" s="14" t="s">
        <v>81</v>
      </c>
      <c r="AY1729" s="262" t="s">
        <v>183</v>
      </c>
    </row>
    <row r="1730" s="12" customFormat="1" ht="20.88" customHeight="1">
      <c r="A1730" s="12"/>
      <c r="B1730" s="211"/>
      <c r="C1730" s="212"/>
      <c r="D1730" s="213" t="s">
        <v>72</v>
      </c>
      <c r="E1730" s="225" t="s">
        <v>906</v>
      </c>
      <c r="F1730" s="225" t="s">
        <v>1867</v>
      </c>
      <c r="G1730" s="212"/>
      <c r="H1730" s="212"/>
      <c r="I1730" s="215"/>
      <c r="J1730" s="226">
        <f>BK1730</f>
        <v>0</v>
      </c>
      <c r="K1730" s="212"/>
      <c r="L1730" s="217"/>
      <c r="M1730" s="218"/>
      <c r="N1730" s="219"/>
      <c r="O1730" s="219"/>
      <c r="P1730" s="220">
        <f>SUM(P1731:P1737)</f>
        <v>0</v>
      </c>
      <c r="Q1730" s="219"/>
      <c r="R1730" s="220">
        <f>SUM(R1731:R1737)</f>
        <v>0</v>
      </c>
      <c r="S1730" s="219"/>
      <c r="T1730" s="221">
        <f>SUM(T1731:T1737)</f>
        <v>0</v>
      </c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R1730" s="222" t="s">
        <v>81</v>
      </c>
      <c r="AT1730" s="223" t="s">
        <v>72</v>
      </c>
      <c r="AU1730" s="223" t="s">
        <v>83</v>
      </c>
      <c r="AY1730" s="222" t="s">
        <v>183</v>
      </c>
      <c r="BK1730" s="224">
        <f>SUM(BK1731:BK1737)</f>
        <v>0</v>
      </c>
    </row>
    <row r="1731" s="2" customFormat="1" ht="66.75" customHeight="1">
      <c r="A1731" s="38"/>
      <c r="B1731" s="39"/>
      <c r="C1731" s="227" t="s">
        <v>1868</v>
      </c>
      <c r="D1731" s="227" t="s">
        <v>185</v>
      </c>
      <c r="E1731" s="228" t="s">
        <v>1869</v>
      </c>
      <c r="F1731" s="229" t="s">
        <v>1870</v>
      </c>
      <c r="G1731" s="230" t="s">
        <v>1</v>
      </c>
      <c r="H1731" s="231">
        <v>0</v>
      </c>
      <c r="I1731" s="232"/>
      <c r="J1731" s="233">
        <f>ROUND(I1731*H1731,2)</f>
        <v>0</v>
      </c>
      <c r="K1731" s="234"/>
      <c r="L1731" s="44"/>
      <c r="M1731" s="235" t="s">
        <v>1</v>
      </c>
      <c r="N1731" s="236" t="s">
        <v>38</v>
      </c>
      <c r="O1731" s="91"/>
      <c r="P1731" s="237">
        <f>O1731*H1731</f>
        <v>0</v>
      </c>
      <c r="Q1731" s="237">
        <v>0</v>
      </c>
      <c r="R1731" s="237">
        <f>Q1731*H1731</f>
        <v>0</v>
      </c>
      <c r="S1731" s="237">
        <v>0</v>
      </c>
      <c r="T1731" s="238">
        <f>S1731*H1731</f>
        <v>0</v>
      </c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R1731" s="239" t="s">
        <v>188</v>
      </c>
      <c r="AT1731" s="239" t="s">
        <v>185</v>
      </c>
      <c r="AU1731" s="239" t="s">
        <v>199</v>
      </c>
      <c r="AY1731" s="17" t="s">
        <v>183</v>
      </c>
      <c r="BE1731" s="240">
        <f>IF(N1731="základní",J1731,0)</f>
        <v>0</v>
      </c>
      <c r="BF1731" s="240">
        <f>IF(N1731="snížená",J1731,0)</f>
        <v>0</v>
      </c>
      <c r="BG1731" s="240">
        <f>IF(N1731="zákl. přenesená",J1731,0)</f>
        <v>0</v>
      </c>
      <c r="BH1731" s="240">
        <f>IF(N1731="sníž. přenesená",J1731,0)</f>
        <v>0</v>
      </c>
      <c r="BI1731" s="240">
        <f>IF(N1731="nulová",J1731,0)</f>
        <v>0</v>
      </c>
      <c r="BJ1731" s="17" t="s">
        <v>81</v>
      </c>
      <c r="BK1731" s="240">
        <f>ROUND(I1731*H1731,2)</f>
        <v>0</v>
      </c>
      <c r="BL1731" s="17" t="s">
        <v>188</v>
      </c>
      <c r="BM1731" s="239" t="s">
        <v>1871</v>
      </c>
    </row>
    <row r="1732" s="2" customFormat="1" ht="33" customHeight="1">
      <c r="A1732" s="38"/>
      <c r="B1732" s="39"/>
      <c r="C1732" s="227" t="s">
        <v>1872</v>
      </c>
      <c r="D1732" s="227" t="s">
        <v>185</v>
      </c>
      <c r="E1732" s="228" t="s">
        <v>1873</v>
      </c>
      <c r="F1732" s="229" t="s">
        <v>1874</v>
      </c>
      <c r="G1732" s="230" t="s">
        <v>1875</v>
      </c>
      <c r="H1732" s="231">
        <v>1</v>
      </c>
      <c r="I1732" s="232"/>
      <c r="J1732" s="233">
        <f>ROUND(I1732*H1732,2)</f>
        <v>0</v>
      </c>
      <c r="K1732" s="234"/>
      <c r="L1732" s="44"/>
      <c r="M1732" s="235" t="s">
        <v>1</v>
      </c>
      <c r="N1732" s="236" t="s">
        <v>38</v>
      </c>
      <c r="O1732" s="91"/>
      <c r="P1732" s="237">
        <f>O1732*H1732</f>
        <v>0</v>
      </c>
      <c r="Q1732" s="237">
        <v>0</v>
      </c>
      <c r="R1732" s="237">
        <f>Q1732*H1732</f>
        <v>0</v>
      </c>
      <c r="S1732" s="237">
        <v>0</v>
      </c>
      <c r="T1732" s="238">
        <f>S1732*H1732</f>
        <v>0</v>
      </c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R1732" s="239" t="s">
        <v>188</v>
      </c>
      <c r="AT1732" s="239" t="s">
        <v>185</v>
      </c>
      <c r="AU1732" s="239" t="s">
        <v>199</v>
      </c>
      <c r="AY1732" s="17" t="s">
        <v>183</v>
      </c>
      <c r="BE1732" s="240">
        <f>IF(N1732="základní",J1732,0)</f>
        <v>0</v>
      </c>
      <c r="BF1732" s="240">
        <f>IF(N1732="snížená",J1732,0)</f>
        <v>0</v>
      </c>
      <c r="BG1732" s="240">
        <f>IF(N1732="zákl. přenesená",J1732,0)</f>
        <v>0</v>
      </c>
      <c r="BH1732" s="240">
        <f>IF(N1732="sníž. přenesená",J1732,0)</f>
        <v>0</v>
      </c>
      <c r="BI1732" s="240">
        <f>IF(N1732="nulová",J1732,0)</f>
        <v>0</v>
      </c>
      <c r="BJ1732" s="17" t="s">
        <v>81</v>
      </c>
      <c r="BK1732" s="240">
        <f>ROUND(I1732*H1732,2)</f>
        <v>0</v>
      </c>
      <c r="BL1732" s="17" t="s">
        <v>188</v>
      </c>
      <c r="BM1732" s="239" t="s">
        <v>1876</v>
      </c>
    </row>
    <row r="1733" s="2" customFormat="1" ht="33" customHeight="1">
      <c r="A1733" s="38"/>
      <c r="B1733" s="39"/>
      <c r="C1733" s="227" t="s">
        <v>1877</v>
      </c>
      <c r="D1733" s="227" t="s">
        <v>185</v>
      </c>
      <c r="E1733" s="228" t="s">
        <v>1878</v>
      </c>
      <c r="F1733" s="229" t="s">
        <v>1879</v>
      </c>
      <c r="G1733" s="230" t="s">
        <v>1875</v>
      </c>
      <c r="H1733" s="231">
        <v>1</v>
      </c>
      <c r="I1733" s="232"/>
      <c r="J1733" s="233">
        <f>ROUND(I1733*H1733,2)</f>
        <v>0</v>
      </c>
      <c r="K1733" s="234"/>
      <c r="L1733" s="44"/>
      <c r="M1733" s="235" t="s">
        <v>1</v>
      </c>
      <c r="N1733" s="236" t="s">
        <v>38</v>
      </c>
      <c r="O1733" s="91"/>
      <c r="P1733" s="237">
        <f>O1733*H1733</f>
        <v>0</v>
      </c>
      <c r="Q1733" s="237">
        <v>0</v>
      </c>
      <c r="R1733" s="237">
        <f>Q1733*H1733</f>
        <v>0</v>
      </c>
      <c r="S1733" s="237">
        <v>0</v>
      </c>
      <c r="T1733" s="238">
        <f>S1733*H1733</f>
        <v>0</v>
      </c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R1733" s="239" t="s">
        <v>188</v>
      </c>
      <c r="AT1733" s="239" t="s">
        <v>185</v>
      </c>
      <c r="AU1733" s="239" t="s">
        <v>199</v>
      </c>
      <c r="AY1733" s="17" t="s">
        <v>183</v>
      </c>
      <c r="BE1733" s="240">
        <f>IF(N1733="základní",J1733,0)</f>
        <v>0</v>
      </c>
      <c r="BF1733" s="240">
        <f>IF(N1733="snížená",J1733,0)</f>
        <v>0</v>
      </c>
      <c r="BG1733" s="240">
        <f>IF(N1733="zákl. přenesená",J1733,0)</f>
        <v>0</v>
      </c>
      <c r="BH1733" s="240">
        <f>IF(N1733="sníž. přenesená",J1733,0)</f>
        <v>0</v>
      </c>
      <c r="BI1733" s="240">
        <f>IF(N1733="nulová",J1733,0)</f>
        <v>0</v>
      </c>
      <c r="BJ1733" s="17" t="s">
        <v>81</v>
      </c>
      <c r="BK1733" s="240">
        <f>ROUND(I1733*H1733,2)</f>
        <v>0</v>
      </c>
      <c r="BL1733" s="17" t="s">
        <v>188</v>
      </c>
      <c r="BM1733" s="239" t="s">
        <v>1880</v>
      </c>
    </row>
    <row r="1734" s="2" customFormat="1" ht="24.15" customHeight="1">
      <c r="A1734" s="38"/>
      <c r="B1734" s="39"/>
      <c r="C1734" s="227" t="s">
        <v>543</v>
      </c>
      <c r="D1734" s="227" t="s">
        <v>185</v>
      </c>
      <c r="E1734" s="228" t="s">
        <v>1881</v>
      </c>
      <c r="F1734" s="229" t="s">
        <v>1882</v>
      </c>
      <c r="G1734" s="230" t="s">
        <v>1875</v>
      </c>
      <c r="H1734" s="231">
        <v>1</v>
      </c>
      <c r="I1734" s="232"/>
      <c r="J1734" s="233">
        <f>ROUND(I1734*H1734,2)</f>
        <v>0</v>
      </c>
      <c r="K1734" s="234"/>
      <c r="L1734" s="44"/>
      <c r="M1734" s="235" t="s">
        <v>1</v>
      </c>
      <c r="N1734" s="236" t="s">
        <v>38</v>
      </c>
      <c r="O1734" s="91"/>
      <c r="P1734" s="237">
        <f>O1734*H1734</f>
        <v>0</v>
      </c>
      <c r="Q1734" s="237">
        <v>0</v>
      </c>
      <c r="R1734" s="237">
        <f>Q1734*H1734</f>
        <v>0</v>
      </c>
      <c r="S1734" s="237">
        <v>0</v>
      </c>
      <c r="T1734" s="238">
        <f>S1734*H1734</f>
        <v>0</v>
      </c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R1734" s="239" t="s">
        <v>188</v>
      </c>
      <c r="AT1734" s="239" t="s">
        <v>185</v>
      </c>
      <c r="AU1734" s="239" t="s">
        <v>199</v>
      </c>
      <c r="AY1734" s="17" t="s">
        <v>183</v>
      </c>
      <c r="BE1734" s="240">
        <f>IF(N1734="základní",J1734,0)</f>
        <v>0</v>
      </c>
      <c r="BF1734" s="240">
        <f>IF(N1734="snížená",J1734,0)</f>
        <v>0</v>
      </c>
      <c r="BG1734" s="240">
        <f>IF(N1734="zákl. přenesená",J1734,0)</f>
        <v>0</v>
      </c>
      <c r="BH1734" s="240">
        <f>IF(N1734="sníž. přenesená",J1734,0)</f>
        <v>0</v>
      </c>
      <c r="BI1734" s="240">
        <f>IF(N1734="nulová",J1734,0)</f>
        <v>0</v>
      </c>
      <c r="BJ1734" s="17" t="s">
        <v>81</v>
      </c>
      <c r="BK1734" s="240">
        <f>ROUND(I1734*H1734,2)</f>
        <v>0</v>
      </c>
      <c r="BL1734" s="17" t="s">
        <v>188</v>
      </c>
      <c r="BM1734" s="239" t="s">
        <v>1883</v>
      </c>
    </row>
    <row r="1735" s="2" customFormat="1" ht="24.15" customHeight="1">
      <c r="A1735" s="38"/>
      <c r="B1735" s="39"/>
      <c r="C1735" s="227" t="s">
        <v>1884</v>
      </c>
      <c r="D1735" s="227" t="s">
        <v>185</v>
      </c>
      <c r="E1735" s="228" t="s">
        <v>1885</v>
      </c>
      <c r="F1735" s="229" t="s">
        <v>1886</v>
      </c>
      <c r="G1735" s="230" t="s">
        <v>1875</v>
      </c>
      <c r="H1735" s="231">
        <v>1</v>
      </c>
      <c r="I1735" s="232"/>
      <c r="J1735" s="233">
        <f>ROUND(I1735*H1735,2)</f>
        <v>0</v>
      </c>
      <c r="K1735" s="234"/>
      <c r="L1735" s="44"/>
      <c r="M1735" s="235" t="s">
        <v>1</v>
      </c>
      <c r="N1735" s="236" t="s">
        <v>38</v>
      </c>
      <c r="O1735" s="91"/>
      <c r="P1735" s="237">
        <f>O1735*H1735</f>
        <v>0</v>
      </c>
      <c r="Q1735" s="237">
        <v>0</v>
      </c>
      <c r="R1735" s="237">
        <f>Q1735*H1735</f>
        <v>0</v>
      </c>
      <c r="S1735" s="237">
        <v>0</v>
      </c>
      <c r="T1735" s="238">
        <f>S1735*H1735</f>
        <v>0</v>
      </c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R1735" s="239" t="s">
        <v>188</v>
      </c>
      <c r="AT1735" s="239" t="s">
        <v>185</v>
      </c>
      <c r="AU1735" s="239" t="s">
        <v>199</v>
      </c>
      <c r="AY1735" s="17" t="s">
        <v>183</v>
      </c>
      <c r="BE1735" s="240">
        <f>IF(N1735="základní",J1735,0)</f>
        <v>0</v>
      </c>
      <c r="BF1735" s="240">
        <f>IF(N1735="snížená",J1735,0)</f>
        <v>0</v>
      </c>
      <c r="BG1735" s="240">
        <f>IF(N1735="zákl. přenesená",J1735,0)</f>
        <v>0</v>
      </c>
      <c r="BH1735" s="240">
        <f>IF(N1735="sníž. přenesená",J1735,0)</f>
        <v>0</v>
      </c>
      <c r="BI1735" s="240">
        <f>IF(N1735="nulová",J1735,0)</f>
        <v>0</v>
      </c>
      <c r="BJ1735" s="17" t="s">
        <v>81</v>
      </c>
      <c r="BK1735" s="240">
        <f>ROUND(I1735*H1735,2)</f>
        <v>0</v>
      </c>
      <c r="BL1735" s="17" t="s">
        <v>188</v>
      </c>
      <c r="BM1735" s="239" t="s">
        <v>1887</v>
      </c>
    </row>
    <row r="1736" s="2" customFormat="1" ht="24.15" customHeight="1">
      <c r="A1736" s="38"/>
      <c r="B1736" s="39"/>
      <c r="C1736" s="227" t="s">
        <v>1888</v>
      </c>
      <c r="D1736" s="227" t="s">
        <v>185</v>
      </c>
      <c r="E1736" s="228" t="s">
        <v>1889</v>
      </c>
      <c r="F1736" s="229" t="s">
        <v>1890</v>
      </c>
      <c r="G1736" s="230" t="s">
        <v>1875</v>
      </c>
      <c r="H1736" s="231">
        <v>1</v>
      </c>
      <c r="I1736" s="232"/>
      <c r="J1736" s="233">
        <f>ROUND(I1736*H1736,2)</f>
        <v>0</v>
      </c>
      <c r="K1736" s="234"/>
      <c r="L1736" s="44"/>
      <c r="M1736" s="235" t="s">
        <v>1</v>
      </c>
      <c r="N1736" s="236" t="s">
        <v>38</v>
      </c>
      <c r="O1736" s="91"/>
      <c r="P1736" s="237">
        <f>O1736*H1736</f>
        <v>0</v>
      </c>
      <c r="Q1736" s="237">
        <v>0</v>
      </c>
      <c r="R1736" s="237">
        <f>Q1736*H1736</f>
        <v>0</v>
      </c>
      <c r="S1736" s="237">
        <v>0</v>
      </c>
      <c r="T1736" s="238">
        <f>S1736*H1736</f>
        <v>0</v>
      </c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R1736" s="239" t="s">
        <v>188</v>
      </c>
      <c r="AT1736" s="239" t="s">
        <v>185</v>
      </c>
      <c r="AU1736" s="239" t="s">
        <v>199</v>
      </c>
      <c r="AY1736" s="17" t="s">
        <v>183</v>
      </c>
      <c r="BE1736" s="240">
        <f>IF(N1736="základní",J1736,0)</f>
        <v>0</v>
      </c>
      <c r="BF1736" s="240">
        <f>IF(N1736="snížená",J1736,0)</f>
        <v>0</v>
      </c>
      <c r="BG1736" s="240">
        <f>IF(N1736="zákl. přenesená",J1736,0)</f>
        <v>0</v>
      </c>
      <c r="BH1736" s="240">
        <f>IF(N1736="sníž. přenesená",J1736,0)</f>
        <v>0</v>
      </c>
      <c r="BI1736" s="240">
        <f>IF(N1736="nulová",J1736,0)</f>
        <v>0</v>
      </c>
      <c r="BJ1736" s="17" t="s">
        <v>81</v>
      </c>
      <c r="BK1736" s="240">
        <f>ROUND(I1736*H1736,2)</f>
        <v>0</v>
      </c>
      <c r="BL1736" s="17" t="s">
        <v>188</v>
      </c>
      <c r="BM1736" s="239" t="s">
        <v>1891</v>
      </c>
    </row>
    <row r="1737" s="2" customFormat="1" ht="24.15" customHeight="1">
      <c r="A1737" s="38"/>
      <c r="B1737" s="39"/>
      <c r="C1737" s="227" t="s">
        <v>1892</v>
      </c>
      <c r="D1737" s="227" t="s">
        <v>185</v>
      </c>
      <c r="E1737" s="228" t="s">
        <v>1893</v>
      </c>
      <c r="F1737" s="229" t="s">
        <v>1894</v>
      </c>
      <c r="G1737" s="230" t="s">
        <v>1875</v>
      </c>
      <c r="H1737" s="231">
        <v>1</v>
      </c>
      <c r="I1737" s="232"/>
      <c r="J1737" s="233">
        <f>ROUND(I1737*H1737,2)</f>
        <v>0</v>
      </c>
      <c r="K1737" s="234"/>
      <c r="L1737" s="44"/>
      <c r="M1737" s="235" t="s">
        <v>1</v>
      </c>
      <c r="N1737" s="236" t="s">
        <v>38</v>
      </c>
      <c r="O1737" s="91"/>
      <c r="P1737" s="237">
        <f>O1737*H1737</f>
        <v>0</v>
      </c>
      <c r="Q1737" s="237">
        <v>0</v>
      </c>
      <c r="R1737" s="237">
        <f>Q1737*H1737</f>
        <v>0</v>
      </c>
      <c r="S1737" s="237">
        <v>0</v>
      </c>
      <c r="T1737" s="238">
        <f>S1737*H1737</f>
        <v>0</v>
      </c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R1737" s="239" t="s">
        <v>188</v>
      </c>
      <c r="AT1737" s="239" t="s">
        <v>185</v>
      </c>
      <c r="AU1737" s="239" t="s">
        <v>199</v>
      </c>
      <c r="AY1737" s="17" t="s">
        <v>183</v>
      </c>
      <c r="BE1737" s="240">
        <f>IF(N1737="základní",J1737,0)</f>
        <v>0</v>
      </c>
      <c r="BF1737" s="240">
        <f>IF(N1737="snížená",J1737,0)</f>
        <v>0</v>
      </c>
      <c r="BG1737" s="240">
        <f>IF(N1737="zákl. přenesená",J1737,0)</f>
        <v>0</v>
      </c>
      <c r="BH1737" s="240">
        <f>IF(N1737="sníž. přenesená",J1737,0)</f>
        <v>0</v>
      </c>
      <c r="BI1737" s="240">
        <f>IF(N1737="nulová",J1737,0)</f>
        <v>0</v>
      </c>
      <c r="BJ1737" s="17" t="s">
        <v>81</v>
      </c>
      <c r="BK1737" s="240">
        <f>ROUND(I1737*H1737,2)</f>
        <v>0</v>
      </c>
      <c r="BL1737" s="17" t="s">
        <v>188</v>
      </c>
      <c r="BM1737" s="239" t="s">
        <v>1895</v>
      </c>
    </row>
    <row r="1738" s="12" customFormat="1" ht="22.8" customHeight="1">
      <c r="A1738" s="12"/>
      <c r="B1738" s="211"/>
      <c r="C1738" s="212"/>
      <c r="D1738" s="213" t="s">
        <v>72</v>
      </c>
      <c r="E1738" s="225" t="s">
        <v>1055</v>
      </c>
      <c r="F1738" s="225" t="s">
        <v>1896</v>
      </c>
      <c r="G1738" s="212"/>
      <c r="H1738" s="212"/>
      <c r="I1738" s="215"/>
      <c r="J1738" s="226">
        <f>BK1738</f>
        <v>0</v>
      </c>
      <c r="K1738" s="212"/>
      <c r="L1738" s="217"/>
      <c r="M1738" s="218"/>
      <c r="N1738" s="219"/>
      <c r="O1738" s="219"/>
      <c r="P1738" s="220">
        <f>SUM(P1739:P1755)</f>
        <v>0</v>
      </c>
      <c r="Q1738" s="219"/>
      <c r="R1738" s="220">
        <f>SUM(R1739:R1755)</f>
        <v>22.678402220000002</v>
      </c>
      <c r="S1738" s="219"/>
      <c r="T1738" s="221">
        <f>SUM(T1739:T1755)</f>
        <v>0</v>
      </c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R1738" s="222" t="s">
        <v>81</v>
      </c>
      <c r="AT1738" s="223" t="s">
        <v>72</v>
      </c>
      <c r="AU1738" s="223" t="s">
        <v>81</v>
      </c>
      <c r="AY1738" s="222" t="s">
        <v>183</v>
      </c>
      <c r="BK1738" s="224">
        <f>SUM(BK1739:BK1755)</f>
        <v>0</v>
      </c>
    </row>
    <row r="1739" s="2" customFormat="1" ht="21.75" customHeight="1">
      <c r="A1739" s="38"/>
      <c r="B1739" s="39"/>
      <c r="C1739" s="227" t="s">
        <v>1897</v>
      </c>
      <c r="D1739" s="227" t="s">
        <v>185</v>
      </c>
      <c r="E1739" s="228" t="s">
        <v>1898</v>
      </c>
      <c r="F1739" s="229" t="s">
        <v>1899</v>
      </c>
      <c r="G1739" s="230" t="s">
        <v>187</v>
      </c>
      <c r="H1739" s="231">
        <v>15.323</v>
      </c>
      <c r="I1739" s="232"/>
      <c r="J1739" s="233">
        <f>ROUND(I1739*H1739,2)</f>
        <v>0</v>
      </c>
      <c r="K1739" s="234"/>
      <c r="L1739" s="44"/>
      <c r="M1739" s="235" t="s">
        <v>1</v>
      </c>
      <c r="N1739" s="236" t="s">
        <v>38</v>
      </c>
      <c r="O1739" s="91"/>
      <c r="P1739" s="237">
        <f>O1739*H1739</f>
        <v>0</v>
      </c>
      <c r="Q1739" s="237">
        <v>1.4591400000000001</v>
      </c>
      <c r="R1739" s="237">
        <f>Q1739*H1739</f>
        <v>22.358402220000002</v>
      </c>
      <c r="S1739" s="237">
        <v>0</v>
      </c>
      <c r="T1739" s="238">
        <f>S1739*H1739</f>
        <v>0</v>
      </c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R1739" s="239" t="s">
        <v>188</v>
      </c>
      <c r="AT1739" s="239" t="s">
        <v>185</v>
      </c>
      <c r="AU1739" s="239" t="s">
        <v>83</v>
      </c>
      <c r="AY1739" s="17" t="s">
        <v>183</v>
      </c>
      <c r="BE1739" s="240">
        <f>IF(N1739="základní",J1739,0)</f>
        <v>0</v>
      </c>
      <c r="BF1739" s="240">
        <f>IF(N1739="snížená",J1739,0)</f>
        <v>0</v>
      </c>
      <c r="BG1739" s="240">
        <f>IF(N1739="zákl. přenesená",J1739,0)</f>
        <v>0</v>
      </c>
      <c r="BH1739" s="240">
        <f>IF(N1739="sníž. přenesená",J1739,0)</f>
        <v>0</v>
      </c>
      <c r="BI1739" s="240">
        <f>IF(N1739="nulová",J1739,0)</f>
        <v>0</v>
      </c>
      <c r="BJ1739" s="17" t="s">
        <v>81</v>
      </c>
      <c r="BK1739" s="240">
        <f>ROUND(I1739*H1739,2)</f>
        <v>0</v>
      </c>
      <c r="BL1739" s="17" t="s">
        <v>188</v>
      </c>
      <c r="BM1739" s="239" t="s">
        <v>1900</v>
      </c>
    </row>
    <row r="1740" s="13" customFormat="1">
      <c r="A1740" s="13"/>
      <c r="B1740" s="241"/>
      <c r="C1740" s="242"/>
      <c r="D1740" s="243" t="s">
        <v>195</v>
      </c>
      <c r="E1740" s="244" t="s">
        <v>1</v>
      </c>
      <c r="F1740" s="245" t="s">
        <v>1901</v>
      </c>
      <c r="G1740" s="242"/>
      <c r="H1740" s="244" t="s">
        <v>1</v>
      </c>
      <c r="I1740" s="246"/>
      <c r="J1740" s="242"/>
      <c r="K1740" s="242"/>
      <c r="L1740" s="247"/>
      <c r="M1740" s="248"/>
      <c r="N1740" s="249"/>
      <c r="O1740" s="249"/>
      <c r="P1740" s="249"/>
      <c r="Q1740" s="249"/>
      <c r="R1740" s="249"/>
      <c r="S1740" s="249"/>
      <c r="T1740" s="250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1" t="s">
        <v>195</v>
      </c>
      <c r="AU1740" s="251" t="s">
        <v>83</v>
      </c>
      <c r="AV1740" s="13" t="s">
        <v>81</v>
      </c>
      <c r="AW1740" s="13" t="s">
        <v>30</v>
      </c>
      <c r="AX1740" s="13" t="s">
        <v>73</v>
      </c>
      <c r="AY1740" s="251" t="s">
        <v>183</v>
      </c>
    </row>
    <row r="1741" s="14" customFormat="1">
      <c r="A1741" s="14"/>
      <c r="B1741" s="252"/>
      <c r="C1741" s="253"/>
      <c r="D1741" s="243" t="s">
        <v>195</v>
      </c>
      <c r="E1741" s="254" t="s">
        <v>1</v>
      </c>
      <c r="F1741" s="255" t="s">
        <v>1902</v>
      </c>
      <c r="G1741" s="253"/>
      <c r="H1741" s="256">
        <v>15.323</v>
      </c>
      <c r="I1741" s="257"/>
      <c r="J1741" s="253"/>
      <c r="K1741" s="253"/>
      <c r="L1741" s="258"/>
      <c r="M1741" s="259"/>
      <c r="N1741" s="260"/>
      <c r="O1741" s="260"/>
      <c r="P1741" s="260"/>
      <c r="Q1741" s="260"/>
      <c r="R1741" s="260"/>
      <c r="S1741" s="260"/>
      <c r="T1741" s="261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62" t="s">
        <v>195</v>
      </c>
      <c r="AU1741" s="262" t="s">
        <v>83</v>
      </c>
      <c r="AV1741" s="14" t="s">
        <v>83</v>
      </c>
      <c r="AW1741" s="14" t="s">
        <v>30</v>
      </c>
      <c r="AX1741" s="14" t="s">
        <v>81</v>
      </c>
      <c r="AY1741" s="262" t="s">
        <v>183</v>
      </c>
    </row>
    <row r="1742" s="2" customFormat="1" ht="21.75" customHeight="1">
      <c r="A1742" s="38"/>
      <c r="B1742" s="39"/>
      <c r="C1742" s="227" t="s">
        <v>1903</v>
      </c>
      <c r="D1742" s="227" t="s">
        <v>185</v>
      </c>
      <c r="E1742" s="228" t="s">
        <v>1904</v>
      </c>
      <c r="F1742" s="229" t="s">
        <v>1905</v>
      </c>
      <c r="G1742" s="230" t="s">
        <v>1875</v>
      </c>
      <c r="H1742" s="231">
        <v>1</v>
      </c>
      <c r="I1742" s="232"/>
      <c r="J1742" s="233">
        <f>ROUND(I1742*H1742,2)</f>
        <v>0</v>
      </c>
      <c r="K1742" s="234"/>
      <c r="L1742" s="44"/>
      <c r="M1742" s="235" t="s">
        <v>1</v>
      </c>
      <c r="N1742" s="236" t="s">
        <v>38</v>
      </c>
      <c r="O1742" s="91"/>
      <c r="P1742" s="237">
        <f>O1742*H1742</f>
        <v>0</v>
      </c>
      <c r="Q1742" s="237">
        <v>0</v>
      </c>
      <c r="R1742" s="237">
        <f>Q1742*H1742</f>
        <v>0</v>
      </c>
      <c r="S1742" s="237">
        <v>0</v>
      </c>
      <c r="T1742" s="238">
        <f>S1742*H1742</f>
        <v>0</v>
      </c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R1742" s="239" t="s">
        <v>188</v>
      </c>
      <c r="AT1742" s="239" t="s">
        <v>185</v>
      </c>
      <c r="AU1742" s="239" t="s">
        <v>83</v>
      </c>
      <c r="AY1742" s="17" t="s">
        <v>183</v>
      </c>
      <c r="BE1742" s="240">
        <f>IF(N1742="základní",J1742,0)</f>
        <v>0</v>
      </c>
      <c r="BF1742" s="240">
        <f>IF(N1742="snížená",J1742,0)</f>
        <v>0</v>
      </c>
      <c r="BG1742" s="240">
        <f>IF(N1742="zákl. přenesená",J1742,0)</f>
        <v>0</v>
      </c>
      <c r="BH1742" s="240">
        <f>IF(N1742="sníž. přenesená",J1742,0)</f>
        <v>0</v>
      </c>
      <c r="BI1742" s="240">
        <f>IF(N1742="nulová",J1742,0)</f>
        <v>0</v>
      </c>
      <c r="BJ1742" s="17" t="s">
        <v>81</v>
      </c>
      <c r="BK1742" s="240">
        <f>ROUND(I1742*H1742,2)</f>
        <v>0</v>
      </c>
      <c r="BL1742" s="17" t="s">
        <v>188</v>
      </c>
      <c r="BM1742" s="239" t="s">
        <v>1906</v>
      </c>
    </row>
    <row r="1743" s="2" customFormat="1" ht="16.5" customHeight="1">
      <c r="A1743" s="38"/>
      <c r="B1743" s="39"/>
      <c r="C1743" s="227" t="s">
        <v>1907</v>
      </c>
      <c r="D1743" s="227" t="s">
        <v>185</v>
      </c>
      <c r="E1743" s="228" t="s">
        <v>1908</v>
      </c>
      <c r="F1743" s="229" t="s">
        <v>1909</v>
      </c>
      <c r="G1743" s="230" t="s">
        <v>1875</v>
      </c>
      <c r="H1743" s="231">
        <v>1</v>
      </c>
      <c r="I1743" s="232"/>
      <c r="J1743" s="233">
        <f>ROUND(I1743*H1743,2)</f>
        <v>0</v>
      </c>
      <c r="K1743" s="234"/>
      <c r="L1743" s="44"/>
      <c r="M1743" s="235" t="s">
        <v>1</v>
      </c>
      <c r="N1743" s="236" t="s">
        <v>38</v>
      </c>
      <c r="O1743" s="91"/>
      <c r="P1743" s="237">
        <f>O1743*H1743</f>
        <v>0</v>
      </c>
      <c r="Q1743" s="237">
        <v>0</v>
      </c>
      <c r="R1743" s="237">
        <f>Q1743*H1743</f>
        <v>0</v>
      </c>
      <c r="S1743" s="237">
        <v>0</v>
      </c>
      <c r="T1743" s="238">
        <f>S1743*H1743</f>
        <v>0</v>
      </c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R1743" s="239" t="s">
        <v>188</v>
      </c>
      <c r="AT1743" s="239" t="s">
        <v>185</v>
      </c>
      <c r="AU1743" s="239" t="s">
        <v>83</v>
      </c>
      <c r="AY1743" s="17" t="s">
        <v>183</v>
      </c>
      <c r="BE1743" s="240">
        <f>IF(N1743="základní",J1743,0)</f>
        <v>0</v>
      </c>
      <c r="BF1743" s="240">
        <f>IF(N1743="snížená",J1743,0)</f>
        <v>0</v>
      </c>
      <c r="BG1743" s="240">
        <f>IF(N1743="zákl. přenesená",J1743,0)</f>
        <v>0</v>
      </c>
      <c r="BH1743" s="240">
        <f>IF(N1743="sníž. přenesená",J1743,0)</f>
        <v>0</v>
      </c>
      <c r="BI1743" s="240">
        <f>IF(N1743="nulová",J1743,0)</f>
        <v>0</v>
      </c>
      <c r="BJ1743" s="17" t="s">
        <v>81</v>
      </c>
      <c r="BK1743" s="240">
        <f>ROUND(I1743*H1743,2)</f>
        <v>0</v>
      </c>
      <c r="BL1743" s="17" t="s">
        <v>188</v>
      </c>
      <c r="BM1743" s="239" t="s">
        <v>1910</v>
      </c>
    </row>
    <row r="1744" s="2" customFormat="1" ht="16.5" customHeight="1">
      <c r="A1744" s="38"/>
      <c r="B1744" s="39"/>
      <c r="C1744" s="227" t="s">
        <v>1911</v>
      </c>
      <c r="D1744" s="227" t="s">
        <v>185</v>
      </c>
      <c r="E1744" s="228" t="s">
        <v>1912</v>
      </c>
      <c r="F1744" s="229" t="s">
        <v>1913</v>
      </c>
      <c r="G1744" s="230" t="s">
        <v>1875</v>
      </c>
      <c r="H1744" s="231">
        <v>1</v>
      </c>
      <c r="I1744" s="232"/>
      <c r="J1744" s="233">
        <f>ROUND(I1744*H1744,2)</f>
        <v>0</v>
      </c>
      <c r="K1744" s="234"/>
      <c r="L1744" s="44"/>
      <c r="M1744" s="235" t="s">
        <v>1</v>
      </c>
      <c r="N1744" s="236" t="s">
        <v>38</v>
      </c>
      <c r="O1744" s="91"/>
      <c r="P1744" s="237">
        <f>O1744*H1744</f>
        <v>0</v>
      </c>
      <c r="Q1744" s="237">
        <v>0</v>
      </c>
      <c r="R1744" s="237">
        <f>Q1744*H1744</f>
        <v>0</v>
      </c>
      <c r="S1744" s="237">
        <v>0</v>
      </c>
      <c r="T1744" s="238">
        <f>S1744*H1744</f>
        <v>0</v>
      </c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R1744" s="239" t="s">
        <v>188</v>
      </c>
      <c r="AT1744" s="239" t="s">
        <v>185</v>
      </c>
      <c r="AU1744" s="239" t="s">
        <v>83</v>
      </c>
      <c r="AY1744" s="17" t="s">
        <v>183</v>
      </c>
      <c r="BE1744" s="240">
        <f>IF(N1744="základní",J1744,0)</f>
        <v>0</v>
      </c>
      <c r="BF1744" s="240">
        <f>IF(N1744="snížená",J1744,0)</f>
        <v>0</v>
      </c>
      <c r="BG1744" s="240">
        <f>IF(N1744="zákl. přenesená",J1744,0)</f>
        <v>0</v>
      </c>
      <c r="BH1744" s="240">
        <f>IF(N1744="sníž. přenesená",J1744,0)</f>
        <v>0</v>
      </c>
      <c r="BI1744" s="240">
        <f>IF(N1744="nulová",J1744,0)</f>
        <v>0</v>
      </c>
      <c r="BJ1744" s="17" t="s">
        <v>81</v>
      </c>
      <c r="BK1744" s="240">
        <f>ROUND(I1744*H1744,2)</f>
        <v>0</v>
      </c>
      <c r="BL1744" s="17" t="s">
        <v>188</v>
      </c>
      <c r="BM1744" s="239" t="s">
        <v>1914</v>
      </c>
    </row>
    <row r="1745" s="2" customFormat="1" ht="16.5" customHeight="1">
      <c r="A1745" s="38"/>
      <c r="B1745" s="39"/>
      <c r="C1745" s="227" t="s">
        <v>1915</v>
      </c>
      <c r="D1745" s="227" t="s">
        <v>185</v>
      </c>
      <c r="E1745" s="228" t="s">
        <v>1916</v>
      </c>
      <c r="F1745" s="229" t="s">
        <v>1917</v>
      </c>
      <c r="G1745" s="230" t="s">
        <v>1875</v>
      </c>
      <c r="H1745" s="231">
        <v>1</v>
      </c>
      <c r="I1745" s="232"/>
      <c r="J1745" s="233">
        <f>ROUND(I1745*H1745,2)</f>
        <v>0</v>
      </c>
      <c r="K1745" s="234"/>
      <c r="L1745" s="44"/>
      <c r="M1745" s="235" t="s">
        <v>1</v>
      </c>
      <c r="N1745" s="236" t="s">
        <v>38</v>
      </c>
      <c r="O1745" s="91"/>
      <c r="P1745" s="237">
        <f>O1745*H1745</f>
        <v>0</v>
      </c>
      <c r="Q1745" s="237">
        <v>0</v>
      </c>
      <c r="R1745" s="237">
        <f>Q1745*H1745</f>
        <v>0</v>
      </c>
      <c r="S1745" s="237">
        <v>0</v>
      </c>
      <c r="T1745" s="238">
        <f>S1745*H1745</f>
        <v>0</v>
      </c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R1745" s="239" t="s">
        <v>188</v>
      </c>
      <c r="AT1745" s="239" t="s">
        <v>185</v>
      </c>
      <c r="AU1745" s="239" t="s">
        <v>83</v>
      </c>
      <c r="AY1745" s="17" t="s">
        <v>183</v>
      </c>
      <c r="BE1745" s="240">
        <f>IF(N1745="základní",J1745,0)</f>
        <v>0</v>
      </c>
      <c r="BF1745" s="240">
        <f>IF(N1745="snížená",J1745,0)</f>
        <v>0</v>
      </c>
      <c r="BG1745" s="240">
        <f>IF(N1745="zákl. přenesená",J1745,0)</f>
        <v>0</v>
      </c>
      <c r="BH1745" s="240">
        <f>IF(N1745="sníž. přenesená",J1745,0)</f>
        <v>0</v>
      </c>
      <c r="BI1745" s="240">
        <f>IF(N1745="nulová",J1745,0)</f>
        <v>0</v>
      </c>
      <c r="BJ1745" s="17" t="s">
        <v>81</v>
      </c>
      <c r="BK1745" s="240">
        <f>ROUND(I1745*H1745,2)</f>
        <v>0</v>
      </c>
      <c r="BL1745" s="17" t="s">
        <v>188</v>
      </c>
      <c r="BM1745" s="239" t="s">
        <v>1918</v>
      </c>
    </row>
    <row r="1746" s="2" customFormat="1" ht="16.5" customHeight="1">
      <c r="A1746" s="38"/>
      <c r="B1746" s="39"/>
      <c r="C1746" s="227" t="s">
        <v>1919</v>
      </c>
      <c r="D1746" s="227" t="s">
        <v>185</v>
      </c>
      <c r="E1746" s="228" t="s">
        <v>1920</v>
      </c>
      <c r="F1746" s="229" t="s">
        <v>1921</v>
      </c>
      <c r="G1746" s="230" t="s">
        <v>1875</v>
      </c>
      <c r="H1746" s="231">
        <v>1</v>
      </c>
      <c r="I1746" s="232"/>
      <c r="J1746" s="233">
        <f>ROUND(I1746*H1746,2)</f>
        <v>0</v>
      </c>
      <c r="K1746" s="234"/>
      <c r="L1746" s="44"/>
      <c r="M1746" s="235" t="s">
        <v>1</v>
      </c>
      <c r="N1746" s="236" t="s">
        <v>38</v>
      </c>
      <c r="O1746" s="91"/>
      <c r="P1746" s="237">
        <f>O1746*H1746</f>
        <v>0</v>
      </c>
      <c r="Q1746" s="237">
        <v>0</v>
      </c>
      <c r="R1746" s="237">
        <f>Q1746*H1746</f>
        <v>0</v>
      </c>
      <c r="S1746" s="237">
        <v>0</v>
      </c>
      <c r="T1746" s="238">
        <f>S1746*H1746</f>
        <v>0</v>
      </c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R1746" s="239" t="s">
        <v>188</v>
      </c>
      <c r="AT1746" s="239" t="s">
        <v>185</v>
      </c>
      <c r="AU1746" s="239" t="s">
        <v>83</v>
      </c>
      <c r="AY1746" s="17" t="s">
        <v>183</v>
      </c>
      <c r="BE1746" s="240">
        <f>IF(N1746="základní",J1746,0)</f>
        <v>0</v>
      </c>
      <c r="BF1746" s="240">
        <f>IF(N1746="snížená",J1746,0)</f>
        <v>0</v>
      </c>
      <c r="BG1746" s="240">
        <f>IF(N1746="zákl. přenesená",J1746,0)</f>
        <v>0</v>
      </c>
      <c r="BH1746" s="240">
        <f>IF(N1746="sníž. přenesená",J1746,0)</f>
        <v>0</v>
      </c>
      <c r="BI1746" s="240">
        <f>IF(N1746="nulová",J1746,0)</f>
        <v>0</v>
      </c>
      <c r="BJ1746" s="17" t="s">
        <v>81</v>
      </c>
      <c r="BK1746" s="240">
        <f>ROUND(I1746*H1746,2)</f>
        <v>0</v>
      </c>
      <c r="BL1746" s="17" t="s">
        <v>188</v>
      </c>
      <c r="BM1746" s="239" t="s">
        <v>1922</v>
      </c>
    </row>
    <row r="1747" s="2" customFormat="1" ht="37.8" customHeight="1">
      <c r="A1747" s="38"/>
      <c r="B1747" s="39"/>
      <c r="C1747" s="227" t="s">
        <v>1923</v>
      </c>
      <c r="D1747" s="227" t="s">
        <v>185</v>
      </c>
      <c r="E1747" s="228" t="s">
        <v>1924</v>
      </c>
      <c r="F1747" s="229" t="s">
        <v>1925</v>
      </c>
      <c r="G1747" s="230" t="s">
        <v>325</v>
      </c>
      <c r="H1747" s="231">
        <v>3</v>
      </c>
      <c r="I1747" s="232"/>
      <c r="J1747" s="233">
        <f>ROUND(I1747*H1747,2)</f>
        <v>0</v>
      </c>
      <c r="K1747" s="234"/>
      <c r="L1747" s="44"/>
      <c r="M1747" s="235" t="s">
        <v>1</v>
      </c>
      <c r="N1747" s="236" t="s">
        <v>38</v>
      </c>
      <c r="O1747" s="91"/>
      <c r="P1747" s="237">
        <f>O1747*H1747</f>
        <v>0</v>
      </c>
      <c r="Q1747" s="237">
        <v>0.089999999999999997</v>
      </c>
      <c r="R1747" s="237">
        <f>Q1747*H1747</f>
        <v>0.27000000000000002</v>
      </c>
      <c r="S1747" s="237">
        <v>0</v>
      </c>
      <c r="T1747" s="238">
        <f>S1747*H1747</f>
        <v>0</v>
      </c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R1747" s="239" t="s">
        <v>188</v>
      </c>
      <c r="AT1747" s="239" t="s">
        <v>185</v>
      </c>
      <c r="AU1747" s="239" t="s">
        <v>83</v>
      </c>
      <c r="AY1747" s="17" t="s">
        <v>183</v>
      </c>
      <c r="BE1747" s="240">
        <f>IF(N1747="základní",J1747,0)</f>
        <v>0</v>
      </c>
      <c r="BF1747" s="240">
        <f>IF(N1747="snížená",J1747,0)</f>
        <v>0</v>
      </c>
      <c r="BG1747" s="240">
        <f>IF(N1747="zákl. přenesená",J1747,0)</f>
        <v>0</v>
      </c>
      <c r="BH1747" s="240">
        <f>IF(N1747="sníž. přenesená",J1747,0)</f>
        <v>0</v>
      </c>
      <c r="BI1747" s="240">
        <f>IF(N1747="nulová",J1747,0)</f>
        <v>0</v>
      </c>
      <c r="BJ1747" s="17" t="s">
        <v>81</v>
      </c>
      <c r="BK1747" s="240">
        <f>ROUND(I1747*H1747,2)</f>
        <v>0</v>
      </c>
      <c r="BL1747" s="17" t="s">
        <v>188</v>
      </c>
      <c r="BM1747" s="239" t="s">
        <v>1926</v>
      </c>
    </row>
    <row r="1748" s="13" customFormat="1">
      <c r="A1748" s="13"/>
      <c r="B1748" s="241"/>
      <c r="C1748" s="242"/>
      <c r="D1748" s="243" t="s">
        <v>195</v>
      </c>
      <c r="E1748" s="244" t="s">
        <v>1</v>
      </c>
      <c r="F1748" s="245" t="s">
        <v>1927</v>
      </c>
      <c r="G1748" s="242"/>
      <c r="H1748" s="244" t="s">
        <v>1</v>
      </c>
      <c r="I1748" s="246"/>
      <c r="J1748" s="242"/>
      <c r="K1748" s="242"/>
      <c r="L1748" s="247"/>
      <c r="M1748" s="248"/>
      <c r="N1748" s="249"/>
      <c r="O1748" s="249"/>
      <c r="P1748" s="249"/>
      <c r="Q1748" s="249"/>
      <c r="R1748" s="249"/>
      <c r="S1748" s="249"/>
      <c r="T1748" s="250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1" t="s">
        <v>195</v>
      </c>
      <c r="AU1748" s="251" t="s">
        <v>83</v>
      </c>
      <c r="AV1748" s="13" t="s">
        <v>81</v>
      </c>
      <c r="AW1748" s="13" t="s">
        <v>30</v>
      </c>
      <c r="AX1748" s="13" t="s">
        <v>73</v>
      </c>
      <c r="AY1748" s="251" t="s">
        <v>183</v>
      </c>
    </row>
    <row r="1749" s="14" customFormat="1">
      <c r="A1749" s="14"/>
      <c r="B1749" s="252"/>
      <c r="C1749" s="253"/>
      <c r="D1749" s="243" t="s">
        <v>195</v>
      </c>
      <c r="E1749" s="254" t="s">
        <v>1</v>
      </c>
      <c r="F1749" s="255" t="s">
        <v>1928</v>
      </c>
      <c r="G1749" s="253"/>
      <c r="H1749" s="256">
        <v>3</v>
      </c>
      <c r="I1749" s="257"/>
      <c r="J1749" s="253"/>
      <c r="K1749" s="253"/>
      <c r="L1749" s="258"/>
      <c r="M1749" s="259"/>
      <c r="N1749" s="260"/>
      <c r="O1749" s="260"/>
      <c r="P1749" s="260"/>
      <c r="Q1749" s="260"/>
      <c r="R1749" s="260"/>
      <c r="S1749" s="260"/>
      <c r="T1749" s="261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62" t="s">
        <v>195</v>
      </c>
      <c r="AU1749" s="262" t="s">
        <v>83</v>
      </c>
      <c r="AV1749" s="14" t="s">
        <v>83</v>
      </c>
      <c r="AW1749" s="14" t="s">
        <v>30</v>
      </c>
      <c r="AX1749" s="14" t="s">
        <v>81</v>
      </c>
      <c r="AY1749" s="262" t="s">
        <v>183</v>
      </c>
    </row>
    <row r="1750" s="2" customFormat="1" ht="24.15" customHeight="1">
      <c r="A1750" s="38"/>
      <c r="B1750" s="39"/>
      <c r="C1750" s="277" t="s">
        <v>1929</v>
      </c>
      <c r="D1750" s="277" t="s">
        <v>649</v>
      </c>
      <c r="E1750" s="278" t="s">
        <v>1930</v>
      </c>
      <c r="F1750" s="279" t="s">
        <v>1931</v>
      </c>
      <c r="G1750" s="280" t="s">
        <v>325</v>
      </c>
      <c r="H1750" s="281">
        <v>2</v>
      </c>
      <c r="I1750" s="282"/>
      <c r="J1750" s="283">
        <f>ROUND(I1750*H1750,2)</f>
        <v>0</v>
      </c>
      <c r="K1750" s="284"/>
      <c r="L1750" s="285"/>
      <c r="M1750" s="286" t="s">
        <v>1</v>
      </c>
      <c r="N1750" s="287" t="s">
        <v>38</v>
      </c>
      <c r="O1750" s="91"/>
      <c r="P1750" s="237">
        <f>O1750*H1750</f>
        <v>0</v>
      </c>
      <c r="Q1750" s="237">
        <v>0.014999999999999999</v>
      </c>
      <c r="R1750" s="237">
        <f>Q1750*H1750</f>
        <v>0.029999999999999999</v>
      </c>
      <c r="S1750" s="237">
        <v>0</v>
      </c>
      <c r="T1750" s="238">
        <f>S1750*H1750</f>
        <v>0</v>
      </c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R1750" s="239" t="s">
        <v>283</v>
      </c>
      <c r="AT1750" s="239" t="s">
        <v>649</v>
      </c>
      <c r="AU1750" s="239" t="s">
        <v>83</v>
      </c>
      <c r="AY1750" s="17" t="s">
        <v>183</v>
      </c>
      <c r="BE1750" s="240">
        <f>IF(N1750="základní",J1750,0)</f>
        <v>0</v>
      </c>
      <c r="BF1750" s="240">
        <f>IF(N1750="snížená",J1750,0)</f>
        <v>0</v>
      </c>
      <c r="BG1750" s="240">
        <f>IF(N1750="zákl. přenesená",J1750,0)</f>
        <v>0</v>
      </c>
      <c r="BH1750" s="240">
        <f>IF(N1750="sníž. přenesená",J1750,0)</f>
        <v>0</v>
      </c>
      <c r="BI1750" s="240">
        <f>IF(N1750="nulová",J1750,0)</f>
        <v>0</v>
      </c>
      <c r="BJ1750" s="17" t="s">
        <v>81</v>
      </c>
      <c r="BK1750" s="240">
        <f>ROUND(I1750*H1750,2)</f>
        <v>0</v>
      </c>
      <c r="BL1750" s="17" t="s">
        <v>188</v>
      </c>
      <c r="BM1750" s="239" t="s">
        <v>1932</v>
      </c>
    </row>
    <row r="1751" s="13" customFormat="1">
      <c r="A1751" s="13"/>
      <c r="B1751" s="241"/>
      <c r="C1751" s="242"/>
      <c r="D1751" s="243" t="s">
        <v>195</v>
      </c>
      <c r="E1751" s="244" t="s">
        <v>1</v>
      </c>
      <c r="F1751" s="245" t="s">
        <v>1933</v>
      </c>
      <c r="G1751" s="242"/>
      <c r="H1751" s="244" t="s">
        <v>1</v>
      </c>
      <c r="I1751" s="246"/>
      <c r="J1751" s="242"/>
      <c r="K1751" s="242"/>
      <c r="L1751" s="247"/>
      <c r="M1751" s="248"/>
      <c r="N1751" s="249"/>
      <c r="O1751" s="249"/>
      <c r="P1751" s="249"/>
      <c r="Q1751" s="249"/>
      <c r="R1751" s="249"/>
      <c r="S1751" s="249"/>
      <c r="T1751" s="250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1" t="s">
        <v>195</v>
      </c>
      <c r="AU1751" s="251" t="s">
        <v>83</v>
      </c>
      <c r="AV1751" s="13" t="s">
        <v>81</v>
      </c>
      <c r="AW1751" s="13" t="s">
        <v>30</v>
      </c>
      <c r="AX1751" s="13" t="s">
        <v>73</v>
      </c>
      <c r="AY1751" s="251" t="s">
        <v>183</v>
      </c>
    </row>
    <row r="1752" s="14" customFormat="1">
      <c r="A1752" s="14"/>
      <c r="B1752" s="252"/>
      <c r="C1752" s="253"/>
      <c r="D1752" s="243" t="s">
        <v>195</v>
      </c>
      <c r="E1752" s="254" t="s">
        <v>1</v>
      </c>
      <c r="F1752" s="255" t="s">
        <v>83</v>
      </c>
      <c r="G1752" s="253"/>
      <c r="H1752" s="256">
        <v>2</v>
      </c>
      <c r="I1752" s="257"/>
      <c r="J1752" s="253"/>
      <c r="K1752" s="253"/>
      <c r="L1752" s="258"/>
      <c r="M1752" s="259"/>
      <c r="N1752" s="260"/>
      <c r="O1752" s="260"/>
      <c r="P1752" s="260"/>
      <c r="Q1752" s="260"/>
      <c r="R1752" s="260"/>
      <c r="S1752" s="260"/>
      <c r="T1752" s="261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2" t="s">
        <v>195</v>
      </c>
      <c r="AU1752" s="262" t="s">
        <v>83</v>
      </c>
      <c r="AV1752" s="14" t="s">
        <v>83</v>
      </c>
      <c r="AW1752" s="14" t="s">
        <v>30</v>
      </c>
      <c r="AX1752" s="14" t="s">
        <v>81</v>
      </c>
      <c r="AY1752" s="262" t="s">
        <v>183</v>
      </c>
    </row>
    <row r="1753" s="2" customFormat="1" ht="24.15" customHeight="1">
      <c r="A1753" s="38"/>
      <c r="B1753" s="39"/>
      <c r="C1753" s="277" t="s">
        <v>1934</v>
      </c>
      <c r="D1753" s="277" t="s">
        <v>649</v>
      </c>
      <c r="E1753" s="278" t="s">
        <v>1935</v>
      </c>
      <c r="F1753" s="279" t="s">
        <v>1936</v>
      </c>
      <c r="G1753" s="280" t="s">
        <v>325</v>
      </c>
      <c r="H1753" s="281">
        <v>1</v>
      </c>
      <c r="I1753" s="282"/>
      <c r="J1753" s="283">
        <f>ROUND(I1753*H1753,2)</f>
        <v>0</v>
      </c>
      <c r="K1753" s="284"/>
      <c r="L1753" s="285"/>
      <c r="M1753" s="286" t="s">
        <v>1</v>
      </c>
      <c r="N1753" s="287" t="s">
        <v>38</v>
      </c>
      <c r="O1753" s="91"/>
      <c r="P1753" s="237">
        <f>O1753*H1753</f>
        <v>0</v>
      </c>
      <c r="Q1753" s="237">
        <v>0.02</v>
      </c>
      <c r="R1753" s="237">
        <f>Q1753*H1753</f>
        <v>0.02</v>
      </c>
      <c r="S1753" s="237">
        <v>0</v>
      </c>
      <c r="T1753" s="238">
        <f>S1753*H1753</f>
        <v>0</v>
      </c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R1753" s="239" t="s">
        <v>283</v>
      </c>
      <c r="AT1753" s="239" t="s">
        <v>649</v>
      </c>
      <c r="AU1753" s="239" t="s">
        <v>83</v>
      </c>
      <c r="AY1753" s="17" t="s">
        <v>183</v>
      </c>
      <c r="BE1753" s="240">
        <f>IF(N1753="základní",J1753,0)</f>
        <v>0</v>
      </c>
      <c r="BF1753" s="240">
        <f>IF(N1753="snížená",J1753,0)</f>
        <v>0</v>
      </c>
      <c r="BG1753" s="240">
        <f>IF(N1753="zákl. přenesená",J1753,0)</f>
        <v>0</v>
      </c>
      <c r="BH1753" s="240">
        <f>IF(N1753="sníž. přenesená",J1753,0)</f>
        <v>0</v>
      </c>
      <c r="BI1753" s="240">
        <f>IF(N1753="nulová",J1753,0)</f>
        <v>0</v>
      </c>
      <c r="BJ1753" s="17" t="s">
        <v>81</v>
      </c>
      <c r="BK1753" s="240">
        <f>ROUND(I1753*H1753,2)</f>
        <v>0</v>
      </c>
      <c r="BL1753" s="17" t="s">
        <v>188</v>
      </c>
      <c r="BM1753" s="239" t="s">
        <v>1937</v>
      </c>
    </row>
    <row r="1754" s="13" customFormat="1">
      <c r="A1754" s="13"/>
      <c r="B1754" s="241"/>
      <c r="C1754" s="242"/>
      <c r="D1754" s="243" t="s">
        <v>195</v>
      </c>
      <c r="E1754" s="244" t="s">
        <v>1</v>
      </c>
      <c r="F1754" s="245" t="s">
        <v>1938</v>
      </c>
      <c r="G1754" s="242"/>
      <c r="H1754" s="244" t="s">
        <v>1</v>
      </c>
      <c r="I1754" s="246"/>
      <c r="J1754" s="242"/>
      <c r="K1754" s="242"/>
      <c r="L1754" s="247"/>
      <c r="M1754" s="248"/>
      <c r="N1754" s="249"/>
      <c r="O1754" s="249"/>
      <c r="P1754" s="249"/>
      <c r="Q1754" s="249"/>
      <c r="R1754" s="249"/>
      <c r="S1754" s="249"/>
      <c r="T1754" s="250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1" t="s">
        <v>195</v>
      </c>
      <c r="AU1754" s="251" t="s">
        <v>83</v>
      </c>
      <c r="AV1754" s="13" t="s">
        <v>81</v>
      </c>
      <c r="AW1754" s="13" t="s">
        <v>30</v>
      </c>
      <c r="AX1754" s="13" t="s">
        <v>73</v>
      </c>
      <c r="AY1754" s="251" t="s">
        <v>183</v>
      </c>
    </row>
    <row r="1755" s="14" customFormat="1">
      <c r="A1755" s="14"/>
      <c r="B1755" s="252"/>
      <c r="C1755" s="253"/>
      <c r="D1755" s="243" t="s">
        <v>195</v>
      </c>
      <c r="E1755" s="254" t="s">
        <v>1</v>
      </c>
      <c r="F1755" s="255" t="s">
        <v>81</v>
      </c>
      <c r="G1755" s="253"/>
      <c r="H1755" s="256">
        <v>1</v>
      </c>
      <c r="I1755" s="257"/>
      <c r="J1755" s="253"/>
      <c r="K1755" s="253"/>
      <c r="L1755" s="258"/>
      <c r="M1755" s="259"/>
      <c r="N1755" s="260"/>
      <c r="O1755" s="260"/>
      <c r="P1755" s="260"/>
      <c r="Q1755" s="260"/>
      <c r="R1755" s="260"/>
      <c r="S1755" s="260"/>
      <c r="T1755" s="261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62" t="s">
        <v>195</v>
      </c>
      <c r="AU1755" s="262" t="s">
        <v>83</v>
      </c>
      <c r="AV1755" s="14" t="s">
        <v>83</v>
      </c>
      <c r="AW1755" s="14" t="s">
        <v>30</v>
      </c>
      <c r="AX1755" s="14" t="s">
        <v>81</v>
      </c>
      <c r="AY1755" s="262" t="s">
        <v>183</v>
      </c>
    </row>
    <row r="1756" s="12" customFormat="1" ht="22.8" customHeight="1">
      <c r="A1756" s="12"/>
      <c r="B1756" s="211"/>
      <c r="C1756" s="212"/>
      <c r="D1756" s="213" t="s">
        <v>72</v>
      </c>
      <c r="E1756" s="225" t="s">
        <v>190</v>
      </c>
      <c r="F1756" s="225" t="s">
        <v>191</v>
      </c>
      <c r="G1756" s="212"/>
      <c r="H1756" s="212"/>
      <c r="I1756" s="215"/>
      <c r="J1756" s="226">
        <f>BK1756</f>
        <v>0</v>
      </c>
      <c r="K1756" s="212"/>
      <c r="L1756" s="217"/>
      <c r="M1756" s="218"/>
      <c r="N1756" s="219"/>
      <c r="O1756" s="219"/>
      <c r="P1756" s="220">
        <f>SUM(P1757:P2006)</f>
        <v>0</v>
      </c>
      <c r="Q1756" s="219"/>
      <c r="R1756" s="220">
        <f>SUM(R1757:R2006)</f>
        <v>6.1197255999999998</v>
      </c>
      <c r="S1756" s="219"/>
      <c r="T1756" s="221">
        <f>SUM(T1757:T2006)</f>
        <v>107.80582900000002</v>
      </c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R1756" s="222" t="s">
        <v>81</v>
      </c>
      <c r="AT1756" s="223" t="s">
        <v>72</v>
      </c>
      <c r="AU1756" s="223" t="s">
        <v>81</v>
      </c>
      <c r="AY1756" s="222" t="s">
        <v>183</v>
      </c>
      <c r="BK1756" s="224">
        <f>SUM(BK1757:BK2006)</f>
        <v>0</v>
      </c>
    </row>
    <row r="1757" s="2" customFormat="1" ht="33" customHeight="1">
      <c r="A1757" s="38"/>
      <c r="B1757" s="39"/>
      <c r="C1757" s="227" t="s">
        <v>1939</v>
      </c>
      <c r="D1757" s="227" t="s">
        <v>185</v>
      </c>
      <c r="E1757" s="228" t="s">
        <v>1940</v>
      </c>
      <c r="F1757" s="229" t="s">
        <v>1941</v>
      </c>
      <c r="G1757" s="230" t="s">
        <v>319</v>
      </c>
      <c r="H1757" s="231">
        <v>6.8300000000000001</v>
      </c>
      <c r="I1757" s="232"/>
      <c r="J1757" s="233">
        <f>ROUND(I1757*H1757,2)</f>
        <v>0</v>
      </c>
      <c r="K1757" s="234"/>
      <c r="L1757" s="44"/>
      <c r="M1757" s="235" t="s">
        <v>1</v>
      </c>
      <c r="N1757" s="236" t="s">
        <v>38</v>
      </c>
      <c r="O1757" s="91"/>
      <c r="P1757" s="237">
        <f>O1757*H1757</f>
        <v>0</v>
      </c>
      <c r="Q1757" s="237">
        <v>0.16850000000000001</v>
      </c>
      <c r="R1757" s="237">
        <f>Q1757*H1757</f>
        <v>1.1508550000000002</v>
      </c>
      <c r="S1757" s="237">
        <v>0</v>
      </c>
      <c r="T1757" s="238">
        <f>S1757*H1757</f>
        <v>0</v>
      </c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R1757" s="239" t="s">
        <v>188</v>
      </c>
      <c r="AT1757" s="239" t="s">
        <v>185</v>
      </c>
      <c r="AU1757" s="239" t="s">
        <v>83</v>
      </c>
      <c r="AY1757" s="17" t="s">
        <v>183</v>
      </c>
      <c r="BE1757" s="240">
        <f>IF(N1757="základní",J1757,0)</f>
        <v>0</v>
      </c>
      <c r="BF1757" s="240">
        <f>IF(N1757="snížená",J1757,0)</f>
        <v>0</v>
      </c>
      <c r="BG1757" s="240">
        <f>IF(N1757="zákl. přenesená",J1757,0)</f>
        <v>0</v>
      </c>
      <c r="BH1757" s="240">
        <f>IF(N1757="sníž. přenesená",J1757,0)</f>
        <v>0</v>
      </c>
      <c r="BI1757" s="240">
        <f>IF(N1757="nulová",J1757,0)</f>
        <v>0</v>
      </c>
      <c r="BJ1757" s="17" t="s">
        <v>81</v>
      </c>
      <c r="BK1757" s="240">
        <f>ROUND(I1757*H1757,2)</f>
        <v>0</v>
      </c>
      <c r="BL1757" s="17" t="s">
        <v>188</v>
      </c>
      <c r="BM1757" s="239" t="s">
        <v>1942</v>
      </c>
    </row>
    <row r="1758" s="13" customFormat="1">
      <c r="A1758" s="13"/>
      <c r="B1758" s="241"/>
      <c r="C1758" s="242"/>
      <c r="D1758" s="243" t="s">
        <v>195</v>
      </c>
      <c r="E1758" s="244" t="s">
        <v>1</v>
      </c>
      <c r="F1758" s="245" t="s">
        <v>1943</v>
      </c>
      <c r="G1758" s="242"/>
      <c r="H1758" s="244" t="s">
        <v>1</v>
      </c>
      <c r="I1758" s="246"/>
      <c r="J1758" s="242"/>
      <c r="K1758" s="242"/>
      <c r="L1758" s="247"/>
      <c r="M1758" s="248"/>
      <c r="N1758" s="249"/>
      <c r="O1758" s="249"/>
      <c r="P1758" s="249"/>
      <c r="Q1758" s="249"/>
      <c r="R1758" s="249"/>
      <c r="S1758" s="249"/>
      <c r="T1758" s="250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1" t="s">
        <v>195</v>
      </c>
      <c r="AU1758" s="251" t="s">
        <v>83</v>
      </c>
      <c r="AV1758" s="13" t="s">
        <v>81</v>
      </c>
      <c r="AW1758" s="13" t="s">
        <v>30</v>
      </c>
      <c r="AX1758" s="13" t="s">
        <v>73</v>
      </c>
      <c r="AY1758" s="251" t="s">
        <v>183</v>
      </c>
    </row>
    <row r="1759" s="14" customFormat="1">
      <c r="A1759" s="14"/>
      <c r="B1759" s="252"/>
      <c r="C1759" s="253"/>
      <c r="D1759" s="243" t="s">
        <v>195</v>
      </c>
      <c r="E1759" s="254" t="s">
        <v>1</v>
      </c>
      <c r="F1759" s="255" t="s">
        <v>1944</v>
      </c>
      <c r="G1759" s="253"/>
      <c r="H1759" s="256">
        <v>6.8300000000000001</v>
      </c>
      <c r="I1759" s="257"/>
      <c r="J1759" s="253"/>
      <c r="K1759" s="253"/>
      <c r="L1759" s="258"/>
      <c r="M1759" s="259"/>
      <c r="N1759" s="260"/>
      <c r="O1759" s="260"/>
      <c r="P1759" s="260"/>
      <c r="Q1759" s="260"/>
      <c r="R1759" s="260"/>
      <c r="S1759" s="260"/>
      <c r="T1759" s="261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62" t="s">
        <v>195</v>
      </c>
      <c r="AU1759" s="262" t="s">
        <v>83</v>
      </c>
      <c r="AV1759" s="14" t="s">
        <v>83</v>
      </c>
      <c r="AW1759" s="14" t="s">
        <v>30</v>
      </c>
      <c r="AX1759" s="14" t="s">
        <v>81</v>
      </c>
      <c r="AY1759" s="262" t="s">
        <v>183</v>
      </c>
    </row>
    <row r="1760" s="2" customFormat="1" ht="16.5" customHeight="1">
      <c r="A1760" s="38"/>
      <c r="B1760" s="39"/>
      <c r="C1760" s="277" t="s">
        <v>1945</v>
      </c>
      <c r="D1760" s="277" t="s">
        <v>649</v>
      </c>
      <c r="E1760" s="278" t="s">
        <v>1946</v>
      </c>
      <c r="F1760" s="279" t="s">
        <v>1947</v>
      </c>
      <c r="G1760" s="280" t="s">
        <v>319</v>
      </c>
      <c r="H1760" s="281">
        <v>6.9669999999999996</v>
      </c>
      <c r="I1760" s="282"/>
      <c r="J1760" s="283">
        <f>ROUND(I1760*H1760,2)</f>
        <v>0</v>
      </c>
      <c r="K1760" s="284"/>
      <c r="L1760" s="285"/>
      <c r="M1760" s="286" t="s">
        <v>1</v>
      </c>
      <c r="N1760" s="287" t="s">
        <v>38</v>
      </c>
      <c r="O1760" s="91"/>
      <c r="P1760" s="237">
        <f>O1760*H1760</f>
        <v>0</v>
      </c>
      <c r="Q1760" s="237">
        <v>0.080000000000000002</v>
      </c>
      <c r="R1760" s="237">
        <f>Q1760*H1760</f>
        <v>0.55735999999999997</v>
      </c>
      <c r="S1760" s="237">
        <v>0</v>
      </c>
      <c r="T1760" s="238">
        <f>S1760*H1760</f>
        <v>0</v>
      </c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R1760" s="239" t="s">
        <v>283</v>
      </c>
      <c r="AT1760" s="239" t="s">
        <v>649</v>
      </c>
      <c r="AU1760" s="239" t="s">
        <v>83</v>
      </c>
      <c r="AY1760" s="17" t="s">
        <v>183</v>
      </c>
      <c r="BE1760" s="240">
        <f>IF(N1760="základní",J1760,0)</f>
        <v>0</v>
      </c>
      <c r="BF1760" s="240">
        <f>IF(N1760="snížená",J1760,0)</f>
        <v>0</v>
      </c>
      <c r="BG1760" s="240">
        <f>IF(N1760="zákl. přenesená",J1760,0)</f>
        <v>0</v>
      </c>
      <c r="BH1760" s="240">
        <f>IF(N1760="sníž. přenesená",J1760,0)</f>
        <v>0</v>
      </c>
      <c r="BI1760" s="240">
        <f>IF(N1760="nulová",J1760,0)</f>
        <v>0</v>
      </c>
      <c r="BJ1760" s="17" t="s">
        <v>81</v>
      </c>
      <c r="BK1760" s="240">
        <f>ROUND(I1760*H1760,2)</f>
        <v>0</v>
      </c>
      <c r="BL1760" s="17" t="s">
        <v>188</v>
      </c>
      <c r="BM1760" s="239" t="s">
        <v>1948</v>
      </c>
    </row>
    <row r="1761" s="14" customFormat="1">
      <c r="A1761" s="14"/>
      <c r="B1761" s="252"/>
      <c r="C1761" s="253"/>
      <c r="D1761" s="243" t="s">
        <v>195</v>
      </c>
      <c r="E1761" s="253"/>
      <c r="F1761" s="255" t="s">
        <v>1949</v>
      </c>
      <c r="G1761" s="253"/>
      <c r="H1761" s="256">
        <v>6.9669999999999996</v>
      </c>
      <c r="I1761" s="257"/>
      <c r="J1761" s="253"/>
      <c r="K1761" s="253"/>
      <c r="L1761" s="258"/>
      <c r="M1761" s="259"/>
      <c r="N1761" s="260"/>
      <c r="O1761" s="260"/>
      <c r="P1761" s="260"/>
      <c r="Q1761" s="260"/>
      <c r="R1761" s="260"/>
      <c r="S1761" s="260"/>
      <c r="T1761" s="261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62" t="s">
        <v>195</v>
      </c>
      <c r="AU1761" s="262" t="s">
        <v>83</v>
      </c>
      <c r="AV1761" s="14" t="s">
        <v>83</v>
      </c>
      <c r="AW1761" s="14" t="s">
        <v>4</v>
      </c>
      <c r="AX1761" s="14" t="s">
        <v>81</v>
      </c>
      <c r="AY1761" s="262" t="s">
        <v>183</v>
      </c>
    </row>
    <row r="1762" s="2" customFormat="1" ht="24.15" customHeight="1">
      <c r="A1762" s="38"/>
      <c r="B1762" s="39"/>
      <c r="C1762" s="227" t="s">
        <v>1950</v>
      </c>
      <c r="D1762" s="227" t="s">
        <v>185</v>
      </c>
      <c r="E1762" s="228" t="s">
        <v>1951</v>
      </c>
      <c r="F1762" s="229" t="s">
        <v>1952</v>
      </c>
      <c r="G1762" s="230" t="s">
        <v>319</v>
      </c>
      <c r="H1762" s="231">
        <v>64.385000000000005</v>
      </c>
      <c r="I1762" s="232"/>
      <c r="J1762" s="233">
        <f>ROUND(I1762*H1762,2)</f>
        <v>0</v>
      </c>
      <c r="K1762" s="234"/>
      <c r="L1762" s="44"/>
      <c r="M1762" s="235" t="s">
        <v>1</v>
      </c>
      <c r="N1762" s="236" t="s">
        <v>38</v>
      </c>
      <c r="O1762" s="91"/>
      <c r="P1762" s="237">
        <f>O1762*H1762</f>
        <v>0</v>
      </c>
      <c r="Q1762" s="237">
        <v>4.0000000000000003E-05</v>
      </c>
      <c r="R1762" s="237">
        <f>Q1762*H1762</f>
        <v>0.0025754000000000003</v>
      </c>
      <c r="S1762" s="237">
        <v>0</v>
      </c>
      <c r="T1762" s="238">
        <f>S1762*H1762</f>
        <v>0</v>
      </c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R1762" s="239" t="s">
        <v>188</v>
      </c>
      <c r="AT1762" s="239" t="s">
        <v>185</v>
      </c>
      <c r="AU1762" s="239" t="s">
        <v>83</v>
      </c>
      <c r="AY1762" s="17" t="s">
        <v>183</v>
      </c>
      <c r="BE1762" s="240">
        <f>IF(N1762="základní",J1762,0)</f>
        <v>0</v>
      </c>
      <c r="BF1762" s="240">
        <f>IF(N1762="snížená",J1762,0)</f>
        <v>0</v>
      </c>
      <c r="BG1762" s="240">
        <f>IF(N1762="zákl. přenesená",J1762,0)</f>
        <v>0</v>
      </c>
      <c r="BH1762" s="240">
        <f>IF(N1762="sníž. přenesená",J1762,0)</f>
        <v>0</v>
      </c>
      <c r="BI1762" s="240">
        <f>IF(N1762="nulová",J1762,0)</f>
        <v>0</v>
      </c>
      <c r="BJ1762" s="17" t="s">
        <v>81</v>
      </c>
      <c r="BK1762" s="240">
        <f>ROUND(I1762*H1762,2)</f>
        <v>0</v>
      </c>
      <c r="BL1762" s="17" t="s">
        <v>188</v>
      </c>
      <c r="BM1762" s="239" t="s">
        <v>1953</v>
      </c>
    </row>
    <row r="1763" s="13" customFormat="1">
      <c r="A1763" s="13"/>
      <c r="B1763" s="241"/>
      <c r="C1763" s="242"/>
      <c r="D1763" s="243" t="s">
        <v>195</v>
      </c>
      <c r="E1763" s="244" t="s">
        <v>1</v>
      </c>
      <c r="F1763" s="245" t="s">
        <v>813</v>
      </c>
      <c r="G1763" s="242"/>
      <c r="H1763" s="244" t="s">
        <v>1</v>
      </c>
      <c r="I1763" s="246"/>
      <c r="J1763" s="242"/>
      <c r="K1763" s="242"/>
      <c r="L1763" s="247"/>
      <c r="M1763" s="248"/>
      <c r="N1763" s="249"/>
      <c r="O1763" s="249"/>
      <c r="P1763" s="249"/>
      <c r="Q1763" s="249"/>
      <c r="R1763" s="249"/>
      <c r="S1763" s="249"/>
      <c r="T1763" s="250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1" t="s">
        <v>195</v>
      </c>
      <c r="AU1763" s="251" t="s">
        <v>83</v>
      </c>
      <c r="AV1763" s="13" t="s">
        <v>81</v>
      </c>
      <c r="AW1763" s="13" t="s">
        <v>30</v>
      </c>
      <c r="AX1763" s="13" t="s">
        <v>73</v>
      </c>
      <c r="AY1763" s="251" t="s">
        <v>183</v>
      </c>
    </row>
    <row r="1764" s="14" customFormat="1">
      <c r="A1764" s="14"/>
      <c r="B1764" s="252"/>
      <c r="C1764" s="253"/>
      <c r="D1764" s="243" t="s">
        <v>195</v>
      </c>
      <c r="E1764" s="254" t="s">
        <v>1</v>
      </c>
      <c r="F1764" s="255" t="s">
        <v>1954</v>
      </c>
      <c r="G1764" s="253"/>
      <c r="H1764" s="256">
        <v>64.385000000000005</v>
      </c>
      <c r="I1764" s="257"/>
      <c r="J1764" s="253"/>
      <c r="K1764" s="253"/>
      <c r="L1764" s="258"/>
      <c r="M1764" s="259"/>
      <c r="N1764" s="260"/>
      <c r="O1764" s="260"/>
      <c r="P1764" s="260"/>
      <c r="Q1764" s="260"/>
      <c r="R1764" s="260"/>
      <c r="S1764" s="260"/>
      <c r="T1764" s="261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62" t="s">
        <v>195</v>
      </c>
      <c r="AU1764" s="262" t="s">
        <v>83</v>
      </c>
      <c r="AV1764" s="14" t="s">
        <v>83</v>
      </c>
      <c r="AW1764" s="14" t="s">
        <v>30</v>
      </c>
      <c r="AX1764" s="14" t="s">
        <v>81</v>
      </c>
      <c r="AY1764" s="262" t="s">
        <v>183</v>
      </c>
    </row>
    <row r="1765" s="2" customFormat="1" ht="16.5" customHeight="1">
      <c r="A1765" s="38"/>
      <c r="B1765" s="39"/>
      <c r="C1765" s="277" t="s">
        <v>1955</v>
      </c>
      <c r="D1765" s="277" t="s">
        <v>649</v>
      </c>
      <c r="E1765" s="278" t="s">
        <v>1956</v>
      </c>
      <c r="F1765" s="279" t="s">
        <v>1957</v>
      </c>
      <c r="G1765" s="280" t="s">
        <v>319</v>
      </c>
      <c r="H1765" s="281">
        <v>65.673000000000002</v>
      </c>
      <c r="I1765" s="282"/>
      <c r="J1765" s="283">
        <f>ROUND(I1765*H1765,2)</f>
        <v>0</v>
      </c>
      <c r="K1765" s="284"/>
      <c r="L1765" s="285"/>
      <c r="M1765" s="286" t="s">
        <v>1</v>
      </c>
      <c r="N1765" s="287" t="s">
        <v>38</v>
      </c>
      <c r="O1765" s="91"/>
      <c r="P1765" s="237">
        <f>O1765*H1765</f>
        <v>0</v>
      </c>
      <c r="Q1765" s="237">
        <v>0.001</v>
      </c>
      <c r="R1765" s="237">
        <f>Q1765*H1765</f>
        <v>0.065673000000000009</v>
      </c>
      <c r="S1765" s="237">
        <v>0</v>
      </c>
      <c r="T1765" s="238">
        <f>S1765*H1765</f>
        <v>0</v>
      </c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R1765" s="239" t="s">
        <v>283</v>
      </c>
      <c r="AT1765" s="239" t="s">
        <v>649</v>
      </c>
      <c r="AU1765" s="239" t="s">
        <v>83</v>
      </c>
      <c r="AY1765" s="17" t="s">
        <v>183</v>
      </c>
      <c r="BE1765" s="240">
        <f>IF(N1765="základní",J1765,0)</f>
        <v>0</v>
      </c>
      <c r="BF1765" s="240">
        <f>IF(N1765="snížená",J1765,0)</f>
        <v>0</v>
      </c>
      <c r="BG1765" s="240">
        <f>IF(N1765="zákl. přenesená",J1765,0)</f>
        <v>0</v>
      </c>
      <c r="BH1765" s="240">
        <f>IF(N1765="sníž. přenesená",J1765,0)</f>
        <v>0</v>
      </c>
      <c r="BI1765" s="240">
        <f>IF(N1765="nulová",J1765,0)</f>
        <v>0</v>
      </c>
      <c r="BJ1765" s="17" t="s">
        <v>81</v>
      </c>
      <c r="BK1765" s="240">
        <f>ROUND(I1765*H1765,2)</f>
        <v>0</v>
      </c>
      <c r="BL1765" s="17" t="s">
        <v>188</v>
      </c>
      <c r="BM1765" s="239" t="s">
        <v>1958</v>
      </c>
    </row>
    <row r="1766" s="13" customFormat="1">
      <c r="A1766" s="13"/>
      <c r="B1766" s="241"/>
      <c r="C1766" s="242"/>
      <c r="D1766" s="243" t="s">
        <v>195</v>
      </c>
      <c r="E1766" s="244" t="s">
        <v>1</v>
      </c>
      <c r="F1766" s="245" t="s">
        <v>813</v>
      </c>
      <c r="G1766" s="242"/>
      <c r="H1766" s="244" t="s">
        <v>1</v>
      </c>
      <c r="I1766" s="246"/>
      <c r="J1766" s="242"/>
      <c r="K1766" s="242"/>
      <c r="L1766" s="247"/>
      <c r="M1766" s="248"/>
      <c r="N1766" s="249"/>
      <c r="O1766" s="249"/>
      <c r="P1766" s="249"/>
      <c r="Q1766" s="249"/>
      <c r="R1766" s="249"/>
      <c r="S1766" s="249"/>
      <c r="T1766" s="250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1" t="s">
        <v>195</v>
      </c>
      <c r="AU1766" s="251" t="s">
        <v>83</v>
      </c>
      <c r="AV1766" s="13" t="s">
        <v>81</v>
      </c>
      <c r="AW1766" s="13" t="s">
        <v>30</v>
      </c>
      <c r="AX1766" s="13" t="s">
        <v>73</v>
      </c>
      <c r="AY1766" s="251" t="s">
        <v>183</v>
      </c>
    </row>
    <row r="1767" s="14" customFormat="1">
      <c r="A1767" s="14"/>
      <c r="B1767" s="252"/>
      <c r="C1767" s="253"/>
      <c r="D1767" s="243" t="s">
        <v>195</v>
      </c>
      <c r="E1767" s="254" t="s">
        <v>1</v>
      </c>
      <c r="F1767" s="255" t="s">
        <v>1954</v>
      </c>
      <c r="G1767" s="253"/>
      <c r="H1767" s="256">
        <v>64.385000000000005</v>
      </c>
      <c r="I1767" s="257"/>
      <c r="J1767" s="253"/>
      <c r="K1767" s="253"/>
      <c r="L1767" s="258"/>
      <c r="M1767" s="259"/>
      <c r="N1767" s="260"/>
      <c r="O1767" s="260"/>
      <c r="P1767" s="260"/>
      <c r="Q1767" s="260"/>
      <c r="R1767" s="260"/>
      <c r="S1767" s="260"/>
      <c r="T1767" s="261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62" t="s">
        <v>195</v>
      </c>
      <c r="AU1767" s="262" t="s">
        <v>83</v>
      </c>
      <c r="AV1767" s="14" t="s">
        <v>83</v>
      </c>
      <c r="AW1767" s="14" t="s">
        <v>30</v>
      </c>
      <c r="AX1767" s="14" t="s">
        <v>81</v>
      </c>
      <c r="AY1767" s="262" t="s">
        <v>183</v>
      </c>
    </row>
    <row r="1768" s="14" customFormat="1">
      <c r="A1768" s="14"/>
      <c r="B1768" s="252"/>
      <c r="C1768" s="253"/>
      <c r="D1768" s="243" t="s">
        <v>195</v>
      </c>
      <c r="E1768" s="253"/>
      <c r="F1768" s="255" t="s">
        <v>1959</v>
      </c>
      <c r="G1768" s="253"/>
      <c r="H1768" s="256">
        <v>65.673000000000002</v>
      </c>
      <c r="I1768" s="257"/>
      <c r="J1768" s="253"/>
      <c r="K1768" s="253"/>
      <c r="L1768" s="258"/>
      <c r="M1768" s="259"/>
      <c r="N1768" s="260"/>
      <c r="O1768" s="260"/>
      <c r="P1768" s="260"/>
      <c r="Q1768" s="260"/>
      <c r="R1768" s="260"/>
      <c r="S1768" s="260"/>
      <c r="T1768" s="261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62" t="s">
        <v>195</v>
      </c>
      <c r="AU1768" s="262" t="s">
        <v>83</v>
      </c>
      <c r="AV1768" s="14" t="s">
        <v>83</v>
      </c>
      <c r="AW1768" s="14" t="s">
        <v>4</v>
      </c>
      <c r="AX1768" s="14" t="s">
        <v>81</v>
      </c>
      <c r="AY1768" s="262" t="s">
        <v>183</v>
      </c>
    </row>
    <row r="1769" s="2" customFormat="1" ht="33" customHeight="1">
      <c r="A1769" s="38"/>
      <c r="B1769" s="39"/>
      <c r="C1769" s="227" t="s">
        <v>1960</v>
      </c>
      <c r="D1769" s="227" t="s">
        <v>185</v>
      </c>
      <c r="E1769" s="228" t="s">
        <v>1961</v>
      </c>
      <c r="F1769" s="229" t="s">
        <v>1962</v>
      </c>
      <c r="G1769" s="230" t="s">
        <v>319</v>
      </c>
      <c r="H1769" s="231">
        <v>1.2</v>
      </c>
      <c r="I1769" s="232"/>
      <c r="J1769" s="233">
        <f>ROUND(I1769*H1769,2)</f>
        <v>0</v>
      </c>
      <c r="K1769" s="234"/>
      <c r="L1769" s="44"/>
      <c r="M1769" s="235" t="s">
        <v>1</v>
      </c>
      <c r="N1769" s="236" t="s">
        <v>38</v>
      </c>
      <c r="O1769" s="91"/>
      <c r="P1769" s="237">
        <f>O1769*H1769</f>
        <v>0</v>
      </c>
      <c r="Q1769" s="237">
        <v>0.35255999999999998</v>
      </c>
      <c r="R1769" s="237">
        <f>Q1769*H1769</f>
        <v>0.42307199999999995</v>
      </c>
      <c r="S1769" s="237">
        <v>0</v>
      </c>
      <c r="T1769" s="238">
        <f>S1769*H1769</f>
        <v>0</v>
      </c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R1769" s="239" t="s">
        <v>188</v>
      </c>
      <c r="AT1769" s="239" t="s">
        <v>185</v>
      </c>
      <c r="AU1769" s="239" t="s">
        <v>83</v>
      </c>
      <c r="AY1769" s="17" t="s">
        <v>183</v>
      </c>
      <c r="BE1769" s="240">
        <f>IF(N1769="základní",J1769,0)</f>
        <v>0</v>
      </c>
      <c r="BF1769" s="240">
        <f>IF(N1769="snížená",J1769,0)</f>
        <v>0</v>
      </c>
      <c r="BG1769" s="240">
        <f>IF(N1769="zákl. přenesená",J1769,0)</f>
        <v>0</v>
      </c>
      <c r="BH1769" s="240">
        <f>IF(N1769="sníž. přenesená",J1769,0)</f>
        <v>0</v>
      </c>
      <c r="BI1769" s="240">
        <f>IF(N1769="nulová",J1769,0)</f>
        <v>0</v>
      </c>
      <c r="BJ1769" s="17" t="s">
        <v>81</v>
      </c>
      <c r="BK1769" s="240">
        <f>ROUND(I1769*H1769,2)</f>
        <v>0</v>
      </c>
      <c r="BL1769" s="17" t="s">
        <v>188</v>
      </c>
      <c r="BM1769" s="239" t="s">
        <v>1963</v>
      </c>
    </row>
    <row r="1770" s="13" customFormat="1">
      <c r="A1770" s="13"/>
      <c r="B1770" s="241"/>
      <c r="C1770" s="242"/>
      <c r="D1770" s="243" t="s">
        <v>195</v>
      </c>
      <c r="E1770" s="244" t="s">
        <v>1</v>
      </c>
      <c r="F1770" s="245" t="s">
        <v>1964</v>
      </c>
      <c r="G1770" s="242"/>
      <c r="H1770" s="244" t="s">
        <v>1</v>
      </c>
      <c r="I1770" s="246"/>
      <c r="J1770" s="242"/>
      <c r="K1770" s="242"/>
      <c r="L1770" s="247"/>
      <c r="M1770" s="248"/>
      <c r="N1770" s="249"/>
      <c r="O1770" s="249"/>
      <c r="P1770" s="249"/>
      <c r="Q1770" s="249"/>
      <c r="R1770" s="249"/>
      <c r="S1770" s="249"/>
      <c r="T1770" s="250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1" t="s">
        <v>195</v>
      </c>
      <c r="AU1770" s="251" t="s">
        <v>83</v>
      </c>
      <c r="AV1770" s="13" t="s">
        <v>81</v>
      </c>
      <c r="AW1770" s="13" t="s">
        <v>30</v>
      </c>
      <c r="AX1770" s="13" t="s">
        <v>73</v>
      </c>
      <c r="AY1770" s="251" t="s">
        <v>183</v>
      </c>
    </row>
    <row r="1771" s="14" customFormat="1">
      <c r="A1771" s="14"/>
      <c r="B1771" s="252"/>
      <c r="C1771" s="253"/>
      <c r="D1771" s="243" t="s">
        <v>195</v>
      </c>
      <c r="E1771" s="254" t="s">
        <v>1</v>
      </c>
      <c r="F1771" s="255" t="s">
        <v>1965</v>
      </c>
      <c r="G1771" s="253"/>
      <c r="H1771" s="256">
        <v>1.2</v>
      </c>
      <c r="I1771" s="257"/>
      <c r="J1771" s="253"/>
      <c r="K1771" s="253"/>
      <c r="L1771" s="258"/>
      <c r="M1771" s="259"/>
      <c r="N1771" s="260"/>
      <c r="O1771" s="260"/>
      <c r="P1771" s="260"/>
      <c r="Q1771" s="260"/>
      <c r="R1771" s="260"/>
      <c r="S1771" s="260"/>
      <c r="T1771" s="261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62" t="s">
        <v>195</v>
      </c>
      <c r="AU1771" s="262" t="s">
        <v>83</v>
      </c>
      <c r="AV1771" s="14" t="s">
        <v>83</v>
      </c>
      <c r="AW1771" s="14" t="s">
        <v>30</v>
      </c>
      <c r="AX1771" s="14" t="s">
        <v>81</v>
      </c>
      <c r="AY1771" s="262" t="s">
        <v>183</v>
      </c>
    </row>
    <row r="1772" s="2" customFormat="1" ht="16.5" customHeight="1">
      <c r="A1772" s="38"/>
      <c r="B1772" s="39"/>
      <c r="C1772" s="227" t="s">
        <v>1966</v>
      </c>
      <c r="D1772" s="227" t="s">
        <v>185</v>
      </c>
      <c r="E1772" s="228" t="s">
        <v>1967</v>
      </c>
      <c r="F1772" s="229" t="s">
        <v>1968</v>
      </c>
      <c r="G1772" s="230" t="s">
        <v>202</v>
      </c>
      <c r="H1772" s="231">
        <v>5400</v>
      </c>
      <c r="I1772" s="232"/>
      <c r="J1772" s="233">
        <f>ROUND(I1772*H1772,2)</f>
        <v>0</v>
      </c>
      <c r="K1772" s="234"/>
      <c r="L1772" s="44"/>
      <c r="M1772" s="235" t="s">
        <v>1</v>
      </c>
      <c r="N1772" s="236" t="s">
        <v>38</v>
      </c>
      <c r="O1772" s="91"/>
      <c r="P1772" s="237">
        <f>O1772*H1772</f>
        <v>0</v>
      </c>
      <c r="Q1772" s="237">
        <v>0</v>
      </c>
      <c r="R1772" s="237">
        <f>Q1772*H1772</f>
        <v>0</v>
      </c>
      <c r="S1772" s="237">
        <v>0.01</v>
      </c>
      <c r="T1772" s="238">
        <f>S1772*H1772</f>
        <v>54</v>
      </c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R1772" s="239" t="s">
        <v>188</v>
      </c>
      <c r="AT1772" s="239" t="s">
        <v>185</v>
      </c>
      <c r="AU1772" s="239" t="s">
        <v>83</v>
      </c>
      <c r="AY1772" s="17" t="s">
        <v>183</v>
      </c>
      <c r="BE1772" s="240">
        <f>IF(N1772="základní",J1772,0)</f>
        <v>0</v>
      </c>
      <c r="BF1772" s="240">
        <f>IF(N1772="snížená",J1772,0)</f>
        <v>0</v>
      </c>
      <c r="BG1772" s="240">
        <f>IF(N1772="zákl. přenesená",J1772,0)</f>
        <v>0</v>
      </c>
      <c r="BH1772" s="240">
        <f>IF(N1772="sníž. přenesená",J1772,0)</f>
        <v>0</v>
      </c>
      <c r="BI1772" s="240">
        <f>IF(N1772="nulová",J1772,0)</f>
        <v>0</v>
      </c>
      <c r="BJ1772" s="17" t="s">
        <v>81</v>
      </c>
      <c r="BK1772" s="240">
        <f>ROUND(I1772*H1772,2)</f>
        <v>0</v>
      </c>
      <c r="BL1772" s="17" t="s">
        <v>188</v>
      </c>
      <c r="BM1772" s="239" t="s">
        <v>1969</v>
      </c>
    </row>
    <row r="1773" s="13" customFormat="1">
      <c r="A1773" s="13"/>
      <c r="B1773" s="241"/>
      <c r="C1773" s="242"/>
      <c r="D1773" s="243" t="s">
        <v>195</v>
      </c>
      <c r="E1773" s="244" t="s">
        <v>1</v>
      </c>
      <c r="F1773" s="245" t="s">
        <v>1970</v>
      </c>
      <c r="G1773" s="242"/>
      <c r="H1773" s="244" t="s">
        <v>1</v>
      </c>
      <c r="I1773" s="246"/>
      <c r="J1773" s="242"/>
      <c r="K1773" s="242"/>
      <c r="L1773" s="247"/>
      <c r="M1773" s="248"/>
      <c r="N1773" s="249"/>
      <c r="O1773" s="249"/>
      <c r="P1773" s="249"/>
      <c r="Q1773" s="249"/>
      <c r="R1773" s="249"/>
      <c r="S1773" s="249"/>
      <c r="T1773" s="250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1" t="s">
        <v>195</v>
      </c>
      <c r="AU1773" s="251" t="s">
        <v>83</v>
      </c>
      <c r="AV1773" s="13" t="s">
        <v>81</v>
      </c>
      <c r="AW1773" s="13" t="s">
        <v>30</v>
      </c>
      <c r="AX1773" s="13" t="s">
        <v>73</v>
      </c>
      <c r="AY1773" s="251" t="s">
        <v>183</v>
      </c>
    </row>
    <row r="1774" s="14" customFormat="1">
      <c r="A1774" s="14"/>
      <c r="B1774" s="252"/>
      <c r="C1774" s="253"/>
      <c r="D1774" s="243" t="s">
        <v>195</v>
      </c>
      <c r="E1774" s="254" t="s">
        <v>1</v>
      </c>
      <c r="F1774" s="255" t="s">
        <v>1971</v>
      </c>
      <c r="G1774" s="253"/>
      <c r="H1774" s="256">
        <v>5400</v>
      </c>
      <c r="I1774" s="257"/>
      <c r="J1774" s="253"/>
      <c r="K1774" s="253"/>
      <c r="L1774" s="258"/>
      <c r="M1774" s="259"/>
      <c r="N1774" s="260"/>
      <c r="O1774" s="260"/>
      <c r="P1774" s="260"/>
      <c r="Q1774" s="260"/>
      <c r="R1774" s="260"/>
      <c r="S1774" s="260"/>
      <c r="T1774" s="261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62" t="s">
        <v>195</v>
      </c>
      <c r="AU1774" s="262" t="s">
        <v>83</v>
      </c>
      <c r="AV1774" s="14" t="s">
        <v>83</v>
      </c>
      <c r="AW1774" s="14" t="s">
        <v>30</v>
      </c>
      <c r="AX1774" s="14" t="s">
        <v>81</v>
      </c>
      <c r="AY1774" s="262" t="s">
        <v>183</v>
      </c>
    </row>
    <row r="1775" s="2" customFormat="1" ht="33" customHeight="1">
      <c r="A1775" s="38"/>
      <c r="B1775" s="39"/>
      <c r="C1775" s="227" t="s">
        <v>1972</v>
      </c>
      <c r="D1775" s="227" t="s">
        <v>185</v>
      </c>
      <c r="E1775" s="228" t="s">
        <v>1973</v>
      </c>
      <c r="F1775" s="229" t="s">
        <v>1974</v>
      </c>
      <c r="G1775" s="230" t="s">
        <v>202</v>
      </c>
      <c r="H1775" s="231">
        <v>250</v>
      </c>
      <c r="I1775" s="232"/>
      <c r="J1775" s="233">
        <f>ROUND(I1775*H1775,2)</f>
        <v>0</v>
      </c>
      <c r="K1775" s="234"/>
      <c r="L1775" s="44"/>
      <c r="M1775" s="235" t="s">
        <v>1</v>
      </c>
      <c r="N1775" s="236" t="s">
        <v>38</v>
      </c>
      <c r="O1775" s="91"/>
      <c r="P1775" s="237">
        <f>O1775*H1775</f>
        <v>0</v>
      </c>
      <c r="Q1775" s="237">
        <v>0</v>
      </c>
      <c r="R1775" s="237">
        <f>Q1775*H1775</f>
        <v>0</v>
      </c>
      <c r="S1775" s="237">
        <v>0</v>
      </c>
      <c r="T1775" s="238">
        <f>S1775*H1775</f>
        <v>0</v>
      </c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R1775" s="239" t="s">
        <v>188</v>
      </c>
      <c r="AT1775" s="239" t="s">
        <v>185</v>
      </c>
      <c r="AU1775" s="239" t="s">
        <v>83</v>
      </c>
      <c r="AY1775" s="17" t="s">
        <v>183</v>
      </c>
      <c r="BE1775" s="240">
        <f>IF(N1775="základní",J1775,0)</f>
        <v>0</v>
      </c>
      <c r="BF1775" s="240">
        <f>IF(N1775="snížená",J1775,0)</f>
        <v>0</v>
      </c>
      <c r="BG1775" s="240">
        <f>IF(N1775="zákl. přenesená",J1775,0)</f>
        <v>0</v>
      </c>
      <c r="BH1775" s="240">
        <f>IF(N1775="sníž. přenesená",J1775,0)</f>
        <v>0</v>
      </c>
      <c r="BI1775" s="240">
        <f>IF(N1775="nulová",J1775,0)</f>
        <v>0</v>
      </c>
      <c r="BJ1775" s="17" t="s">
        <v>81</v>
      </c>
      <c r="BK1775" s="240">
        <f>ROUND(I1775*H1775,2)</f>
        <v>0</v>
      </c>
      <c r="BL1775" s="17" t="s">
        <v>188</v>
      </c>
      <c r="BM1775" s="239" t="s">
        <v>1975</v>
      </c>
    </row>
    <row r="1776" s="13" customFormat="1">
      <c r="A1776" s="13"/>
      <c r="B1776" s="241"/>
      <c r="C1776" s="242"/>
      <c r="D1776" s="243" t="s">
        <v>195</v>
      </c>
      <c r="E1776" s="244" t="s">
        <v>1</v>
      </c>
      <c r="F1776" s="245" t="s">
        <v>1727</v>
      </c>
      <c r="G1776" s="242"/>
      <c r="H1776" s="244" t="s">
        <v>1</v>
      </c>
      <c r="I1776" s="246"/>
      <c r="J1776" s="242"/>
      <c r="K1776" s="242"/>
      <c r="L1776" s="247"/>
      <c r="M1776" s="248"/>
      <c r="N1776" s="249"/>
      <c r="O1776" s="249"/>
      <c r="P1776" s="249"/>
      <c r="Q1776" s="249"/>
      <c r="R1776" s="249"/>
      <c r="S1776" s="249"/>
      <c r="T1776" s="250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1" t="s">
        <v>195</v>
      </c>
      <c r="AU1776" s="251" t="s">
        <v>83</v>
      </c>
      <c r="AV1776" s="13" t="s">
        <v>81</v>
      </c>
      <c r="AW1776" s="13" t="s">
        <v>30</v>
      </c>
      <c r="AX1776" s="13" t="s">
        <v>73</v>
      </c>
      <c r="AY1776" s="251" t="s">
        <v>183</v>
      </c>
    </row>
    <row r="1777" s="14" customFormat="1">
      <c r="A1777" s="14"/>
      <c r="B1777" s="252"/>
      <c r="C1777" s="253"/>
      <c r="D1777" s="243" t="s">
        <v>195</v>
      </c>
      <c r="E1777" s="254" t="s">
        <v>1</v>
      </c>
      <c r="F1777" s="255" t="s">
        <v>547</v>
      </c>
      <c r="G1777" s="253"/>
      <c r="H1777" s="256">
        <v>250</v>
      </c>
      <c r="I1777" s="257"/>
      <c r="J1777" s="253"/>
      <c r="K1777" s="253"/>
      <c r="L1777" s="258"/>
      <c r="M1777" s="259"/>
      <c r="N1777" s="260"/>
      <c r="O1777" s="260"/>
      <c r="P1777" s="260"/>
      <c r="Q1777" s="260"/>
      <c r="R1777" s="260"/>
      <c r="S1777" s="260"/>
      <c r="T1777" s="261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62" t="s">
        <v>195</v>
      </c>
      <c r="AU1777" s="262" t="s">
        <v>83</v>
      </c>
      <c r="AV1777" s="14" t="s">
        <v>83</v>
      </c>
      <c r="AW1777" s="14" t="s">
        <v>30</v>
      </c>
      <c r="AX1777" s="14" t="s">
        <v>81</v>
      </c>
      <c r="AY1777" s="262" t="s">
        <v>183</v>
      </c>
    </row>
    <row r="1778" s="2" customFormat="1" ht="37.8" customHeight="1">
      <c r="A1778" s="38"/>
      <c r="B1778" s="39"/>
      <c r="C1778" s="227" t="s">
        <v>1976</v>
      </c>
      <c r="D1778" s="227" t="s">
        <v>185</v>
      </c>
      <c r="E1778" s="228" t="s">
        <v>1977</v>
      </c>
      <c r="F1778" s="229" t="s">
        <v>1978</v>
      </c>
      <c r="G1778" s="230" t="s">
        <v>202</v>
      </c>
      <c r="H1778" s="231">
        <v>50000</v>
      </c>
      <c r="I1778" s="232"/>
      <c r="J1778" s="233">
        <f>ROUND(I1778*H1778,2)</f>
        <v>0</v>
      </c>
      <c r="K1778" s="234"/>
      <c r="L1778" s="44"/>
      <c r="M1778" s="235" t="s">
        <v>1</v>
      </c>
      <c r="N1778" s="236" t="s">
        <v>38</v>
      </c>
      <c r="O1778" s="91"/>
      <c r="P1778" s="237">
        <f>O1778*H1778</f>
        <v>0</v>
      </c>
      <c r="Q1778" s="237">
        <v>0</v>
      </c>
      <c r="R1778" s="237">
        <f>Q1778*H1778</f>
        <v>0</v>
      </c>
      <c r="S1778" s="237">
        <v>0</v>
      </c>
      <c r="T1778" s="238">
        <f>S1778*H1778</f>
        <v>0</v>
      </c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R1778" s="239" t="s">
        <v>188</v>
      </c>
      <c r="AT1778" s="239" t="s">
        <v>185</v>
      </c>
      <c r="AU1778" s="239" t="s">
        <v>83</v>
      </c>
      <c r="AY1778" s="17" t="s">
        <v>183</v>
      </c>
      <c r="BE1778" s="240">
        <f>IF(N1778="základní",J1778,0)</f>
        <v>0</v>
      </c>
      <c r="BF1778" s="240">
        <f>IF(N1778="snížená",J1778,0)</f>
        <v>0</v>
      </c>
      <c r="BG1778" s="240">
        <f>IF(N1778="zákl. přenesená",J1778,0)</f>
        <v>0</v>
      </c>
      <c r="BH1778" s="240">
        <f>IF(N1778="sníž. přenesená",J1778,0)</f>
        <v>0</v>
      </c>
      <c r="BI1778" s="240">
        <f>IF(N1778="nulová",J1778,0)</f>
        <v>0</v>
      </c>
      <c r="BJ1778" s="17" t="s">
        <v>81</v>
      </c>
      <c r="BK1778" s="240">
        <f>ROUND(I1778*H1778,2)</f>
        <v>0</v>
      </c>
      <c r="BL1778" s="17" t="s">
        <v>188</v>
      </c>
      <c r="BM1778" s="239" t="s">
        <v>1979</v>
      </c>
    </row>
    <row r="1779" s="14" customFormat="1">
      <c r="A1779" s="14"/>
      <c r="B1779" s="252"/>
      <c r="C1779" s="253"/>
      <c r="D1779" s="243" t="s">
        <v>195</v>
      </c>
      <c r="E1779" s="254" t="s">
        <v>1</v>
      </c>
      <c r="F1779" s="255" t="s">
        <v>1980</v>
      </c>
      <c r="G1779" s="253"/>
      <c r="H1779" s="256">
        <v>50000</v>
      </c>
      <c r="I1779" s="257"/>
      <c r="J1779" s="253"/>
      <c r="K1779" s="253"/>
      <c r="L1779" s="258"/>
      <c r="M1779" s="259"/>
      <c r="N1779" s="260"/>
      <c r="O1779" s="260"/>
      <c r="P1779" s="260"/>
      <c r="Q1779" s="260"/>
      <c r="R1779" s="260"/>
      <c r="S1779" s="260"/>
      <c r="T1779" s="261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62" t="s">
        <v>195</v>
      </c>
      <c r="AU1779" s="262" t="s">
        <v>83</v>
      </c>
      <c r="AV1779" s="14" t="s">
        <v>83</v>
      </c>
      <c r="AW1779" s="14" t="s">
        <v>30</v>
      </c>
      <c r="AX1779" s="14" t="s">
        <v>81</v>
      </c>
      <c r="AY1779" s="262" t="s">
        <v>183</v>
      </c>
    </row>
    <row r="1780" s="2" customFormat="1" ht="33" customHeight="1">
      <c r="A1780" s="38"/>
      <c r="B1780" s="39"/>
      <c r="C1780" s="227" t="s">
        <v>1981</v>
      </c>
      <c r="D1780" s="227" t="s">
        <v>185</v>
      </c>
      <c r="E1780" s="228" t="s">
        <v>1982</v>
      </c>
      <c r="F1780" s="229" t="s">
        <v>1983</v>
      </c>
      <c r="G1780" s="230" t="s">
        <v>202</v>
      </c>
      <c r="H1780" s="231">
        <v>250</v>
      </c>
      <c r="I1780" s="232"/>
      <c r="J1780" s="233">
        <f>ROUND(I1780*H1780,2)</f>
        <v>0</v>
      </c>
      <c r="K1780" s="234"/>
      <c r="L1780" s="44"/>
      <c r="M1780" s="235" t="s">
        <v>1</v>
      </c>
      <c r="N1780" s="236" t="s">
        <v>38</v>
      </c>
      <c r="O1780" s="91"/>
      <c r="P1780" s="237">
        <f>O1780*H1780</f>
        <v>0</v>
      </c>
      <c r="Q1780" s="237">
        <v>0</v>
      </c>
      <c r="R1780" s="237">
        <f>Q1780*H1780</f>
        <v>0</v>
      </c>
      <c r="S1780" s="237">
        <v>0</v>
      </c>
      <c r="T1780" s="238">
        <f>S1780*H1780</f>
        <v>0</v>
      </c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R1780" s="239" t="s">
        <v>188</v>
      </c>
      <c r="AT1780" s="239" t="s">
        <v>185</v>
      </c>
      <c r="AU1780" s="239" t="s">
        <v>83</v>
      </c>
      <c r="AY1780" s="17" t="s">
        <v>183</v>
      </c>
      <c r="BE1780" s="240">
        <f>IF(N1780="základní",J1780,0)</f>
        <v>0</v>
      </c>
      <c r="BF1780" s="240">
        <f>IF(N1780="snížená",J1780,0)</f>
        <v>0</v>
      </c>
      <c r="BG1780" s="240">
        <f>IF(N1780="zákl. přenesená",J1780,0)</f>
        <v>0</v>
      </c>
      <c r="BH1780" s="240">
        <f>IF(N1780="sníž. přenesená",J1780,0)</f>
        <v>0</v>
      </c>
      <c r="BI1780" s="240">
        <f>IF(N1780="nulová",J1780,0)</f>
        <v>0</v>
      </c>
      <c r="BJ1780" s="17" t="s">
        <v>81</v>
      </c>
      <c r="BK1780" s="240">
        <f>ROUND(I1780*H1780,2)</f>
        <v>0</v>
      </c>
      <c r="BL1780" s="17" t="s">
        <v>188</v>
      </c>
      <c r="BM1780" s="239" t="s">
        <v>1984</v>
      </c>
    </row>
    <row r="1781" s="14" customFormat="1">
      <c r="A1781" s="14"/>
      <c r="B1781" s="252"/>
      <c r="C1781" s="253"/>
      <c r="D1781" s="243" t="s">
        <v>195</v>
      </c>
      <c r="E1781" s="254" t="s">
        <v>1</v>
      </c>
      <c r="F1781" s="255" t="s">
        <v>547</v>
      </c>
      <c r="G1781" s="253"/>
      <c r="H1781" s="256">
        <v>250</v>
      </c>
      <c r="I1781" s="257"/>
      <c r="J1781" s="253"/>
      <c r="K1781" s="253"/>
      <c r="L1781" s="258"/>
      <c r="M1781" s="259"/>
      <c r="N1781" s="260"/>
      <c r="O1781" s="260"/>
      <c r="P1781" s="260"/>
      <c r="Q1781" s="260"/>
      <c r="R1781" s="260"/>
      <c r="S1781" s="260"/>
      <c r="T1781" s="261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62" t="s">
        <v>195</v>
      </c>
      <c r="AU1781" s="262" t="s">
        <v>83</v>
      </c>
      <c r="AV1781" s="14" t="s">
        <v>83</v>
      </c>
      <c r="AW1781" s="14" t="s">
        <v>30</v>
      </c>
      <c r="AX1781" s="14" t="s">
        <v>81</v>
      </c>
      <c r="AY1781" s="262" t="s">
        <v>183</v>
      </c>
    </row>
    <row r="1782" s="2" customFormat="1" ht="24.15" customHeight="1">
      <c r="A1782" s="38"/>
      <c r="B1782" s="39"/>
      <c r="C1782" s="227" t="s">
        <v>1985</v>
      </c>
      <c r="D1782" s="227" t="s">
        <v>185</v>
      </c>
      <c r="E1782" s="228" t="s">
        <v>1986</v>
      </c>
      <c r="F1782" s="229" t="s">
        <v>1987</v>
      </c>
      <c r="G1782" s="230" t="s">
        <v>187</v>
      </c>
      <c r="H1782" s="231">
        <v>36</v>
      </c>
      <c r="I1782" s="232"/>
      <c r="J1782" s="233">
        <f>ROUND(I1782*H1782,2)</f>
        <v>0</v>
      </c>
      <c r="K1782" s="234"/>
      <c r="L1782" s="44"/>
      <c r="M1782" s="235" t="s">
        <v>1</v>
      </c>
      <c r="N1782" s="236" t="s">
        <v>38</v>
      </c>
      <c r="O1782" s="91"/>
      <c r="P1782" s="237">
        <f>O1782*H1782</f>
        <v>0</v>
      </c>
      <c r="Q1782" s="237">
        <v>0</v>
      </c>
      <c r="R1782" s="237">
        <f>Q1782*H1782</f>
        <v>0</v>
      </c>
      <c r="S1782" s="237">
        <v>0</v>
      </c>
      <c r="T1782" s="238">
        <f>S1782*H1782</f>
        <v>0</v>
      </c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R1782" s="239" t="s">
        <v>188</v>
      </c>
      <c r="AT1782" s="239" t="s">
        <v>185</v>
      </c>
      <c r="AU1782" s="239" t="s">
        <v>83</v>
      </c>
      <c r="AY1782" s="17" t="s">
        <v>183</v>
      </c>
      <c r="BE1782" s="240">
        <f>IF(N1782="základní",J1782,0)</f>
        <v>0</v>
      </c>
      <c r="BF1782" s="240">
        <f>IF(N1782="snížená",J1782,0)</f>
        <v>0</v>
      </c>
      <c r="BG1782" s="240">
        <f>IF(N1782="zákl. přenesená",J1782,0)</f>
        <v>0</v>
      </c>
      <c r="BH1782" s="240">
        <f>IF(N1782="sníž. přenesená",J1782,0)</f>
        <v>0</v>
      </c>
      <c r="BI1782" s="240">
        <f>IF(N1782="nulová",J1782,0)</f>
        <v>0</v>
      </c>
      <c r="BJ1782" s="17" t="s">
        <v>81</v>
      </c>
      <c r="BK1782" s="240">
        <f>ROUND(I1782*H1782,2)</f>
        <v>0</v>
      </c>
      <c r="BL1782" s="17" t="s">
        <v>188</v>
      </c>
      <c r="BM1782" s="239" t="s">
        <v>1988</v>
      </c>
    </row>
    <row r="1783" s="13" customFormat="1">
      <c r="A1783" s="13"/>
      <c r="B1783" s="241"/>
      <c r="C1783" s="242"/>
      <c r="D1783" s="243" t="s">
        <v>195</v>
      </c>
      <c r="E1783" s="244" t="s">
        <v>1</v>
      </c>
      <c r="F1783" s="245" t="s">
        <v>1989</v>
      </c>
      <c r="G1783" s="242"/>
      <c r="H1783" s="244" t="s">
        <v>1</v>
      </c>
      <c r="I1783" s="246"/>
      <c r="J1783" s="242"/>
      <c r="K1783" s="242"/>
      <c r="L1783" s="247"/>
      <c r="M1783" s="248"/>
      <c r="N1783" s="249"/>
      <c r="O1783" s="249"/>
      <c r="P1783" s="249"/>
      <c r="Q1783" s="249"/>
      <c r="R1783" s="249"/>
      <c r="S1783" s="249"/>
      <c r="T1783" s="250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1" t="s">
        <v>195</v>
      </c>
      <c r="AU1783" s="251" t="s">
        <v>83</v>
      </c>
      <c r="AV1783" s="13" t="s">
        <v>81</v>
      </c>
      <c r="AW1783" s="13" t="s">
        <v>30</v>
      </c>
      <c r="AX1783" s="13" t="s">
        <v>73</v>
      </c>
      <c r="AY1783" s="251" t="s">
        <v>183</v>
      </c>
    </row>
    <row r="1784" s="14" customFormat="1">
      <c r="A1784" s="14"/>
      <c r="B1784" s="252"/>
      <c r="C1784" s="253"/>
      <c r="D1784" s="243" t="s">
        <v>195</v>
      </c>
      <c r="E1784" s="254" t="s">
        <v>1</v>
      </c>
      <c r="F1784" s="255" t="s">
        <v>1990</v>
      </c>
      <c r="G1784" s="253"/>
      <c r="H1784" s="256">
        <v>36</v>
      </c>
      <c r="I1784" s="257"/>
      <c r="J1784" s="253"/>
      <c r="K1784" s="253"/>
      <c r="L1784" s="258"/>
      <c r="M1784" s="259"/>
      <c r="N1784" s="260"/>
      <c r="O1784" s="260"/>
      <c r="P1784" s="260"/>
      <c r="Q1784" s="260"/>
      <c r="R1784" s="260"/>
      <c r="S1784" s="260"/>
      <c r="T1784" s="261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62" t="s">
        <v>195</v>
      </c>
      <c r="AU1784" s="262" t="s">
        <v>83</v>
      </c>
      <c r="AV1784" s="14" t="s">
        <v>83</v>
      </c>
      <c r="AW1784" s="14" t="s">
        <v>30</v>
      </c>
      <c r="AX1784" s="14" t="s">
        <v>81</v>
      </c>
      <c r="AY1784" s="262" t="s">
        <v>183</v>
      </c>
    </row>
    <row r="1785" s="2" customFormat="1" ht="37.8" customHeight="1">
      <c r="A1785" s="38"/>
      <c r="B1785" s="39"/>
      <c r="C1785" s="227" t="s">
        <v>1991</v>
      </c>
      <c r="D1785" s="227" t="s">
        <v>185</v>
      </c>
      <c r="E1785" s="228" t="s">
        <v>1992</v>
      </c>
      <c r="F1785" s="229" t="s">
        <v>1993</v>
      </c>
      <c r="G1785" s="230" t="s">
        <v>187</v>
      </c>
      <c r="H1785" s="231">
        <v>9720</v>
      </c>
      <c r="I1785" s="232"/>
      <c r="J1785" s="233">
        <f>ROUND(I1785*H1785,2)</f>
        <v>0</v>
      </c>
      <c r="K1785" s="234"/>
      <c r="L1785" s="44"/>
      <c r="M1785" s="235" t="s">
        <v>1</v>
      </c>
      <c r="N1785" s="236" t="s">
        <v>38</v>
      </c>
      <c r="O1785" s="91"/>
      <c r="P1785" s="237">
        <f>O1785*H1785</f>
        <v>0</v>
      </c>
      <c r="Q1785" s="237">
        <v>0</v>
      </c>
      <c r="R1785" s="237">
        <f>Q1785*H1785</f>
        <v>0</v>
      </c>
      <c r="S1785" s="237">
        <v>0</v>
      </c>
      <c r="T1785" s="238">
        <f>S1785*H1785</f>
        <v>0</v>
      </c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R1785" s="239" t="s">
        <v>188</v>
      </c>
      <c r="AT1785" s="239" t="s">
        <v>185</v>
      </c>
      <c r="AU1785" s="239" t="s">
        <v>83</v>
      </c>
      <c r="AY1785" s="17" t="s">
        <v>183</v>
      </c>
      <c r="BE1785" s="240">
        <f>IF(N1785="základní",J1785,0)</f>
        <v>0</v>
      </c>
      <c r="BF1785" s="240">
        <f>IF(N1785="snížená",J1785,0)</f>
        <v>0</v>
      </c>
      <c r="BG1785" s="240">
        <f>IF(N1785="zákl. přenesená",J1785,0)</f>
        <v>0</v>
      </c>
      <c r="BH1785" s="240">
        <f>IF(N1785="sníž. přenesená",J1785,0)</f>
        <v>0</v>
      </c>
      <c r="BI1785" s="240">
        <f>IF(N1785="nulová",J1785,0)</f>
        <v>0</v>
      </c>
      <c r="BJ1785" s="17" t="s">
        <v>81</v>
      </c>
      <c r="BK1785" s="240">
        <f>ROUND(I1785*H1785,2)</f>
        <v>0</v>
      </c>
      <c r="BL1785" s="17" t="s">
        <v>188</v>
      </c>
      <c r="BM1785" s="239" t="s">
        <v>1994</v>
      </c>
    </row>
    <row r="1786" s="13" customFormat="1">
      <c r="A1786" s="13"/>
      <c r="B1786" s="241"/>
      <c r="C1786" s="242"/>
      <c r="D1786" s="243" t="s">
        <v>195</v>
      </c>
      <c r="E1786" s="244" t="s">
        <v>1</v>
      </c>
      <c r="F1786" s="245" t="s">
        <v>1995</v>
      </c>
      <c r="G1786" s="242"/>
      <c r="H1786" s="244" t="s">
        <v>1</v>
      </c>
      <c r="I1786" s="246"/>
      <c r="J1786" s="242"/>
      <c r="K1786" s="242"/>
      <c r="L1786" s="247"/>
      <c r="M1786" s="248"/>
      <c r="N1786" s="249"/>
      <c r="O1786" s="249"/>
      <c r="P1786" s="249"/>
      <c r="Q1786" s="249"/>
      <c r="R1786" s="249"/>
      <c r="S1786" s="249"/>
      <c r="T1786" s="250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1" t="s">
        <v>195</v>
      </c>
      <c r="AU1786" s="251" t="s">
        <v>83</v>
      </c>
      <c r="AV1786" s="13" t="s">
        <v>81</v>
      </c>
      <c r="AW1786" s="13" t="s">
        <v>30</v>
      </c>
      <c r="AX1786" s="13" t="s">
        <v>73</v>
      </c>
      <c r="AY1786" s="251" t="s">
        <v>183</v>
      </c>
    </row>
    <row r="1787" s="14" customFormat="1">
      <c r="A1787" s="14"/>
      <c r="B1787" s="252"/>
      <c r="C1787" s="253"/>
      <c r="D1787" s="243" t="s">
        <v>195</v>
      </c>
      <c r="E1787" s="254" t="s">
        <v>1</v>
      </c>
      <c r="F1787" s="255" t="s">
        <v>1996</v>
      </c>
      <c r="G1787" s="253"/>
      <c r="H1787" s="256">
        <v>9720</v>
      </c>
      <c r="I1787" s="257"/>
      <c r="J1787" s="253"/>
      <c r="K1787" s="253"/>
      <c r="L1787" s="258"/>
      <c r="M1787" s="259"/>
      <c r="N1787" s="260"/>
      <c r="O1787" s="260"/>
      <c r="P1787" s="260"/>
      <c r="Q1787" s="260"/>
      <c r="R1787" s="260"/>
      <c r="S1787" s="260"/>
      <c r="T1787" s="261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62" t="s">
        <v>195</v>
      </c>
      <c r="AU1787" s="262" t="s">
        <v>83</v>
      </c>
      <c r="AV1787" s="14" t="s">
        <v>83</v>
      </c>
      <c r="AW1787" s="14" t="s">
        <v>30</v>
      </c>
      <c r="AX1787" s="14" t="s">
        <v>81</v>
      </c>
      <c r="AY1787" s="262" t="s">
        <v>183</v>
      </c>
    </row>
    <row r="1788" s="2" customFormat="1" ht="33" customHeight="1">
      <c r="A1788" s="38"/>
      <c r="B1788" s="39"/>
      <c r="C1788" s="227" t="s">
        <v>1997</v>
      </c>
      <c r="D1788" s="227" t="s">
        <v>185</v>
      </c>
      <c r="E1788" s="228" t="s">
        <v>1998</v>
      </c>
      <c r="F1788" s="229" t="s">
        <v>1999</v>
      </c>
      <c r="G1788" s="230" t="s">
        <v>187</v>
      </c>
      <c r="H1788" s="231">
        <v>36</v>
      </c>
      <c r="I1788" s="232"/>
      <c r="J1788" s="233">
        <f>ROUND(I1788*H1788,2)</f>
        <v>0</v>
      </c>
      <c r="K1788" s="234"/>
      <c r="L1788" s="44"/>
      <c r="M1788" s="235" t="s">
        <v>1</v>
      </c>
      <c r="N1788" s="236" t="s">
        <v>38</v>
      </c>
      <c r="O1788" s="91"/>
      <c r="P1788" s="237">
        <f>O1788*H1788</f>
        <v>0</v>
      </c>
      <c r="Q1788" s="237">
        <v>0</v>
      </c>
      <c r="R1788" s="237">
        <f>Q1788*H1788</f>
        <v>0</v>
      </c>
      <c r="S1788" s="237">
        <v>0</v>
      </c>
      <c r="T1788" s="238">
        <f>S1788*H1788</f>
        <v>0</v>
      </c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R1788" s="239" t="s">
        <v>188</v>
      </c>
      <c r="AT1788" s="239" t="s">
        <v>185</v>
      </c>
      <c r="AU1788" s="239" t="s">
        <v>83</v>
      </c>
      <c r="AY1788" s="17" t="s">
        <v>183</v>
      </c>
      <c r="BE1788" s="240">
        <f>IF(N1788="základní",J1788,0)</f>
        <v>0</v>
      </c>
      <c r="BF1788" s="240">
        <f>IF(N1788="snížená",J1788,0)</f>
        <v>0</v>
      </c>
      <c r="BG1788" s="240">
        <f>IF(N1788="zákl. přenesená",J1788,0)</f>
        <v>0</v>
      </c>
      <c r="BH1788" s="240">
        <f>IF(N1788="sníž. přenesená",J1788,0)</f>
        <v>0</v>
      </c>
      <c r="BI1788" s="240">
        <f>IF(N1788="nulová",J1788,0)</f>
        <v>0</v>
      </c>
      <c r="BJ1788" s="17" t="s">
        <v>81</v>
      </c>
      <c r="BK1788" s="240">
        <f>ROUND(I1788*H1788,2)</f>
        <v>0</v>
      </c>
      <c r="BL1788" s="17" t="s">
        <v>188</v>
      </c>
      <c r="BM1788" s="239" t="s">
        <v>2000</v>
      </c>
    </row>
    <row r="1789" s="13" customFormat="1">
      <c r="A1789" s="13"/>
      <c r="B1789" s="241"/>
      <c r="C1789" s="242"/>
      <c r="D1789" s="243" t="s">
        <v>195</v>
      </c>
      <c r="E1789" s="244" t="s">
        <v>1</v>
      </c>
      <c r="F1789" s="245" t="s">
        <v>1989</v>
      </c>
      <c r="G1789" s="242"/>
      <c r="H1789" s="244" t="s">
        <v>1</v>
      </c>
      <c r="I1789" s="246"/>
      <c r="J1789" s="242"/>
      <c r="K1789" s="242"/>
      <c r="L1789" s="247"/>
      <c r="M1789" s="248"/>
      <c r="N1789" s="249"/>
      <c r="O1789" s="249"/>
      <c r="P1789" s="249"/>
      <c r="Q1789" s="249"/>
      <c r="R1789" s="249"/>
      <c r="S1789" s="249"/>
      <c r="T1789" s="250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1" t="s">
        <v>195</v>
      </c>
      <c r="AU1789" s="251" t="s">
        <v>83</v>
      </c>
      <c r="AV1789" s="13" t="s">
        <v>81</v>
      </c>
      <c r="AW1789" s="13" t="s">
        <v>30</v>
      </c>
      <c r="AX1789" s="13" t="s">
        <v>73</v>
      </c>
      <c r="AY1789" s="251" t="s">
        <v>183</v>
      </c>
    </row>
    <row r="1790" s="14" customFormat="1">
      <c r="A1790" s="14"/>
      <c r="B1790" s="252"/>
      <c r="C1790" s="253"/>
      <c r="D1790" s="243" t="s">
        <v>195</v>
      </c>
      <c r="E1790" s="254" t="s">
        <v>1</v>
      </c>
      <c r="F1790" s="255" t="s">
        <v>1990</v>
      </c>
      <c r="G1790" s="253"/>
      <c r="H1790" s="256">
        <v>36</v>
      </c>
      <c r="I1790" s="257"/>
      <c r="J1790" s="253"/>
      <c r="K1790" s="253"/>
      <c r="L1790" s="258"/>
      <c r="M1790" s="259"/>
      <c r="N1790" s="260"/>
      <c r="O1790" s="260"/>
      <c r="P1790" s="260"/>
      <c r="Q1790" s="260"/>
      <c r="R1790" s="260"/>
      <c r="S1790" s="260"/>
      <c r="T1790" s="261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62" t="s">
        <v>195</v>
      </c>
      <c r="AU1790" s="262" t="s">
        <v>83</v>
      </c>
      <c r="AV1790" s="14" t="s">
        <v>83</v>
      </c>
      <c r="AW1790" s="14" t="s">
        <v>30</v>
      </c>
      <c r="AX1790" s="14" t="s">
        <v>81</v>
      </c>
      <c r="AY1790" s="262" t="s">
        <v>183</v>
      </c>
    </row>
    <row r="1791" s="2" customFormat="1" ht="16.5" customHeight="1">
      <c r="A1791" s="38"/>
      <c r="B1791" s="39"/>
      <c r="C1791" s="227" t="s">
        <v>768</v>
      </c>
      <c r="D1791" s="227" t="s">
        <v>185</v>
      </c>
      <c r="E1791" s="228" t="s">
        <v>2001</v>
      </c>
      <c r="F1791" s="229" t="s">
        <v>2002</v>
      </c>
      <c r="G1791" s="230" t="s">
        <v>319</v>
      </c>
      <c r="H1791" s="231">
        <v>18</v>
      </c>
      <c r="I1791" s="232"/>
      <c r="J1791" s="233">
        <f>ROUND(I1791*H1791,2)</f>
        <v>0</v>
      </c>
      <c r="K1791" s="234"/>
      <c r="L1791" s="44"/>
      <c r="M1791" s="235" t="s">
        <v>1</v>
      </c>
      <c r="N1791" s="236" t="s">
        <v>38</v>
      </c>
      <c r="O1791" s="91"/>
      <c r="P1791" s="237">
        <f>O1791*H1791</f>
        <v>0</v>
      </c>
      <c r="Q1791" s="237">
        <v>0</v>
      </c>
      <c r="R1791" s="237">
        <f>Q1791*H1791</f>
        <v>0</v>
      </c>
      <c r="S1791" s="237">
        <v>0</v>
      </c>
      <c r="T1791" s="238">
        <f>S1791*H1791</f>
        <v>0</v>
      </c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R1791" s="239" t="s">
        <v>188</v>
      </c>
      <c r="AT1791" s="239" t="s">
        <v>185</v>
      </c>
      <c r="AU1791" s="239" t="s">
        <v>83</v>
      </c>
      <c r="AY1791" s="17" t="s">
        <v>183</v>
      </c>
      <c r="BE1791" s="240">
        <f>IF(N1791="základní",J1791,0)</f>
        <v>0</v>
      </c>
      <c r="BF1791" s="240">
        <f>IF(N1791="snížená",J1791,0)</f>
        <v>0</v>
      </c>
      <c r="BG1791" s="240">
        <f>IF(N1791="zákl. přenesená",J1791,0)</f>
        <v>0</v>
      </c>
      <c r="BH1791" s="240">
        <f>IF(N1791="sníž. přenesená",J1791,0)</f>
        <v>0</v>
      </c>
      <c r="BI1791" s="240">
        <f>IF(N1791="nulová",J1791,0)</f>
        <v>0</v>
      </c>
      <c r="BJ1791" s="17" t="s">
        <v>81</v>
      </c>
      <c r="BK1791" s="240">
        <f>ROUND(I1791*H1791,2)</f>
        <v>0</v>
      </c>
      <c r="BL1791" s="17" t="s">
        <v>188</v>
      </c>
      <c r="BM1791" s="239" t="s">
        <v>2003</v>
      </c>
    </row>
    <row r="1792" s="13" customFormat="1">
      <c r="A1792" s="13"/>
      <c r="B1792" s="241"/>
      <c r="C1792" s="242"/>
      <c r="D1792" s="243" t="s">
        <v>195</v>
      </c>
      <c r="E1792" s="244" t="s">
        <v>1</v>
      </c>
      <c r="F1792" s="245" t="s">
        <v>1989</v>
      </c>
      <c r="G1792" s="242"/>
      <c r="H1792" s="244" t="s">
        <v>1</v>
      </c>
      <c r="I1792" s="246"/>
      <c r="J1792" s="242"/>
      <c r="K1792" s="242"/>
      <c r="L1792" s="247"/>
      <c r="M1792" s="248"/>
      <c r="N1792" s="249"/>
      <c r="O1792" s="249"/>
      <c r="P1792" s="249"/>
      <c r="Q1792" s="249"/>
      <c r="R1792" s="249"/>
      <c r="S1792" s="249"/>
      <c r="T1792" s="250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1" t="s">
        <v>195</v>
      </c>
      <c r="AU1792" s="251" t="s">
        <v>83</v>
      </c>
      <c r="AV1792" s="13" t="s">
        <v>81</v>
      </c>
      <c r="AW1792" s="13" t="s">
        <v>30</v>
      </c>
      <c r="AX1792" s="13" t="s">
        <v>73</v>
      </c>
      <c r="AY1792" s="251" t="s">
        <v>183</v>
      </c>
    </row>
    <row r="1793" s="14" customFormat="1">
      <c r="A1793" s="14"/>
      <c r="B1793" s="252"/>
      <c r="C1793" s="253"/>
      <c r="D1793" s="243" t="s">
        <v>195</v>
      </c>
      <c r="E1793" s="254" t="s">
        <v>1</v>
      </c>
      <c r="F1793" s="255" t="s">
        <v>335</v>
      </c>
      <c r="G1793" s="253"/>
      <c r="H1793" s="256">
        <v>18</v>
      </c>
      <c r="I1793" s="257"/>
      <c r="J1793" s="253"/>
      <c r="K1793" s="253"/>
      <c r="L1793" s="258"/>
      <c r="M1793" s="259"/>
      <c r="N1793" s="260"/>
      <c r="O1793" s="260"/>
      <c r="P1793" s="260"/>
      <c r="Q1793" s="260"/>
      <c r="R1793" s="260"/>
      <c r="S1793" s="260"/>
      <c r="T1793" s="261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62" t="s">
        <v>195</v>
      </c>
      <c r="AU1793" s="262" t="s">
        <v>83</v>
      </c>
      <c r="AV1793" s="14" t="s">
        <v>83</v>
      </c>
      <c r="AW1793" s="14" t="s">
        <v>30</v>
      </c>
      <c r="AX1793" s="14" t="s">
        <v>81</v>
      </c>
      <c r="AY1793" s="262" t="s">
        <v>183</v>
      </c>
    </row>
    <row r="1794" s="2" customFormat="1" ht="24.15" customHeight="1">
      <c r="A1794" s="38"/>
      <c r="B1794" s="39"/>
      <c r="C1794" s="227" t="s">
        <v>2004</v>
      </c>
      <c r="D1794" s="227" t="s">
        <v>185</v>
      </c>
      <c r="E1794" s="228" t="s">
        <v>2005</v>
      </c>
      <c r="F1794" s="229" t="s">
        <v>2006</v>
      </c>
      <c r="G1794" s="230" t="s">
        <v>319</v>
      </c>
      <c r="H1794" s="231">
        <v>4860</v>
      </c>
      <c r="I1794" s="232"/>
      <c r="J1794" s="233">
        <f>ROUND(I1794*H1794,2)</f>
        <v>0</v>
      </c>
      <c r="K1794" s="234"/>
      <c r="L1794" s="44"/>
      <c r="M1794" s="235" t="s">
        <v>1</v>
      </c>
      <c r="N1794" s="236" t="s">
        <v>38</v>
      </c>
      <c r="O1794" s="91"/>
      <c r="P1794" s="237">
        <f>O1794*H1794</f>
        <v>0</v>
      </c>
      <c r="Q1794" s="237">
        <v>0</v>
      </c>
      <c r="R1794" s="237">
        <f>Q1794*H1794</f>
        <v>0</v>
      </c>
      <c r="S1794" s="237">
        <v>0</v>
      </c>
      <c r="T1794" s="238">
        <f>S1794*H1794</f>
        <v>0</v>
      </c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R1794" s="239" t="s">
        <v>188</v>
      </c>
      <c r="AT1794" s="239" t="s">
        <v>185</v>
      </c>
      <c r="AU1794" s="239" t="s">
        <v>83</v>
      </c>
      <c r="AY1794" s="17" t="s">
        <v>183</v>
      </c>
      <c r="BE1794" s="240">
        <f>IF(N1794="základní",J1794,0)</f>
        <v>0</v>
      </c>
      <c r="BF1794" s="240">
        <f>IF(N1794="snížená",J1794,0)</f>
        <v>0</v>
      </c>
      <c r="BG1794" s="240">
        <f>IF(N1794="zákl. přenesená",J1794,0)</f>
        <v>0</v>
      </c>
      <c r="BH1794" s="240">
        <f>IF(N1794="sníž. přenesená",J1794,0)</f>
        <v>0</v>
      </c>
      <c r="BI1794" s="240">
        <f>IF(N1794="nulová",J1794,0)</f>
        <v>0</v>
      </c>
      <c r="BJ1794" s="17" t="s">
        <v>81</v>
      </c>
      <c r="BK1794" s="240">
        <f>ROUND(I1794*H1794,2)</f>
        <v>0</v>
      </c>
      <c r="BL1794" s="17" t="s">
        <v>188</v>
      </c>
      <c r="BM1794" s="239" t="s">
        <v>2007</v>
      </c>
    </row>
    <row r="1795" s="13" customFormat="1">
      <c r="A1795" s="13"/>
      <c r="B1795" s="241"/>
      <c r="C1795" s="242"/>
      <c r="D1795" s="243" t="s">
        <v>195</v>
      </c>
      <c r="E1795" s="244" t="s">
        <v>1</v>
      </c>
      <c r="F1795" s="245" t="s">
        <v>1995</v>
      </c>
      <c r="G1795" s="242"/>
      <c r="H1795" s="244" t="s">
        <v>1</v>
      </c>
      <c r="I1795" s="246"/>
      <c r="J1795" s="242"/>
      <c r="K1795" s="242"/>
      <c r="L1795" s="247"/>
      <c r="M1795" s="248"/>
      <c r="N1795" s="249"/>
      <c r="O1795" s="249"/>
      <c r="P1795" s="249"/>
      <c r="Q1795" s="249"/>
      <c r="R1795" s="249"/>
      <c r="S1795" s="249"/>
      <c r="T1795" s="250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1" t="s">
        <v>195</v>
      </c>
      <c r="AU1795" s="251" t="s">
        <v>83</v>
      </c>
      <c r="AV1795" s="13" t="s">
        <v>81</v>
      </c>
      <c r="AW1795" s="13" t="s">
        <v>30</v>
      </c>
      <c r="AX1795" s="13" t="s">
        <v>73</v>
      </c>
      <c r="AY1795" s="251" t="s">
        <v>183</v>
      </c>
    </row>
    <row r="1796" s="14" customFormat="1">
      <c r="A1796" s="14"/>
      <c r="B1796" s="252"/>
      <c r="C1796" s="253"/>
      <c r="D1796" s="243" t="s">
        <v>195</v>
      </c>
      <c r="E1796" s="254" t="s">
        <v>1</v>
      </c>
      <c r="F1796" s="255" t="s">
        <v>2008</v>
      </c>
      <c r="G1796" s="253"/>
      <c r="H1796" s="256">
        <v>4860</v>
      </c>
      <c r="I1796" s="257"/>
      <c r="J1796" s="253"/>
      <c r="K1796" s="253"/>
      <c r="L1796" s="258"/>
      <c r="M1796" s="259"/>
      <c r="N1796" s="260"/>
      <c r="O1796" s="260"/>
      <c r="P1796" s="260"/>
      <c r="Q1796" s="260"/>
      <c r="R1796" s="260"/>
      <c r="S1796" s="260"/>
      <c r="T1796" s="261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62" t="s">
        <v>195</v>
      </c>
      <c r="AU1796" s="262" t="s">
        <v>83</v>
      </c>
      <c r="AV1796" s="14" t="s">
        <v>83</v>
      </c>
      <c r="AW1796" s="14" t="s">
        <v>30</v>
      </c>
      <c r="AX1796" s="14" t="s">
        <v>81</v>
      </c>
      <c r="AY1796" s="262" t="s">
        <v>183</v>
      </c>
    </row>
    <row r="1797" s="2" customFormat="1" ht="16.5" customHeight="1">
      <c r="A1797" s="38"/>
      <c r="B1797" s="39"/>
      <c r="C1797" s="227" t="s">
        <v>2009</v>
      </c>
      <c r="D1797" s="227" t="s">
        <v>185</v>
      </c>
      <c r="E1797" s="228" t="s">
        <v>2010</v>
      </c>
      <c r="F1797" s="229" t="s">
        <v>2011</v>
      </c>
      <c r="G1797" s="230" t="s">
        <v>319</v>
      </c>
      <c r="H1797" s="231">
        <v>18</v>
      </c>
      <c r="I1797" s="232"/>
      <c r="J1797" s="233">
        <f>ROUND(I1797*H1797,2)</f>
        <v>0</v>
      </c>
      <c r="K1797" s="234"/>
      <c r="L1797" s="44"/>
      <c r="M1797" s="235" t="s">
        <v>1</v>
      </c>
      <c r="N1797" s="236" t="s">
        <v>38</v>
      </c>
      <c r="O1797" s="91"/>
      <c r="P1797" s="237">
        <f>O1797*H1797</f>
        <v>0</v>
      </c>
      <c r="Q1797" s="237">
        <v>0</v>
      </c>
      <c r="R1797" s="237">
        <f>Q1797*H1797</f>
        <v>0</v>
      </c>
      <c r="S1797" s="237">
        <v>0</v>
      </c>
      <c r="T1797" s="238">
        <f>S1797*H1797</f>
        <v>0</v>
      </c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R1797" s="239" t="s">
        <v>188</v>
      </c>
      <c r="AT1797" s="239" t="s">
        <v>185</v>
      </c>
      <c r="AU1797" s="239" t="s">
        <v>83</v>
      </c>
      <c r="AY1797" s="17" t="s">
        <v>183</v>
      </c>
      <c r="BE1797" s="240">
        <f>IF(N1797="základní",J1797,0)</f>
        <v>0</v>
      </c>
      <c r="BF1797" s="240">
        <f>IF(N1797="snížená",J1797,0)</f>
        <v>0</v>
      </c>
      <c r="BG1797" s="240">
        <f>IF(N1797="zákl. přenesená",J1797,0)</f>
        <v>0</v>
      </c>
      <c r="BH1797" s="240">
        <f>IF(N1797="sníž. přenesená",J1797,0)</f>
        <v>0</v>
      </c>
      <c r="BI1797" s="240">
        <f>IF(N1797="nulová",J1797,0)</f>
        <v>0</v>
      </c>
      <c r="BJ1797" s="17" t="s">
        <v>81</v>
      </c>
      <c r="BK1797" s="240">
        <f>ROUND(I1797*H1797,2)</f>
        <v>0</v>
      </c>
      <c r="BL1797" s="17" t="s">
        <v>188</v>
      </c>
      <c r="BM1797" s="239" t="s">
        <v>2012</v>
      </c>
    </row>
    <row r="1798" s="13" customFormat="1">
      <c r="A1798" s="13"/>
      <c r="B1798" s="241"/>
      <c r="C1798" s="242"/>
      <c r="D1798" s="243" t="s">
        <v>195</v>
      </c>
      <c r="E1798" s="244" t="s">
        <v>1</v>
      </c>
      <c r="F1798" s="245" t="s">
        <v>1989</v>
      </c>
      <c r="G1798" s="242"/>
      <c r="H1798" s="244" t="s">
        <v>1</v>
      </c>
      <c r="I1798" s="246"/>
      <c r="J1798" s="242"/>
      <c r="K1798" s="242"/>
      <c r="L1798" s="247"/>
      <c r="M1798" s="248"/>
      <c r="N1798" s="249"/>
      <c r="O1798" s="249"/>
      <c r="P1798" s="249"/>
      <c r="Q1798" s="249"/>
      <c r="R1798" s="249"/>
      <c r="S1798" s="249"/>
      <c r="T1798" s="250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51" t="s">
        <v>195</v>
      </c>
      <c r="AU1798" s="251" t="s">
        <v>83</v>
      </c>
      <c r="AV1798" s="13" t="s">
        <v>81</v>
      </c>
      <c r="AW1798" s="13" t="s">
        <v>30</v>
      </c>
      <c r="AX1798" s="13" t="s">
        <v>73</v>
      </c>
      <c r="AY1798" s="251" t="s">
        <v>183</v>
      </c>
    </row>
    <row r="1799" s="14" customFormat="1">
      <c r="A1799" s="14"/>
      <c r="B1799" s="252"/>
      <c r="C1799" s="253"/>
      <c r="D1799" s="243" t="s">
        <v>195</v>
      </c>
      <c r="E1799" s="254" t="s">
        <v>1</v>
      </c>
      <c r="F1799" s="255" t="s">
        <v>335</v>
      </c>
      <c r="G1799" s="253"/>
      <c r="H1799" s="256">
        <v>18</v>
      </c>
      <c r="I1799" s="257"/>
      <c r="J1799" s="253"/>
      <c r="K1799" s="253"/>
      <c r="L1799" s="258"/>
      <c r="M1799" s="259"/>
      <c r="N1799" s="260"/>
      <c r="O1799" s="260"/>
      <c r="P1799" s="260"/>
      <c r="Q1799" s="260"/>
      <c r="R1799" s="260"/>
      <c r="S1799" s="260"/>
      <c r="T1799" s="261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2" t="s">
        <v>195</v>
      </c>
      <c r="AU1799" s="262" t="s">
        <v>83</v>
      </c>
      <c r="AV1799" s="14" t="s">
        <v>83</v>
      </c>
      <c r="AW1799" s="14" t="s">
        <v>30</v>
      </c>
      <c r="AX1799" s="14" t="s">
        <v>81</v>
      </c>
      <c r="AY1799" s="262" t="s">
        <v>183</v>
      </c>
    </row>
    <row r="1800" s="2" customFormat="1" ht="37.8" customHeight="1">
      <c r="A1800" s="38"/>
      <c r="B1800" s="39"/>
      <c r="C1800" s="227" t="s">
        <v>2013</v>
      </c>
      <c r="D1800" s="227" t="s">
        <v>185</v>
      </c>
      <c r="E1800" s="228" t="s">
        <v>2014</v>
      </c>
      <c r="F1800" s="229" t="s">
        <v>2015</v>
      </c>
      <c r="G1800" s="230" t="s">
        <v>202</v>
      </c>
      <c r="H1800" s="231">
        <v>1200</v>
      </c>
      <c r="I1800" s="232"/>
      <c r="J1800" s="233">
        <f>ROUND(I1800*H1800,2)</f>
        <v>0</v>
      </c>
      <c r="K1800" s="234"/>
      <c r="L1800" s="44"/>
      <c r="M1800" s="235" t="s">
        <v>1</v>
      </c>
      <c r="N1800" s="236" t="s">
        <v>38</v>
      </c>
      <c r="O1800" s="91"/>
      <c r="P1800" s="237">
        <f>O1800*H1800</f>
        <v>0</v>
      </c>
      <c r="Q1800" s="237">
        <v>0</v>
      </c>
      <c r="R1800" s="237">
        <f>Q1800*H1800</f>
        <v>0</v>
      </c>
      <c r="S1800" s="237">
        <v>0</v>
      </c>
      <c r="T1800" s="238">
        <f>S1800*H1800</f>
        <v>0</v>
      </c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R1800" s="239" t="s">
        <v>188</v>
      </c>
      <c r="AT1800" s="239" t="s">
        <v>185</v>
      </c>
      <c r="AU1800" s="239" t="s">
        <v>83</v>
      </c>
      <c r="AY1800" s="17" t="s">
        <v>183</v>
      </c>
      <c r="BE1800" s="240">
        <f>IF(N1800="základní",J1800,0)</f>
        <v>0</v>
      </c>
      <c r="BF1800" s="240">
        <f>IF(N1800="snížená",J1800,0)</f>
        <v>0</v>
      </c>
      <c r="BG1800" s="240">
        <f>IF(N1800="zákl. přenesená",J1800,0)</f>
        <v>0</v>
      </c>
      <c r="BH1800" s="240">
        <f>IF(N1800="sníž. přenesená",J1800,0)</f>
        <v>0</v>
      </c>
      <c r="BI1800" s="240">
        <f>IF(N1800="nulová",J1800,0)</f>
        <v>0</v>
      </c>
      <c r="BJ1800" s="17" t="s">
        <v>81</v>
      </c>
      <c r="BK1800" s="240">
        <f>ROUND(I1800*H1800,2)</f>
        <v>0</v>
      </c>
      <c r="BL1800" s="17" t="s">
        <v>188</v>
      </c>
      <c r="BM1800" s="239" t="s">
        <v>2016</v>
      </c>
    </row>
    <row r="1801" s="2" customFormat="1" ht="24.15" customHeight="1">
      <c r="A1801" s="38"/>
      <c r="B1801" s="39"/>
      <c r="C1801" s="227" t="s">
        <v>2017</v>
      </c>
      <c r="D1801" s="227" t="s">
        <v>185</v>
      </c>
      <c r="E1801" s="228" t="s">
        <v>2018</v>
      </c>
      <c r="F1801" s="229" t="s">
        <v>2019</v>
      </c>
      <c r="G1801" s="230" t="s">
        <v>202</v>
      </c>
      <c r="H1801" s="231">
        <v>1200</v>
      </c>
      <c r="I1801" s="232"/>
      <c r="J1801" s="233">
        <f>ROUND(I1801*H1801,2)</f>
        <v>0</v>
      </c>
      <c r="K1801" s="234"/>
      <c r="L1801" s="44"/>
      <c r="M1801" s="235" t="s">
        <v>1</v>
      </c>
      <c r="N1801" s="236" t="s">
        <v>38</v>
      </c>
      <c r="O1801" s="91"/>
      <c r="P1801" s="237">
        <f>O1801*H1801</f>
        <v>0</v>
      </c>
      <c r="Q1801" s="237">
        <v>4.0000000000000003E-05</v>
      </c>
      <c r="R1801" s="237">
        <f>Q1801*H1801</f>
        <v>0.048000000000000001</v>
      </c>
      <c r="S1801" s="237">
        <v>0</v>
      </c>
      <c r="T1801" s="238">
        <f>S1801*H1801</f>
        <v>0</v>
      </c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R1801" s="239" t="s">
        <v>188</v>
      </c>
      <c r="AT1801" s="239" t="s">
        <v>185</v>
      </c>
      <c r="AU1801" s="239" t="s">
        <v>83</v>
      </c>
      <c r="AY1801" s="17" t="s">
        <v>183</v>
      </c>
      <c r="BE1801" s="240">
        <f>IF(N1801="základní",J1801,0)</f>
        <v>0</v>
      </c>
      <c r="BF1801" s="240">
        <f>IF(N1801="snížená",J1801,0)</f>
        <v>0</v>
      </c>
      <c r="BG1801" s="240">
        <f>IF(N1801="zákl. přenesená",J1801,0)</f>
        <v>0</v>
      </c>
      <c r="BH1801" s="240">
        <f>IF(N1801="sníž. přenesená",J1801,0)</f>
        <v>0</v>
      </c>
      <c r="BI1801" s="240">
        <f>IF(N1801="nulová",J1801,0)</f>
        <v>0</v>
      </c>
      <c r="BJ1801" s="17" t="s">
        <v>81</v>
      </c>
      <c r="BK1801" s="240">
        <f>ROUND(I1801*H1801,2)</f>
        <v>0</v>
      </c>
      <c r="BL1801" s="17" t="s">
        <v>188</v>
      </c>
      <c r="BM1801" s="239" t="s">
        <v>2020</v>
      </c>
    </row>
    <row r="1802" s="2" customFormat="1" ht="24.15" customHeight="1">
      <c r="A1802" s="38"/>
      <c r="B1802" s="39"/>
      <c r="C1802" s="227" t="s">
        <v>2021</v>
      </c>
      <c r="D1802" s="227" t="s">
        <v>185</v>
      </c>
      <c r="E1802" s="228" t="s">
        <v>2022</v>
      </c>
      <c r="F1802" s="229" t="s">
        <v>2023</v>
      </c>
      <c r="G1802" s="230" t="s">
        <v>202</v>
      </c>
      <c r="H1802" s="231">
        <v>209.96000000000001</v>
      </c>
      <c r="I1802" s="232"/>
      <c r="J1802" s="233">
        <f>ROUND(I1802*H1802,2)</f>
        <v>0</v>
      </c>
      <c r="K1802" s="234"/>
      <c r="L1802" s="44"/>
      <c r="M1802" s="235" t="s">
        <v>1</v>
      </c>
      <c r="N1802" s="236" t="s">
        <v>38</v>
      </c>
      <c r="O1802" s="91"/>
      <c r="P1802" s="237">
        <f>O1802*H1802</f>
        <v>0</v>
      </c>
      <c r="Q1802" s="237">
        <v>0.0012099999999999999</v>
      </c>
      <c r="R1802" s="237">
        <f>Q1802*H1802</f>
        <v>0.25405159999999999</v>
      </c>
      <c r="S1802" s="237">
        <v>0</v>
      </c>
      <c r="T1802" s="238">
        <f>S1802*H1802</f>
        <v>0</v>
      </c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R1802" s="239" t="s">
        <v>188</v>
      </c>
      <c r="AT1802" s="239" t="s">
        <v>185</v>
      </c>
      <c r="AU1802" s="239" t="s">
        <v>83</v>
      </c>
      <c r="AY1802" s="17" t="s">
        <v>183</v>
      </c>
      <c r="BE1802" s="240">
        <f>IF(N1802="základní",J1802,0)</f>
        <v>0</v>
      </c>
      <c r="BF1802" s="240">
        <f>IF(N1802="snížená",J1802,0)</f>
        <v>0</v>
      </c>
      <c r="BG1802" s="240">
        <f>IF(N1802="zákl. přenesená",J1802,0)</f>
        <v>0</v>
      </c>
      <c r="BH1802" s="240">
        <f>IF(N1802="sníž. přenesená",J1802,0)</f>
        <v>0</v>
      </c>
      <c r="BI1802" s="240">
        <f>IF(N1802="nulová",J1802,0)</f>
        <v>0</v>
      </c>
      <c r="BJ1802" s="17" t="s">
        <v>81</v>
      </c>
      <c r="BK1802" s="240">
        <f>ROUND(I1802*H1802,2)</f>
        <v>0</v>
      </c>
      <c r="BL1802" s="17" t="s">
        <v>188</v>
      </c>
      <c r="BM1802" s="239" t="s">
        <v>2024</v>
      </c>
    </row>
    <row r="1803" s="14" customFormat="1">
      <c r="A1803" s="14"/>
      <c r="B1803" s="252"/>
      <c r="C1803" s="253"/>
      <c r="D1803" s="243" t="s">
        <v>195</v>
      </c>
      <c r="E1803" s="254" t="s">
        <v>1</v>
      </c>
      <c r="F1803" s="255" t="s">
        <v>2025</v>
      </c>
      <c r="G1803" s="253"/>
      <c r="H1803" s="256">
        <v>209.96000000000001</v>
      </c>
      <c r="I1803" s="257"/>
      <c r="J1803" s="253"/>
      <c r="K1803" s="253"/>
      <c r="L1803" s="258"/>
      <c r="M1803" s="259"/>
      <c r="N1803" s="260"/>
      <c r="O1803" s="260"/>
      <c r="P1803" s="260"/>
      <c r="Q1803" s="260"/>
      <c r="R1803" s="260"/>
      <c r="S1803" s="260"/>
      <c r="T1803" s="261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62" t="s">
        <v>195</v>
      </c>
      <c r="AU1803" s="262" t="s">
        <v>83</v>
      </c>
      <c r="AV1803" s="14" t="s">
        <v>83</v>
      </c>
      <c r="AW1803" s="14" t="s">
        <v>30</v>
      </c>
      <c r="AX1803" s="14" t="s">
        <v>81</v>
      </c>
      <c r="AY1803" s="262" t="s">
        <v>183</v>
      </c>
    </row>
    <row r="1804" s="2" customFormat="1" ht="33" customHeight="1">
      <c r="A1804" s="38"/>
      <c r="B1804" s="39"/>
      <c r="C1804" s="227" t="s">
        <v>2026</v>
      </c>
      <c r="D1804" s="227" t="s">
        <v>185</v>
      </c>
      <c r="E1804" s="228" t="s">
        <v>2027</v>
      </c>
      <c r="F1804" s="229" t="s">
        <v>2028</v>
      </c>
      <c r="G1804" s="230" t="s">
        <v>319</v>
      </c>
      <c r="H1804" s="231">
        <v>55</v>
      </c>
      <c r="I1804" s="232"/>
      <c r="J1804" s="233">
        <f>ROUND(I1804*H1804,2)</f>
        <v>0</v>
      </c>
      <c r="K1804" s="234"/>
      <c r="L1804" s="44"/>
      <c r="M1804" s="235" t="s">
        <v>1</v>
      </c>
      <c r="N1804" s="236" t="s">
        <v>38</v>
      </c>
      <c r="O1804" s="91"/>
      <c r="P1804" s="237">
        <f>O1804*H1804</f>
        <v>0</v>
      </c>
      <c r="Q1804" s="237">
        <v>0.0013699999999999999</v>
      </c>
      <c r="R1804" s="237">
        <f>Q1804*H1804</f>
        <v>0.07535</v>
      </c>
      <c r="S1804" s="237">
        <v>0</v>
      </c>
      <c r="T1804" s="238">
        <f>S1804*H1804</f>
        <v>0</v>
      </c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R1804" s="239" t="s">
        <v>188</v>
      </c>
      <c r="AT1804" s="239" t="s">
        <v>185</v>
      </c>
      <c r="AU1804" s="239" t="s">
        <v>83</v>
      </c>
      <c r="AY1804" s="17" t="s">
        <v>183</v>
      </c>
      <c r="BE1804" s="240">
        <f>IF(N1804="základní",J1804,0)</f>
        <v>0</v>
      </c>
      <c r="BF1804" s="240">
        <f>IF(N1804="snížená",J1804,0)</f>
        <v>0</v>
      </c>
      <c r="BG1804" s="240">
        <f>IF(N1804="zákl. přenesená",J1804,0)</f>
        <v>0</v>
      </c>
      <c r="BH1804" s="240">
        <f>IF(N1804="sníž. přenesená",J1804,0)</f>
        <v>0</v>
      </c>
      <c r="BI1804" s="240">
        <f>IF(N1804="nulová",J1804,0)</f>
        <v>0</v>
      </c>
      <c r="BJ1804" s="17" t="s">
        <v>81</v>
      </c>
      <c r="BK1804" s="240">
        <f>ROUND(I1804*H1804,2)</f>
        <v>0</v>
      </c>
      <c r="BL1804" s="17" t="s">
        <v>188</v>
      </c>
      <c r="BM1804" s="239" t="s">
        <v>2029</v>
      </c>
    </row>
    <row r="1805" s="2" customFormat="1" ht="33" customHeight="1">
      <c r="A1805" s="38"/>
      <c r="B1805" s="39"/>
      <c r="C1805" s="227" t="s">
        <v>2030</v>
      </c>
      <c r="D1805" s="227" t="s">
        <v>185</v>
      </c>
      <c r="E1805" s="228" t="s">
        <v>2031</v>
      </c>
      <c r="F1805" s="229" t="s">
        <v>2032</v>
      </c>
      <c r="G1805" s="230" t="s">
        <v>319</v>
      </c>
      <c r="H1805" s="231">
        <v>30</v>
      </c>
      <c r="I1805" s="232"/>
      <c r="J1805" s="233">
        <f>ROUND(I1805*H1805,2)</f>
        <v>0</v>
      </c>
      <c r="K1805" s="234"/>
      <c r="L1805" s="44"/>
      <c r="M1805" s="235" t="s">
        <v>1</v>
      </c>
      <c r="N1805" s="236" t="s">
        <v>38</v>
      </c>
      <c r="O1805" s="91"/>
      <c r="P1805" s="237">
        <f>O1805*H1805</f>
        <v>0</v>
      </c>
      <c r="Q1805" s="237">
        <v>0.0020400000000000001</v>
      </c>
      <c r="R1805" s="237">
        <f>Q1805*H1805</f>
        <v>0.061200000000000004</v>
      </c>
      <c r="S1805" s="237">
        <v>0</v>
      </c>
      <c r="T1805" s="238">
        <f>S1805*H1805</f>
        <v>0</v>
      </c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R1805" s="239" t="s">
        <v>188</v>
      </c>
      <c r="AT1805" s="239" t="s">
        <v>185</v>
      </c>
      <c r="AU1805" s="239" t="s">
        <v>83</v>
      </c>
      <c r="AY1805" s="17" t="s">
        <v>183</v>
      </c>
      <c r="BE1805" s="240">
        <f>IF(N1805="základní",J1805,0)</f>
        <v>0</v>
      </c>
      <c r="BF1805" s="240">
        <f>IF(N1805="snížená",J1805,0)</f>
        <v>0</v>
      </c>
      <c r="BG1805" s="240">
        <f>IF(N1805="zákl. přenesená",J1805,0)</f>
        <v>0</v>
      </c>
      <c r="BH1805" s="240">
        <f>IF(N1805="sníž. přenesená",J1805,0)</f>
        <v>0</v>
      </c>
      <c r="BI1805" s="240">
        <f>IF(N1805="nulová",J1805,0)</f>
        <v>0</v>
      </c>
      <c r="BJ1805" s="17" t="s">
        <v>81</v>
      </c>
      <c r="BK1805" s="240">
        <f>ROUND(I1805*H1805,2)</f>
        <v>0</v>
      </c>
      <c r="BL1805" s="17" t="s">
        <v>188</v>
      </c>
      <c r="BM1805" s="239" t="s">
        <v>2033</v>
      </c>
    </row>
    <row r="1806" s="2" customFormat="1" ht="16.5" customHeight="1">
      <c r="A1806" s="38"/>
      <c r="B1806" s="39"/>
      <c r="C1806" s="227" t="s">
        <v>2034</v>
      </c>
      <c r="D1806" s="227" t="s">
        <v>185</v>
      </c>
      <c r="E1806" s="228" t="s">
        <v>2035</v>
      </c>
      <c r="F1806" s="229" t="s">
        <v>2036</v>
      </c>
      <c r="G1806" s="230" t="s">
        <v>325</v>
      </c>
      <c r="H1806" s="231">
        <v>15</v>
      </c>
      <c r="I1806" s="232"/>
      <c r="J1806" s="233">
        <f>ROUND(I1806*H1806,2)</f>
        <v>0</v>
      </c>
      <c r="K1806" s="234"/>
      <c r="L1806" s="44"/>
      <c r="M1806" s="235" t="s">
        <v>1</v>
      </c>
      <c r="N1806" s="236" t="s">
        <v>38</v>
      </c>
      <c r="O1806" s="91"/>
      <c r="P1806" s="237">
        <f>O1806*H1806</f>
        <v>0</v>
      </c>
      <c r="Q1806" s="237">
        <v>0.00011</v>
      </c>
      <c r="R1806" s="237">
        <f>Q1806*H1806</f>
        <v>0.00165</v>
      </c>
      <c r="S1806" s="237">
        <v>0</v>
      </c>
      <c r="T1806" s="238">
        <f>S1806*H1806</f>
        <v>0</v>
      </c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R1806" s="239" t="s">
        <v>188</v>
      </c>
      <c r="AT1806" s="239" t="s">
        <v>185</v>
      </c>
      <c r="AU1806" s="239" t="s">
        <v>83</v>
      </c>
      <c r="AY1806" s="17" t="s">
        <v>183</v>
      </c>
      <c r="BE1806" s="240">
        <f>IF(N1806="základní",J1806,0)</f>
        <v>0</v>
      </c>
      <c r="BF1806" s="240">
        <f>IF(N1806="snížená",J1806,0)</f>
        <v>0</v>
      </c>
      <c r="BG1806" s="240">
        <f>IF(N1806="zákl. přenesená",J1806,0)</f>
        <v>0</v>
      </c>
      <c r="BH1806" s="240">
        <f>IF(N1806="sníž. přenesená",J1806,0)</f>
        <v>0</v>
      </c>
      <c r="BI1806" s="240">
        <f>IF(N1806="nulová",J1806,0)</f>
        <v>0</v>
      </c>
      <c r="BJ1806" s="17" t="s">
        <v>81</v>
      </c>
      <c r="BK1806" s="240">
        <f>ROUND(I1806*H1806,2)</f>
        <v>0</v>
      </c>
      <c r="BL1806" s="17" t="s">
        <v>188</v>
      </c>
      <c r="BM1806" s="239" t="s">
        <v>2037</v>
      </c>
    </row>
    <row r="1807" s="14" customFormat="1">
      <c r="A1807" s="14"/>
      <c r="B1807" s="252"/>
      <c r="C1807" s="253"/>
      <c r="D1807" s="243" t="s">
        <v>195</v>
      </c>
      <c r="E1807" s="254" t="s">
        <v>1</v>
      </c>
      <c r="F1807" s="255" t="s">
        <v>322</v>
      </c>
      <c r="G1807" s="253"/>
      <c r="H1807" s="256">
        <v>15</v>
      </c>
      <c r="I1807" s="257"/>
      <c r="J1807" s="253"/>
      <c r="K1807" s="253"/>
      <c r="L1807" s="258"/>
      <c r="M1807" s="259"/>
      <c r="N1807" s="260"/>
      <c r="O1807" s="260"/>
      <c r="P1807" s="260"/>
      <c r="Q1807" s="260"/>
      <c r="R1807" s="260"/>
      <c r="S1807" s="260"/>
      <c r="T1807" s="261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62" t="s">
        <v>195</v>
      </c>
      <c r="AU1807" s="262" t="s">
        <v>83</v>
      </c>
      <c r="AV1807" s="14" t="s">
        <v>83</v>
      </c>
      <c r="AW1807" s="14" t="s">
        <v>30</v>
      </c>
      <c r="AX1807" s="14" t="s">
        <v>81</v>
      </c>
      <c r="AY1807" s="262" t="s">
        <v>183</v>
      </c>
    </row>
    <row r="1808" s="2" customFormat="1" ht="16.5" customHeight="1">
      <c r="A1808" s="38"/>
      <c r="B1808" s="39"/>
      <c r="C1808" s="277" t="s">
        <v>2038</v>
      </c>
      <c r="D1808" s="277" t="s">
        <v>649</v>
      </c>
      <c r="E1808" s="278" t="s">
        <v>2039</v>
      </c>
      <c r="F1808" s="279" t="s">
        <v>2040</v>
      </c>
      <c r="G1808" s="280" t="s">
        <v>325</v>
      </c>
      <c r="H1808" s="281">
        <v>14</v>
      </c>
      <c r="I1808" s="282"/>
      <c r="J1808" s="283">
        <f>ROUND(I1808*H1808,2)</f>
        <v>0</v>
      </c>
      <c r="K1808" s="284"/>
      <c r="L1808" s="285"/>
      <c r="M1808" s="286" t="s">
        <v>1</v>
      </c>
      <c r="N1808" s="287" t="s">
        <v>38</v>
      </c>
      <c r="O1808" s="91"/>
      <c r="P1808" s="237">
        <f>O1808*H1808</f>
        <v>0</v>
      </c>
      <c r="Q1808" s="237">
        <v>0.012</v>
      </c>
      <c r="R1808" s="237">
        <f>Q1808*H1808</f>
        <v>0.16800000000000001</v>
      </c>
      <c r="S1808" s="237">
        <v>0</v>
      </c>
      <c r="T1808" s="238">
        <f>S1808*H1808</f>
        <v>0</v>
      </c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R1808" s="239" t="s">
        <v>435</v>
      </c>
      <c r="AT1808" s="239" t="s">
        <v>649</v>
      </c>
      <c r="AU1808" s="239" t="s">
        <v>83</v>
      </c>
      <c r="AY1808" s="17" t="s">
        <v>183</v>
      </c>
      <c r="BE1808" s="240">
        <f>IF(N1808="základní",J1808,0)</f>
        <v>0</v>
      </c>
      <c r="BF1808" s="240">
        <f>IF(N1808="snížená",J1808,0)</f>
        <v>0</v>
      </c>
      <c r="BG1808" s="240">
        <f>IF(N1808="zákl. přenesená",J1808,0)</f>
        <v>0</v>
      </c>
      <c r="BH1808" s="240">
        <f>IF(N1808="sníž. přenesená",J1808,0)</f>
        <v>0</v>
      </c>
      <c r="BI1808" s="240">
        <f>IF(N1808="nulová",J1808,0)</f>
        <v>0</v>
      </c>
      <c r="BJ1808" s="17" t="s">
        <v>81</v>
      </c>
      <c r="BK1808" s="240">
        <f>ROUND(I1808*H1808,2)</f>
        <v>0</v>
      </c>
      <c r="BL1808" s="17" t="s">
        <v>327</v>
      </c>
      <c r="BM1808" s="239" t="s">
        <v>2041</v>
      </c>
    </row>
    <row r="1809" s="2" customFormat="1" ht="16.5" customHeight="1">
      <c r="A1809" s="38"/>
      <c r="B1809" s="39"/>
      <c r="C1809" s="277" t="s">
        <v>2042</v>
      </c>
      <c r="D1809" s="277" t="s">
        <v>649</v>
      </c>
      <c r="E1809" s="278" t="s">
        <v>2043</v>
      </c>
      <c r="F1809" s="279" t="s">
        <v>2044</v>
      </c>
      <c r="G1809" s="280" t="s">
        <v>325</v>
      </c>
      <c r="H1809" s="281">
        <v>1</v>
      </c>
      <c r="I1809" s="282"/>
      <c r="J1809" s="283">
        <f>ROUND(I1809*H1809,2)</f>
        <v>0</v>
      </c>
      <c r="K1809" s="284"/>
      <c r="L1809" s="285"/>
      <c r="M1809" s="286" t="s">
        <v>1</v>
      </c>
      <c r="N1809" s="287" t="s">
        <v>38</v>
      </c>
      <c r="O1809" s="91"/>
      <c r="P1809" s="237">
        <f>O1809*H1809</f>
        <v>0</v>
      </c>
      <c r="Q1809" s="237">
        <v>0.0089999999999999993</v>
      </c>
      <c r="R1809" s="237">
        <f>Q1809*H1809</f>
        <v>0.0089999999999999993</v>
      </c>
      <c r="S1809" s="237">
        <v>0</v>
      </c>
      <c r="T1809" s="238">
        <f>S1809*H1809</f>
        <v>0</v>
      </c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R1809" s="239" t="s">
        <v>435</v>
      </c>
      <c r="AT1809" s="239" t="s">
        <v>649</v>
      </c>
      <c r="AU1809" s="239" t="s">
        <v>83</v>
      </c>
      <c r="AY1809" s="17" t="s">
        <v>183</v>
      </c>
      <c r="BE1809" s="240">
        <f>IF(N1809="základní",J1809,0)</f>
        <v>0</v>
      </c>
      <c r="BF1809" s="240">
        <f>IF(N1809="snížená",J1809,0)</f>
        <v>0</v>
      </c>
      <c r="BG1809" s="240">
        <f>IF(N1809="zákl. přenesená",J1809,0)</f>
        <v>0</v>
      </c>
      <c r="BH1809" s="240">
        <f>IF(N1809="sníž. přenesená",J1809,0)</f>
        <v>0</v>
      </c>
      <c r="BI1809" s="240">
        <f>IF(N1809="nulová",J1809,0)</f>
        <v>0</v>
      </c>
      <c r="BJ1809" s="17" t="s">
        <v>81</v>
      </c>
      <c r="BK1809" s="240">
        <f>ROUND(I1809*H1809,2)</f>
        <v>0</v>
      </c>
      <c r="BL1809" s="17" t="s">
        <v>327</v>
      </c>
      <c r="BM1809" s="239" t="s">
        <v>2045</v>
      </c>
    </row>
    <row r="1810" s="2" customFormat="1" ht="16.5" customHeight="1">
      <c r="A1810" s="38"/>
      <c r="B1810" s="39"/>
      <c r="C1810" s="227" t="s">
        <v>2046</v>
      </c>
      <c r="D1810" s="227" t="s">
        <v>185</v>
      </c>
      <c r="E1810" s="228" t="s">
        <v>2047</v>
      </c>
      <c r="F1810" s="229" t="s">
        <v>2048</v>
      </c>
      <c r="G1810" s="230" t="s">
        <v>325</v>
      </c>
      <c r="H1810" s="231">
        <v>14</v>
      </c>
      <c r="I1810" s="232"/>
      <c r="J1810" s="233">
        <f>ROUND(I1810*H1810,2)</f>
        <v>0</v>
      </c>
      <c r="K1810" s="234"/>
      <c r="L1810" s="44"/>
      <c r="M1810" s="235" t="s">
        <v>1</v>
      </c>
      <c r="N1810" s="236" t="s">
        <v>38</v>
      </c>
      <c r="O1810" s="91"/>
      <c r="P1810" s="237">
        <f>O1810*H1810</f>
        <v>0</v>
      </c>
      <c r="Q1810" s="237">
        <v>0.00011</v>
      </c>
      <c r="R1810" s="237">
        <f>Q1810*H1810</f>
        <v>0.0015400000000000001</v>
      </c>
      <c r="S1810" s="237">
        <v>0</v>
      </c>
      <c r="T1810" s="238">
        <f>S1810*H1810</f>
        <v>0</v>
      </c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R1810" s="239" t="s">
        <v>188</v>
      </c>
      <c r="AT1810" s="239" t="s">
        <v>185</v>
      </c>
      <c r="AU1810" s="239" t="s">
        <v>83</v>
      </c>
      <c r="AY1810" s="17" t="s">
        <v>183</v>
      </c>
      <c r="BE1810" s="240">
        <f>IF(N1810="základní",J1810,0)</f>
        <v>0</v>
      </c>
      <c r="BF1810" s="240">
        <f>IF(N1810="snížená",J1810,0)</f>
        <v>0</v>
      </c>
      <c r="BG1810" s="240">
        <f>IF(N1810="zákl. přenesená",J1810,0)</f>
        <v>0</v>
      </c>
      <c r="BH1810" s="240">
        <f>IF(N1810="sníž. přenesená",J1810,0)</f>
        <v>0</v>
      </c>
      <c r="BI1810" s="240">
        <f>IF(N1810="nulová",J1810,0)</f>
        <v>0</v>
      </c>
      <c r="BJ1810" s="17" t="s">
        <v>81</v>
      </c>
      <c r="BK1810" s="240">
        <f>ROUND(I1810*H1810,2)</f>
        <v>0</v>
      </c>
      <c r="BL1810" s="17" t="s">
        <v>188</v>
      </c>
      <c r="BM1810" s="239" t="s">
        <v>2049</v>
      </c>
    </row>
    <row r="1811" s="2" customFormat="1" ht="16.5" customHeight="1">
      <c r="A1811" s="38"/>
      <c r="B1811" s="39"/>
      <c r="C1811" s="277" t="s">
        <v>2050</v>
      </c>
      <c r="D1811" s="277" t="s">
        <v>649</v>
      </c>
      <c r="E1811" s="278" t="s">
        <v>2051</v>
      </c>
      <c r="F1811" s="279" t="s">
        <v>2052</v>
      </c>
      <c r="G1811" s="280" t="s">
        <v>325</v>
      </c>
      <c r="H1811" s="281">
        <v>14</v>
      </c>
      <c r="I1811" s="282"/>
      <c r="J1811" s="283">
        <f>ROUND(I1811*H1811,2)</f>
        <v>0</v>
      </c>
      <c r="K1811" s="284"/>
      <c r="L1811" s="285"/>
      <c r="M1811" s="286" t="s">
        <v>1</v>
      </c>
      <c r="N1811" s="287" t="s">
        <v>38</v>
      </c>
      <c r="O1811" s="91"/>
      <c r="P1811" s="237">
        <f>O1811*H1811</f>
        <v>0</v>
      </c>
      <c r="Q1811" s="237">
        <v>0.0050000000000000001</v>
      </c>
      <c r="R1811" s="237">
        <f>Q1811*H1811</f>
        <v>0.070000000000000007</v>
      </c>
      <c r="S1811" s="237">
        <v>0</v>
      </c>
      <c r="T1811" s="238">
        <f>S1811*H1811</f>
        <v>0</v>
      </c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R1811" s="239" t="s">
        <v>283</v>
      </c>
      <c r="AT1811" s="239" t="s">
        <v>649</v>
      </c>
      <c r="AU1811" s="239" t="s">
        <v>83</v>
      </c>
      <c r="AY1811" s="17" t="s">
        <v>183</v>
      </c>
      <c r="BE1811" s="240">
        <f>IF(N1811="základní",J1811,0)</f>
        <v>0</v>
      </c>
      <c r="BF1811" s="240">
        <f>IF(N1811="snížená",J1811,0)</f>
        <v>0</v>
      </c>
      <c r="BG1811" s="240">
        <f>IF(N1811="zákl. přenesená",J1811,0)</f>
        <v>0</v>
      </c>
      <c r="BH1811" s="240">
        <f>IF(N1811="sníž. přenesená",J1811,0)</f>
        <v>0</v>
      </c>
      <c r="BI1811" s="240">
        <f>IF(N1811="nulová",J1811,0)</f>
        <v>0</v>
      </c>
      <c r="BJ1811" s="17" t="s">
        <v>81</v>
      </c>
      <c r="BK1811" s="240">
        <f>ROUND(I1811*H1811,2)</f>
        <v>0</v>
      </c>
      <c r="BL1811" s="17" t="s">
        <v>188</v>
      </c>
      <c r="BM1811" s="239" t="s">
        <v>2053</v>
      </c>
    </row>
    <row r="1812" s="2" customFormat="1" ht="44.25" customHeight="1">
      <c r="A1812" s="38"/>
      <c r="B1812" s="39"/>
      <c r="C1812" s="227" t="s">
        <v>2054</v>
      </c>
      <c r="D1812" s="227" t="s">
        <v>185</v>
      </c>
      <c r="E1812" s="228" t="s">
        <v>2055</v>
      </c>
      <c r="F1812" s="229" t="s">
        <v>2056</v>
      </c>
      <c r="G1812" s="230" t="s">
        <v>319</v>
      </c>
      <c r="H1812" s="231">
        <v>72</v>
      </c>
      <c r="I1812" s="232"/>
      <c r="J1812" s="233">
        <f>ROUND(I1812*H1812,2)</f>
        <v>0</v>
      </c>
      <c r="K1812" s="234"/>
      <c r="L1812" s="44"/>
      <c r="M1812" s="235" t="s">
        <v>1</v>
      </c>
      <c r="N1812" s="236" t="s">
        <v>38</v>
      </c>
      <c r="O1812" s="91"/>
      <c r="P1812" s="237">
        <f>O1812*H1812</f>
        <v>0</v>
      </c>
      <c r="Q1812" s="237">
        <v>0</v>
      </c>
      <c r="R1812" s="237">
        <f>Q1812*H1812</f>
        <v>0</v>
      </c>
      <c r="S1812" s="237">
        <v>0</v>
      </c>
      <c r="T1812" s="238">
        <f>S1812*H1812</f>
        <v>0</v>
      </c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R1812" s="239" t="s">
        <v>188</v>
      </c>
      <c r="AT1812" s="239" t="s">
        <v>185</v>
      </c>
      <c r="AU1812" s="239" t="s">
        <v>83</v>
      </c>
      <c r="AY1812" s="17" t="s">
        <v>183</v>
      </c>
      <c r="BE1812" s="240">
        <f>IF(N1812="základní",J1812,0)</f>
        <v>0</v>
      </c>
      <c r="BF1812" s="240">
        <f>IF(N1812="snížená",J1812,0)</f>
        <v>0</v>
      </c>
      <c r="BG1812" s="240">
        <f>IF(N1812="zákl. přenesená",J1812,0)</f>
        <v>0</v>
      </c>
      <c r="BH1812" s="240">
        <f>IF(N1812="sníž. přenesená",J1812,0)</f>
        <v>0</v>
      </c>
      <c r="BI1812" s="240">
        <f>IF(N1812="nulová",J1812,0)</f>
        <v>0</v>
      </c>
      <c r="BJ1812" s="17" t="s">
        <v>81</v>
      </c>
      <c r="BK1812" s="240">
        <f>ROUND(I1812*H1812,2)</f>
        <v>0</v>
      </c>
      <c r="BL1812" s="17" t="s">
        <v>188</v>
      </c>
      <c r="BM1812" s="239" t="s">
        <v>2057</v>
      </c>
    </row>
    <row r="1813" s="13" customFormat="1">
      <c r="A1813" s="13"/>
      <c r="B1813" s="241"/>
      <c r="C1813" s="242"/>
      <c r="D1813" s="243" t="s">
        <v>195</v>
      </c>
      <c r="E1813" s="244" t="s">
        <v>1</v>
      </c>
      <c r="F1813" s="245" t="s">
        <v>2058</v>
      </c>
      <c r="G1813" s="242"/>
      <c r="H1813" s="244" t="s">
        <v>1</v>
      </c>
      <c r="I1813" s="246"/>
      <c r="J1813" s="242"/>
      <c r="K1813" s="242"/>
      <c r="L1813" s="247"/>
      <c r="M1813" s="248"/>
      <c r="N1813" s="249"/>
      <c r="O1813" s="249"/>
      <c r="P1813" s="249"/>
      <c r="Q1813" s="249"/>
      <c r="R1813" s="249"/>
      <c r="S1813" s="249"/>
      <c r="T1813" s="250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1" t="s">
        <v>195</v>
      </c>
      <c r="AU1813" s="251" t="s">
        <v>83</v>
      </c>
      <c r="AV1813" s="13" t="s">
        <v>81</v>
      </c>
      <c r="AW1813" s="13" t="s">
        <v>30</v>
      </c>
      <c r="AX1813" s="13" t="s">
        <v>73</v>
      </c>
      <c r="AY1813" s="251" t="s">
        <v>183</v>
      </c>
    </row>
    <row r="1814" s="14" customFormat="1">
      <c r="A1814" s="14"/>
      <c r="B1814" s="252"/>
      <c r="C1814" s="253"/>
      <c r="D1814" s="243" t="s">
        <v>195</v>
      </c>
      <c r="E1814" s="254" t="s">
        <v>1</v>
      </c>
      <c r="F1814" s="255" t="s">
        <v>2059</v>
      </c>
      <c r="G1814" s="253"/>
      <c r="H1814" s="256">
        <v>72</v>
      </c>
      <c r="I1814" s="257"/>
      <c r="J1814" s="253"/>
      <c r="K1814" s="253"/>
      <c r="L1814" s="258"/>
      <c r="M1814" s="259"/>
      <c r="N1814" s="260"/>
      <c r="O1814" s="260"/>
      <c r="P1814" s="260"/>
      <c r="Q1814" s="260"/>
      <c r="R1814" s="260"/>
      <c r="S1814" s="260"/>
      <c r="T1814" s="261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62" t="s">
        <v>195</v>
      </c>
      <c r="AU1814" s="262" t="s">
        <v>83</v>
      </c>
      <c r="AV1814" s="14" t="s">
        <v>83</v>
      </c>
      <c r="AW1814" s="14" t="s">
        <v>30</v>
      </c>
      <c r="AX1814" s="14" t="s">
        <v>81</v>
      </c>
      <c r="AY1814" s="262" t="s">
        <v>183</v>
      </c>
    </row>
    <row r="1815" s="2" customFormat="1" ht="24.15" customHeight="1">
      <c r="A1815" s="38"/>
      <c r="B1815" s="39"/>
      <c r="C1815" s="277" t="s">
        <v>2060</v>
      </c>
      <c r="D1815" s="277" t="s">
        <v>649</v>
      </c>
      <c r="E1815" s="278" t="s">
        <v>2061</v>
      </c>
      <c r="F1815" s="279" t="s">
        <v>2062</v>
      </c>
      <c r="G1815" s="280" t="s">
        <v>293</v>
      </c>
      <c r="H1815" s="281">
        <v>0.24199999999999999</v>
      </c>
      <c r="I1815" s="282"/>
      <c r="J1815" s="283">
        <f>ROUND(I1815*H1815,2)</f>
        <v>0</v>
      </c>
      <c r="K1815" s="284"/>
      <c r="L1815" s="285"/>
      <c r="M1815" s="286" t="s">
        <v>1</v>
      </c>
      <c r="N1815" s="287" t="s">
        <v>38</v>
      </c>
      <c r="O1815" s="91"/>
      <c r="P1815" s="237">
        <f>O1815*H1815</f>
        <v>0</v>
      </c>
      <c r="Q1815" s="237">
        <v>1</v>
      </c>
      <c r="R1815" s="237">
        <f>Q1815*H1815</f>
        <v>0.24199999999999999</v>
      </c>
      <c r="S1815" s="237">
        <v>0</v>
      </c>
      <c r="T1815" s="238">
        <f>S1815*H1815</f>
        <v>0</v>
      </c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R1815" s="239" t="s">
        <v>283</v>
      </c>
      <c r="AT1815" s="239" t="s">
        <v>649</v>
      </c>
      <c r="AU1815" s="239" t="s">
        <v>83</v>
      </c>
      <c r="AY1815" s="17" t="s">
        <v>183</v>
      </c>
      <c r="BE1815" s="240">
        <f>IF(N1815="základní",J1815,0)</f>
        <v>0</v>
      </c>
      <c r="BF1815" s="240">
        <f>IF(N1815="snížená",J1815,0)</f>
        <v>0</v>
      </c>
      <c r="BG1815" s="240">
        <f>IF(N1815="zákl. přenesená",J1815,0)</f>
        <v>0</v>
      </c>
      <c r="BH1815" s="240">
        <f>IF(N1815="sníž. přenesená",J1815,0)</f>
        <v>0</v>
      </c>
      <c r="BI1815" s="240">
        <f>IF(N1815="nulová",J1815,0)</f>
        <v>0</v>
      </c>
      <c r="BJ1815" s="17" t="s">
        <v>81</v>
      </c>
      <c r="BK1815" s="240">
        <f>ROUND(I1815*H1815,2)</f>
        <v>0</v>
      </c>
      <c r="BL1815" s="17" t="s">
        <v>188</v>
      </c>
      <c r="BM1815" s="239" t="s">
        <v>2063</v>
      </c>
    </row>
    <row r="1816" s="13" customFormat="1">
      <c r="A1816" s="13"/>
      <c r="B1816" s="241"/>
      <c r="C1816" s="242"/>
      <c r="D1816" s="243" t="s">
        <v>195</v>
      </c>
      <c r="E1816" s="244" t="s">
        <v>1</v>
      </c>
      <c r="F1816" s="245" t="s">
        <v>2058</v>
      </c>
      <c r="G1816" s="242"/>
      <c r="H1816" s="244" t="s">
        <v>1</v>
      </c>
      <c r="I1816" s="246"/>
      <c r="J1816" s="242"/>
      <c r="K1816" s="242"/>
      <c r="L1816" s="247"/>
      <c r="M1816" s="248"/>
      <c r="N1816" s="249"/>
      <c r="O1816" s="249"/>
      <c r="P1816" s="249"/>
      <c r="Q1816" s="249"/>
      <c r="R1816" s="249"/>
      <c r="S1816" s="249"/>
      <c r="T1816" s="250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51" t="s">
        <v>195</v>
      </c>
      <c r="AU1816" s="251" t="s">
        <v>83</v>
      </c>
      <c r="AV1816" s="13" t="s">
        <v>81</v>
      </c>
      <c r="AW1816" s="13" t="s">
        <v>30</v>
      </c>
      <c r="AX1816" s="13" t="s">
        <v>73</v>
      </c>
      <c r="AY1816" s="251" t="s">
        <v>183</v>
      </c>
    </row>
    <row r="1817" s="14" customFormat="1">
      <c r="A1817" s="14"/>
      <c r="B1817" s="252"/>
      <c r="C1817" s="253"/>
      <c r="D1817" s="243" t="s">
        <v>195</v>
      </c>
      <c r="E1817" s="254" t="s">
        <v>1</v>
      </c>
      <c r="F1817" s="255" t="s">
        <v>2064</v>
      </c>
      <c r="G1817" s="253"/>
      <c r="H1817" s="256">
        <v>0.22</v>
      </c>
      <c r="I1817" s="257"/>
      <c r="J1817" s="253"/>
      <c r="K1817" s="253"/>
      <c r="L1817" s="258"/>
      <c r="M1817" s="259"/>
      <c r="N1817" s="260"/>
      <c r="O1817" s="260"/>
      <c r="P1817" s="260"/>
      <c r="Q1817" s="260"/>
      <c r="R1817" s="260"/>
      <c r="S1817" s="260"/>
      <c r="T1817" s="261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2" t="s">
        <v>195</v>
      </c>
      <c r="AU1817" s="262" t="s">
        <v>83</v>
      </c>
      <c r="AV1817" s="14" t="s">
        <v>83</v>
      </c>
      <c r="AW1817" s="14" t="s">
        <v>30</v>
      </c>
      <c r="AX1817" s="14" t="s">
        <v>81</v>
      </c>
      <c r="AY1817" s="262" t="s">
        <v>183</v>
      </c>
    </row>
    <row r="1818" s="14" customFormat="1">
      <c r="A1818" s="14"/>
      <c r="B1818" s="252"/>
      <c r="C1818" s="253"/>
      <c r="D1818" s="243" t="s">
        <v>195</v>
      </c>
      <c r="E1818" s="253"/>
      <c r="F1818" s="255" t="s">
        <v>2065</v>
      </c>
      <c r="G1818" s="253"/>
      <c r="H1818" s="256">
        <v>0.24199999999999999</v>
      </c>
      <c r="I1818" s="257"/>
      <c r="J1818" s="253"/>
      <c r="K1818" s="253"/>
      <c r="L1818" s="258"/>
      <c r="M1818" s="259"/>
      <c r="N1818" s="260"/>
      <c r="O1818" s="260"/>
      <c r="P1818" s="260"/>
      <c r="Q1818" s="260"/>
      <c r="R1818" s="260"/>
      <c r="S1818" s="260"/>
      <c r="T1818" s="261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62" t="s">
        <v>195</v>
      </c>
      <c r="AU1818" s="262" t="s">
        <v>83</v>
      </c>
      <c r="AV1818" s="14" t="s">
        <v>83</v>
      </c>
      <c r="AW1818" s="14" t="s">
        <v>4</v>
      </c>
      <c r="AX1818" s="14" t="s">
        <v>81</v>
      </c>
      <c r="AY1818" s="262" t="s">
        <v>183</v>
      </c>
    </row>
    <row r="1819" s="2" customFormat="1" ht="24.15" customHeight="1">
      <c r="A1819" s="38"/>
      <c r="B1819" s="39"/>
      <c r="C1819" s="227" t="s">
        <v>2066</v>
      </c>
      <c r="D1819" s="227" t="s">
        <v>185</v>
      </c>
      <c r="E1819" s="228" t="s">
        <v>2067</v>
      </c>
      <c r="F1819" s="229" t="s">
        <v>2068</v>
      </c>
      <c r="G1819" s="230" t="s">
        <v>325</v>
      </c>
      <c r="H1819" s="231">
        <v>50</v>
      </c>
      <c r="I1819" s="232"/>
      <c r="J1819" s="233">
        <f>ROUND(I1819*H1819,2)</f>
        <v>0</v>
      </c>
      <c r="K1819" s="234"/>
      <c r="L1819" s="44"/>
      <c r="M1819" s="235" t="s">
        <v>1</v>
      </c>
      <c r="N1819" s="236" t="s">
        <v>38</v>
      </c>
      <c r="O1819" s="91"/>
      <c r="P1819" s="237">
        <f>O1819*H1819</f>
        <v>0</v>
      </c>
      <c r="Q1819" s="237">
        <v>1.0000000000000001E-05</v>
      </c>
      <c r="R1819" s="237">
        <f>Q1819*H1819</f>
        <v>0.00050000000000000001</v>
      </c>
      <c r="S1819" s="237">
        <v>0</v>
      </c>
      <c r="T1819" s="238">
        <f>S1819*H1819</f>
        <v>0</v>
      </c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R1819" s="239" t="s">
        <v>188</v>
      </c>
      <c r="AT1819" s="239" t="s">
        <v>185</v>
      </c>
      <c r="AU1819" s="239" t="s">
        <v>83</v>
      </c>
      <c r="AY1819" s="17" t="s">
        <v>183</v>
      </c>
      <c r="BE1819" s="240">
        <f>IF(N1819="základní",J1819,0)</f>
        <v>0</v>
      </c>
      <c r="BF1819" s="240">
        <f>IF(N1819="snížená",J1819,0)</f>
        <v>0</v>
      </c>
      <c r="BG1819" s="240">
        <f>IF(N1819="zákl. přenesená",J1819,0)</f>
        <v>0</v>
      </c>
      <c r="BH1819" s="240">
        <f>IF(N1819="sníž. přenesená",J1819,0)</f>
        <v>0</v>
      </c>
      <c r="BI1819" s="240">
        <f>IF(N1819="nulová",J1819,0)</f>
        <v>0</v>
      </c>
      <c r="BJ1819" s="17" t="s">
        <v>81</v>
      </c>
      <c r="BK1819" s="240">
        <f>ROUND(I1819*H1819,2)</f>
        <v>0</v>
      </c>
      <c r="BL1819" s="17" t="s">
        <v>188</v>
      </c>
      <c r="BM1819" s="239" t="s">
        <v>2069</v>
      </c>
    </row>
    <row r="1820" s="13" customFormat="1">
      <c r="A1820" s="13"/>
      <c r="B1820" s="241"/>
      <c r="C1820" s="242"/>
      <c r="D1820" s="243" t="s">
        <v>195</v>
      </c>
      <c r="E1820" s="244" t="s">
        <v>1</v>
      </c>
      <c r="F1820" s="245" t="s">
        <v>2070</v>
      </c>
      <c r="G1820" s="242"/>
      <c r="H1820" s="244" t="s">
        <v>1</v>
      </c>
      <c r="I1820" s="246"/>
      <c r="J1820" s="242"/>
      <c r="K1820" s="242"/>
      <c r="L1820" s="247"/>
      <c r="M1820" s="248"/>
      <c r="N1820" s="249"/>
      <c r="O1820" s="249"/>
      <c r="P1820" s="249"/>
      <c r="Q1820" s="249"/>
      <c r="R1820" s="249"/>
      <c r="S1820" s="249"/>
      <c r="T1820" s="250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51" t="s">
        <v>195</v>
      </c>
      <c r="AU1820" s="251" t="s">
        <v>83</v>
      </c>
      <c r="AV1820" s="13" t="s">
        <v>81</v>
      </c>
      <c r="AW1820" s="13" t="s">
        <v>30</v>
      </c>
      <c r="AX1820" s="13" t="s">
        <v>73</v>
      </c>
      <c r="AY1820" s="251" t="s">
        <v>183</v>
      </c>
    </row>
    <row r="1821" s="14" customFormat="1">
      <c r="A1821" s="14"/>
      <c r="B1821" s="252"/>
      <c r="C1821" s="253"/>
      <c r="D1821" s="243" t="s">
        <v>195</v>
      </c>
      <c r="E1821" s="254" t="s">
        <v>1</v>
      </c>
      <c r="F1821" s="255" t="s">
        <v>552</v>
      </c>
      <c r="G1821" s="253"/>
      <c r="H1821" s="256">
        <v>50</v>
      </c>
      <c r="I1821" s="257"/>
      <c r="J1821" s="253"/>
      <c r="K1821" s="253"/>
      <c r="L1821" s="258"/>
      <c r="M1821" s="259"/>
      <c r="N1821" s="260"/>
      <c r="O1821" s="260"/>
      <c r="P1821" s="260"/>
      <c r="Q1821" s="260"/>
      <c r="R1821" s="260"/>
      <c r="S1821" s="260"/>
      <c r="T1821" s="261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62" t="s">
        <v>195</v>
      </c>
      <c r="AU1821" s="262" t="s">
        <v>83</v>
      </c>
      <c r="AV1821" s="14" t="s">
        <v>83</v>
      </c>
      <c r="AW1821" s="14" t="s">
        <v>30</v>
      </c>
      <c r="AX1821" s="14" t="s">
        <v>81</v>
      </c>
      <c r="AY1821" s="262" t="s">
        <v>183</v>
      </c>
    </row>
    <row r="1822" s="2" customFormat="1" ht="24.15" customHeight="1">
      <c r="A1822" s="38"/>
      <c r="B1822" s="39"/>
      <c r="C1822" s="277" t="s">
        <v>2071</v>
      </c>
      <c r="D1822" s="277" t="s">
        <v>649</v>
      </c>
      <c r="E1822" s="278" t="s">
        <v>2072</v>
      </c>
      <c r="F1822" s="279" t="s">
        <v>2073</v>
      </c>
      <c r="G1822" s="280" t="s">
        <v>325</v>
      </c>
      <c r="H1822" s="281">
        <v>50</v>
      </c>
      <c r="I1822" s="282"/>
      <c r="J1822" s="283">
        <f>ROUND(I1822*H1822,2)</f>
        <v>0</v>
      </c>
      <c r="K1822" s="284"/>
      <c r="L1822" s="285"/>
      <c r="M1822" s="286" t="s">
        <v>1</v>
      </c>
      <c r="N1822" s="287" t="s">
        <v>38</v>
      </c>
      <c r="O1822" s="91"/>
      <c r="P1822" s="237">
        <f>O1822*H1822</f>
        <v>0</v>
      </c>
      <c r="Q1822" s="237">
        <v>3.0000000000000001E-05</v>
      </c>
      <c r="R1822" s="237">
        <f>Q1822*H1822</f>
        <v>0.0015</v>
      </c>
      <c r="S1822" s="237">
        <v>0</v>
      </c>
      <c r="T1822" s="238">
        <f>S1822*H1822</f>
        <v>0</v>
      </c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R1822" s="239" t="s">
        <v>283</v>
      </c>
      <c r="AT1822" s="239" t="s">
        <v>649</v>
      </c>
      <c r="AU1822" s="239" t="s">
        <v>83</v>
      </c>
      <c r="AY1822" s="17" t="s">
        <v>183</v>
      </c>
      <c r="BE1822" s="240">
        <f>IF(N1822="základní",J1822,0)</f>
        <v>0</v>
      </c>
      <c r="BF1822" s="240">
        <f>IF(N1822="snížená",J1822,0)</f>
        <v>0</v>
      </c>
      <c r="BG1822" s="240">
        <f>IF(N1822="zákl. přenesená",J1822,0)</f>
        <v>0</v>
      </c>
      <c r="BH1822" s="240">
        <f>IF(N1822="sníž. přenesená",J1822,0)</f>
        <v>0</v>
      </c>
      <c r="BI1822" s="240">
        <f>IF(N1822="nulová",J1822,0)</f>
        <v>0</v>
      </c>
      <c r="BJ1822" s="17" t="s">
        <v>81</v>
      </c>
      <c r="BK1822" s="240">
        <f>ROUND(I1822*H1822,2)</f>
        <v>0</v>
      </c>
      <c r="BL1822" s="17" t="s">
        <v>188</v>
      </c>
      <c r="BM1822" s="239" t="s">
        <v>2074</v>
      </c>
    </row>
    <row r="1823" s="13" customFormat="1">
      <c r="A1823" s="13"/>
      <c r="B1823" s="241"/>
      <c r="C1823" s="242"/>
      <c r="D1823" s="243" t="s">
        <v>195</v>
      </c>
      <c r="E1823" s="244" t="s">
        <v>1</v>
      </c>
      <c r="F1823" s="245" t="s">
        <v>2070</v>
      </c>
      <c r="G1823" s="242"/>
      <c r="H1823" s="244" t="s">
        <v>1</v>
      </c>
      <c r="I1823" s="246"/>
      <c r="J1823" s="242"/>
      <c r="K1823" s="242"/>
      <c r="L1823" s="247"/>
      <c r="M1823" s="248"/>
      <c r="N1823" s="249"/>
      <c r="O1823" s="249"/>
      <c r="P1823" s="249"/>
      <c r="Q1823" s="249"/>
      <c r="R1823" s="249"/>
      <c r="S1823" s="249"/>
      <c r="T1823" s="250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1" t="s">
        <v>195</v>
      </c>
      <c r="AU1823" s="251" t="s">
        <v>83</v>
      </c>
      <c r="AV1823" s="13" t="s">
        <v>81</v>
      </c>
      <c r="AW1823" s="13" t="s">
        <v>30</v>
      </c>
      <c r="AX1823" s="13" t="s">
        <v>73</v>
      </c>
      <c r="AY1823" s="251" t="s">
        <v>183</v>
      </c>
    </row>
    <row r="1824" s="14" customFormat="1">
      <c r="A1824" s="14"/>
      <c r="B1824" s="252"/>
      <c r="C1824" s="253"/>
      <c r="D1824" s="243" t="s">
        <v>195</v>
      </c>
      <c r="E1824" s="254" t="s">
        <v>1</v>
      </c>
      <c r="F1824" s="255" t="s">
        <v>552</v>
      </c>
      <c r="G1824" s="253"/>
      <c r="H1824" s="256">
        <v>50</v>
      </c>
      <c r="I1824" s="257"/>
      <c r="J1824" s="253"/>
      <c r="K1824" s="253"/>
      <c r="L1824" s="258"/>
      <c r="M1824" s="259"/>
      <c r="N1824" s="260"/>
      <c r="O1824" s="260"/>
      <c r="P1824" s="260"/>
      <c r="Q1824" s="260"/>
      <c r="R1824" s="260"/>
      <c r="S1824" s="260"/>
      <c r="T1824" s="261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62" t="s">
        <v>195</v>
      </c>
      <c r="AU1824" s="262" t="s">
        <v>83</v>
      </c>
      <c r="AV1824" s="14" t="s">
        <v>83</v>
      </c>
      <c r="AW1824" s="14" t="s">
        <v>30</v>
      </c>
      <c r="AX1824" s="14" t="s">
        <v>81</v>
      </c>
      <c r="AY1824" s="262" t="s">
        <v>183</v>
      </c>
    </row>
    <row r="1825" s="2" customFormat="1" ht="24.15" customHeight="1">
      <c r="A1825" s="38"/>
      <c r="B1825" s="39"/>
      <c r="C1825" s="227" t="s">
        <v>2075</v>
      </c>
      <c r="D1825" s="227" t="s">
        <v>185</v>
      </c>
      <c r="E1825" s="228" t="s">
        <v>2076</v>
      </c>
      <c r="F1825" s="229" t="s">
        <v>2077</v>
      </c>
      <c r="G1825" s="230" t="s">
        <v>325</v>
      </c>
      <c r="H1825" s="231">
        <v>15</v>
      </c>
      <c r="I1825" s="232"/>
      <c r="J1825" s="233">
        <f>ROUND(I1825*H1825,2)</f>
        <v>0</v>
      </c>
      <c r="K1825" s="234"/>
      <c r="L1825" s="44"/>
      <c r="M1825" s="235" t="s">
        <v>1</v>
      </c>
      <c r="N1825" s="236" t="s">
        <v>38</v>
      </c>
      <c r="O1825" s="91"/>
      <c r="P1825" s="237">
        <f>O1825*H1825</f>
        <v>0</v>
      </c>
      <c r="Q1825" s="237">
        <v>0.00023000000000000001</v>
      </c>
      <c r="R1825" s="237">
        <f>Q1825*H1825</f>
        <v>0.0034499999999999999</v>
      </c>
      <c r="S1825" s="237">
        <v>0</v>
      </c>
      <c r="T1825" s="238">
        <f>S1825*H1825</f>
        <v>0</v>
      </c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R1825" s="239" t="s">
        <v>188</v>
      </c>
      <c r="AT1825" s="239" t="s">
        <v>185</v>
      </c>
      <c r="AU1825" s="239" t="s">
        <v>83</v>
      </c>
      <c r="AY1825" s="17" t="s">
        <v>183</v>
      </c>
      <c r="BE1825" s="240">
        <f>IF(N1825="základní",J1825,0)</f>
        <v>0</v>
      </c>
      <c r="BF1825" s="240">
        <f>IF(N1825="snížená",J1825,0)</f>
        <v>0</v>
      </c>
      <c r="BG1825" s="240">
        <f>IF(N1825="zákl. přenesená",J1825,0)</f>
        <v>0</v>
      </c>
      <c r="BH1825" s="240">
        <f>IF(N1825="sníž. přenesená",J1825,0)</f>
        <v>0</v>
      </c>
      <c r="BI1825" s="240">
        <f>IF(N1825="nulová",J1825,0)</f>
        <v>0</v>
      </c>
      <c r="BJ1825" s="17" t="s">
        <v>81</v>
      </c>
      <c r="BK1825" s="240">
        <f>ROUND(I1825*H1825,2)</f>
        <v>0</v>
      </c>
      <c r="BL1825" s="17" t="s">
        <v>188</v>
      </c>
      <c r="BM1825" s="239" t="s">
        <v>2078</v>
      </c>
    </row>
    <row r="1826" s="2" customFormat="1" ht="16.5" customHeight="1">
      <c r="A1826" s="38"/>
      <c r="B1826" s="39"/>
      <c r="C1826" s="277" t="s">
        <v>2079</v>
      </c>
      <c r="D1826" s="277" t="s">
        <v>649</v>
      </c>
      <c r="E1826" s="278" t="s">
        <v>2080</v>
      </c>
      <c r="F1826" s="279" t="s">
        <v>2081</v>
      </c>
      <c r="G1826" s="280" t="s">
        <v>325</v>
      </c>
      <c r="H1826" s="281">
        <v>15</v>
      </c>
      <c r="I1826" s="282"/>
      <c r="J1826" s="283">
        <f>ROUND(I1826*H1826,2)</f>
        <v>0</v>
      </c>
      <c r="K1826" s="284"/>
      <c r="L1826" s="285"/>
      <c r="M1826" s="286" t="s">
        <v>1</v>
      </c>
      <c r="N1826" s="287" t="s">
        <v>38</v>
      </c>
      <c r="O1826" s="91"/>
      <c r="P1826" s="237">
        <f>O1826*H1826</f>
        <v>0</v>
      </c>
      <c r="Q1826" s="237">
        <v>6.0000000000000002E-05</v>
      </c>
      <c r="R1826" s="237">
        <f>Q1826*H1826</f>
        <v>0.00089999999999999998</v>
      </c>
      <c r="S1826" s="237">
        <v>0</v>
      </c>
      <c r="T1826" s="238">
        <f>S1826*H1826</f>
        <v>0</v>
      </c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R1826" s="239" t="s">
        <v>283</v>
      </c>
      <c r="AT1826" s="239" t="s">
        <v>649</v>
      </c>
      <c r="AU1826" s="239" t="s">
        <v>83</v>
      </c>
      <c r="AY1826" s="17" t="s">
        <v>183</v>
      </c>
      <c r="BE1826" s="240">
        <f>IF(N1826="základní",J1826,0)</f>
        <v>0</v>
      </c>
      <c r="BF1826" s="240">
        <f>IF(N1826="snížená",J1826,0)</f>
        <v>0</v>
      </c>
      <c r="BG1826" s="240">
        <f>IF(N1826="zákl. přenesená",J1826,0)</f>
        <v>0</v>
      </c>
      <c r="BH1826" s="240">
        <f>IF(N1826="sníž. přenesená",J1826,0)</f>
        <v>0</v>
      </c>
      <c r="BI1826" s="240">
        <f>IF(N1826="nulová",J1826,0)</f>
        <v>0</v>
      </c>
      <c r="BJ1826" s="17" t="s">
        <v>81</v>
      </c>
      <c r="BK1826" s="240">
        <f>ROUND(I1826*H1826,2)</f>
        <v>0</v>
      </c>
      <c r="BL1826" s="17" t="s">
        <v>188</v>
      </c>
      <c r="BM1826" s="239" t="s">
        <v>2082</v>
      </c>
    </row>
    <row r="1827" s="2" customFormat="1" ht="24.15" customHeight="1">
      <c r="A1827" s="38"/>
      <c r="B1827" s="39"/>
      <c r="C1827" s="227" t="s">
        <v>2083</v>
      </c>
      <c r="D1827" s="227" t="s">
        <v>185</v>
      </c>
      <c r="E1827" s="228" t="s">
        <v>291</v>
      </c>
      <c r="F1827" s="229" t="s">
        <v>292</v>
      </c>
      <c r="G1827" s="230" t="s">
        <v>293</v>
      </c>
      <c r="H1827" s="231">
        <v>0.29999999999999999</v>
      </c>
      <c r="I1827" s="232"/>
      <c r="J1827" s="233">
        <f>ROUND(I1827*H1827,2)</f>
        <v>0</v>
      </c>
      <c r="K1827" s="234"/>
      <c r="L1827" s="44"/>
      <c r="M1827" s="235" t="s">
        <v>1</v>
      </c>
      <c r="N1827" s="236" t="s">
        <v>38</v>
      </c>
      <c r="O1827" s="91"/>
      <c r="P1827" s="237">
        <f>O1827*H1827</f>
        <v>0</v>
      </c>
      <c r="Q1827" s="237">
        <v>0</v>
      </c>
      <c r="R1827" s="237">
        <f>Q1827*H1827</f>
        <v>0</v>
      </c>
      <c r="S1827" s="237">
        <v>1</v>
      </c>
      <c r="T1827" s="238">
        <f>S1827*H1827</f>
        <v>0.29999999999999999</v>
      </c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R1827" s="239" t="s">
        <v>188</v>
      </c>
      <c r="AT1827" s="239" t="s">
        <v>185</v>
      </c>
      <c r="AU1827" s="239" t="s">
        <v>83</v>
      </c>
      <c r="AY1827" s="17" t="s">
        <v>183</v>
      </c>
      <c r="BE1827" s="240">
        <f>IF(N1827="základní",J1827,0)</f>
        <v>0</v>
      </c>
      <c r="BF1827" s="240">
        <f>IF(N1827="snížená",J1827,0)</f>
        <v>0</v>
      </c>
      <c r="BG1827" s="240">
        <f>IF(N1827="zákl. přenesená",J1827,0)</f>
        <v>0</v>
      </c>
      <c r="BH1827" s="240">
        <f>IF(N1827="sníž. přenesená",J1827,0)</f>
        <v>0</v>
      </c>
      <c r="BI1827" s="240">
        <f>IF(N1827="nulová",J1827,0)</f>
        <v>0</v>
      </c>
      <c r="BJ1827" s="17" t="s">
        <v>81</v>
      </c>
      <c r="BK1827" s="240">
        <f>ROUND(I1827*H1827,2)</f>
        <v>0</v>
      </c>
      <c r="BL1827" s="17" t="s">
        <v>188</v>
      </c>
      <c r="BM1827" s="239" t="s">
        <v>2084</v>
      </c>
    </row>
    <row r="1828" s="13" customFormat="1">
      <c r="A1828" s="13"/>
      <c r="B1828" s="241"/>
      <c r="C1828" s="242"/>
      <c r="D1828" s="243" t="s">
        <v>195</v>
      </c>
      <c r="E1828" s="244" t="s">
        <v>1</v>
      </c>
      <c r="F1828" s="245" t="s">
        <v>2085</v>
      </c>
      <c r="G1828" s="242"/>
      <c r="H1828" s="244" t="s">
        <v>1</v>
      </c>
      <c r="I1828" s="246"/>
      <c r="J1828" s="242"/>
      <c r="K1828" s="242"/>
      <c r="L1828" s="247"/>
      <c r="M1828" s="248"/>
      <c r="N1828" s="249"/>
      <c r="O1828" s="249"/>
      <c r="P1828" s="249"/>
      <c r="Q1828" s="249"/>
      <c r="R1828" s="249"/>
      <c r="S1828" s="249"/>
      <c r="T1828" s="250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1" t="s">
        <v>195</v>
      </c>
      <c r="AU1828" s="251" t="s">
        <v>83</v>
      </c>
      <c r="AV1828" s="13" t="s">
        <v>81</v>
      </c>
      <c r="AW1828" s="13" t="s">
        <v>30</v>
      </c>
      <c r="AX1828" s="13" t="s">
        <v>73</v>
      </c>
      <c r="AY1828" s="251" t="s">
        <v>183</v>
      </c>
    </row>
    <row r="1829" s="14" customFormat="1">
      <c r="A1829" s="14"/>
      <c r="B1829" s="252"/>
      <c r="C1829" s="253"/>
      <c r="D1829" s="243" t="s">
        <v>195</v>
      </c>
      <c r="E1829" s="254" t="s">
        <v>1</v>
      </c>
      <c r="F1829" s="255" t="s">
        <v>296</v>
      </c>
      <c r="G1829" s="253"/>
      <c r="H1829" s="256">
        <v>0.29999999999999999</v>
      </c>
      <c r="I1829" s="257"/>
      <c r="J1829" s="253"/>
      <c r="K1829" s="253"/>
      <c r="L1829" s="258"/>
      <c r="M1829" s="259"/>
      <c r="N1829" s="260"/>
      <c r="O1829" s="260"/>
      <c r="P1829" s="260"/>
      <c r="Q1829" s="260"/>
      <c r="R1829" s="260"/>
      <c r="S1829" s="260"/>
      <c r="T1829" s="261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62" t="s">
        <v>195</v>
      </c>
      <c r="AU1829" s="262" t="s">
        <v>83</v>
      </c>
      <c r="AV1829" s="14" t="s">
        <v>83</v>
      </c>
      <c r="AW1829" s="14" t="s">
        <v>30</v>
      </c>
      <c r="AX1829" s="14" t="s">
        <v>81</v>
      </c>
      <c r="AY1829" s="262" t="s">
        <v>183</v>
      </c>
    </row>
    <row r="1830" s="2" customFormat="1" ht="37.8" customHeight="1">
      <c r="A1830" s="38"/>
      <c r="B1830" s="39"/>
      <c r="C1830" s="227" t="s">
        <v>2086</v>
      </c>
      <c r="D1830" s="227" t="s">
        <v>185</v>
      </c>
      <c r="E1830" s="228" t="s">
        <v>309</v>
      </c>
      <c r="F1830" s="229" t="s">
        <v>310</v>
      </c>
      <c r="G1830" s="230" t="s">
        <v>187</v>
      </c>
      <c r="H1830" s="231">
        <v>1.139</v>
      </c>
      <c r="I1830" s="232"/>
      <c r="J1830" s="233">
        <f>ROUND(I1830*H1830,2)</f>
        <v>0</v>
      </c>
      <c r="K1830" s="234"/>
      <c r="L1830" s="44"/>
      <c r="M1830" s="235" t="s">
        <v>1</v>
      </c>
      <c r="N1830" s="236" t="s">
        <v>38</v>
      </c>
      <c r="O1830" s="91"/>
      <c r="P1830" s="237">
        <f>O1830*H1830</f>
        <v>0</v>
      </c>
      <c r="Q1830" s="237">
        <v>0</v>
      </c>
      <c r="R1830" s="237">
        <f>Q1830*H1830</f>
        <v>0</v>
      </c>
      <c r="S1830" s="237">
        <v>2.2000000000000002</v>
      </c>
      <c r="T1830" s="238">
        <f>S1830*H1830</f>
        <v>2.5058000000000002</v>
      </c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R1830" s="239" t="s">
        <v>188</v>
      </c>
      <c r="AT1830" s="239" t="s">
        <v>185</v>
      </c>
      <c r="AU1830" s="239" t="s">
        <v>83</v>
      </c>
      <c r="AY1830" s="17" t="s">
        <v>183</v>
      </c>
      <c r="BE1830" s="240">
        <f>IF(N1830="základní",J1830,0)</f>
        <v>0</v>
      </c>
      <c r="BF1830" s="240">
        <f>IF(N1830="snížená",J1830,0)</f>
        <v>0</v>
      </c>
      <c r="BG1830" s="240">
        <f>IF(N1830="zákl. přenesená",J1830,0)</f>
        <v>0</v>
      </c>
      <c r="BH1830" s="240">
        <f>IF(N1830="sníž. přenesená",J1830,0)</f>
        <v>0</v>
      </c>
      <c r="BI1830" s="240">
        <f>IF(N1830="nulová",J1830,0)</f>
        <v>0</v>
      </c>
      <c r="BJ1830" s="17" t="s">
        <v>81</v>
      </c>
      <c r="BK1830" s="240">
        <f>ROUND(I1830*H1830,2)</f>
        <v>0</v>
      </c>
      <c r="BL1830" s="17" t="s">
        <v>188</v>
      </c>
      <c r="BM1830" s="239" t="s">
        <v>2087</v>
      </c>
    </row>
    <row r="1831" s="13" customFormat="1">
      <c r="A1831" s="13"/>
      <c r="B1831" s="241"/>
      <c r="C1831" s="242"/>
      <c r="D1831" s="243" t="s">
        <v>195</v>
      </c>
      <c r="E1831" s="244" t="s">
        <v>1</v>
      </c>
      <c r="F1831" s="245" t="s">
        <v>612</v>
      </c>
      <c r="G1831" s="242"/>
      <c r="H1831" s="244" t="s">
        <v>1</v>
      </c>
      <c r="I1831" s="246"/>
      <c r="J1831" s="242"/>
      <c r="K1831" s="242"/>
      <c r="L1831" s="247"/>
      <c r="M1831" s="248"/>
      <c r="N1831" s="249"/>
      <c r="O1831" s="249"/>
      <c r="P1831" s="249"/>
      <c r="Q1831" s="249"/>
      <c r="R1831" s="249"/>
      <c r="S1831" s="249"/>
      <c r="T1831" s="250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51" t="s">
        <v>195</v>
      </c>
      <c r="AU1831" s="251" t="s">
        <v>83</v>
      </c>
      <c r="AV1831" s="13" t="s">
        <v>81</v>
      </c>
      <c r="AW1831" s="13" t="s">
        <v>30</v>
      </c>
      <c r="AX1831" s="13" t="s">
        <v>73</v>
      </c>
      <c r="AY1831" s="251" t="s">
        <v>183</v>
      </c>
    </row>
    <row r="1832" s="14" customFormat="1">
      <c r="A1832" s="14"/>
      <c r="B1832" s="252"/>
      <c r="C1832" s="253"/>
      <c r="D1832" s="243" t="s">
        <v>195</v>
      </c>
      <c r="E1832" s="254" t="s">
        <v>1</v>
      </c>
      <c r="F1832" s="255" t="s">
        <v>853</v>
      </c>
      <c r="G1832" s="253"/>
      <c r="H1832" s="256">
        <v>1.139</v>
      </c>
      <c r="I1832" s="257"/>
      <c r="J1832" s="253"/>
      <c r="K1832" s="253"/>
      <c r="L1832" s="258"/>
      <c r="M1832" s="259"/>
      <c r="N1832" s="260"/>
      <c r="O1832" s="260"/>
      <c r="P1832" s="260"/>
      <c r="Q1832" s="260"/>
      <c r="R1832" s="260"/>
      <c r="S1832" s="260"/>
      <c r="T1832" s="261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62" t="s">
        <v>195</v>
      </c>
      <c r="AU1832" s="262" t="s">
        <v>83</v>
      </c>
      <c r="AV1832" s="14" t="s">
        <v>83</v>
      </c>
      <c r="AW1832" s="14" t="s">
        <v>30</v>
      </c>
      <c r="AX1832" s="14" t="s">
        <v>81</v>
      </c>
      <c r="AY1832" s="262" t="s">
        <v>183</v>
      </c>
    </row>
    <row r="1833" s="2" customFormat="1" ht="33" customHeight="1">
      <c r="A1833" s="38"/>
      <c r="B1833" s="39"/>
      <c r="C1833" s="227" t="s">
        <v>2088</v>
      </c>
      <c r="D1833" s="227" t="s">
        <v>185</v>
      </c>
      <c r="E1833" s="228" t="s">
        <v>2089</v>
      </c>
      <c r="F1833" s="229" t="s">
        <v>2090</v>
      </c>
      <c r="G1833" s="230" t="s">
        <v>187</v>
      </c>
      <c r="H1833" s="231">
        <v>1.1499999999999999</v>
      </c>
      <c r="I1833" s="232"/>
      <c r="J1833" s="233">
        <f>ROUND(I1833*H1833,2)</f>
        <v>0</v>
      </c>
      <c r="K1833" s="234"/>
      <c r="L1833" s="44"/>
      <c r="M1833" s="235" t="s">
        <v>1</v>
      </c>
      <c r="N1833" s="236" t="s">
        <v>38</v>
      </c>
      <c r="O1833" s="91"/>
      <c r="P1833" s="237">
        <f>O1833*H1833</f>
        <v>0</v>
      </c>
      <c r="Q1833" s="237">
        <v>0</v>
      </c>
      <c r="R1833" s="237">
        <f>Q1833*H1833</f>
        <v>0</v>
      </c>
      <c r="S1833" s="237">
        <v>2.2000000000000002</v>
      </c>
      <c r="T1833" s="238">
        <f>S1833*H1833</f>
        <v>2.5299999999999998</v>
      </c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R1833" s="239" t="s">
        <v>188</v>
      </c>
      <c r="AT1833" s="239" t="s">
        <v>185</v>
      </c>
      <c r="AU1833" s="239" t="s">
        <v>83</v>
      </c>
      <c r="AY1833" s="17" t="s">
        <v>183</v>
      </c>
      <c r="BE1833" s="240">
        <f>IF(N1833="základní",J1833,0)</f>
        <v>0</v>
      </c>
      <c r="BF1833" s="240">
        <f>IF(N1833="snížená",J1833,0)</f>
        <v>0</v>
      </c>
      <c r="BG1833" s="240">
        <f>IF(N1833="zákl. přenesená",J1833,0)</f>
        <v>0</v>
      </c>
      <c r="BH1833" s="240">
        <f>IF(N1833="sníž. přenesená",J1833,0)</f>
        <v>0</v>
      </c>
      <c r="BI1833" s="240">
        <f>IF(N1833="nulová",J1833,0)</f>
        <v>0</v>
      </c>
      <c r="BJ1833" s="17" t="s">
        <v>81</v>
      </c>
      <c r="BK1833" s="240">
        <f>ROUND(I1833*H1833,2)</f>
        <v>0</v>
      </c>
      <c r="BL1833" s="17" t="s">
        <v>188</v>
      </c>
      <c r="BM1833" s="239" t="s">
        <v>2091</v>
      </c>
    </row>
    <row r="1834" s="13" customFormat="1">
      <c r="A1834" s="13"/>
      <c r="B1834" s="241"/>
      <c r="C1834" s="242"/>
      <c r="D1834" s="243" t="s">
        <v>195</v>
      </c>
      <c r="E1834" s="244" t="s">
        <v>1</v>
      </c>
      <c r="F1834" s="245" t="s">
        <v>254</v>
      </c>
      <c r="G1834" s="242"/>
      <c r="H1834" s="244" t="s">
        <v>1</v>
      </c>
      <c r="I1834" s="246"/>
      <c r="J1834" s="242"/>
      <c r="K1834" s="242"/>
      <c r="L1834" s="247"/>
      <c r="M1834" s="248"/>
      <c r="N1834" s="249"/>
      <c r="O1834" s="249"/>
      <c r="P1834" s="249"/>
      <c r="Q1834" s="249"/>
      <c r="R1834" s="249"/>
      <c r="S1834" s="249"/>
      <c r="T1834" s="250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51" t="s">
        <v>195</v>
      </c>
      <c r="AU1834" s="251" t="s">
        <v>83</v>
      </c>
      <c r="AV1834" s="13" t="s">
        <v>81</v>
      </c>
      <c r="AW1834" s="13" t="s">
        <v>30</v>
      </c>
      <c r="AX1834" s="13" t="s">
        <v>73</v>
      </c>
      <c r="AY1834" s="251" t="s">
        <v>183</v>
      </c>
    </row>
    <row r="1835" s="13" customFormat="1">
      <c r="A1835" s="13"/>
      <c r="B1835" s="241"/>
      <c r="C1835" s="242"/>
      <c r="D1835" s="243" t="s">
        <v>195</v>
      </c>
      <c r="E1835" s="244" t="s">
        <v>1</v>
      </c>
      <c r="F1835" s="245" t="s">
        <v>2092</v>
      </c>
      <c r="G1835" s="242"/>
      <c r="H1835" s="244" t="s">
        <v>1</v>
      </c>
      <c r="I1835" s="246"/>
      <c r="J1835" s="242"/>
      <c r="K1835" s="242"/>
      <c r="L1835" s="247"/>
      <c r="M1835" s="248"/>
      <c r="N1835" s="249"/>
      <c r="O1835" s="249"/>
      <c r="P1835" s="249"/>
      <c r="Q1835" s="249"/>
      <c r="R1835" s="249"/>
      <c r="S1835" s="249"/>
      <c r="T1835" s="250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1" t="s">
        <v>195</v>
      </c>
      <c r="AU1835" s="251" t="s">
        <v>83</v>
      </c>
      <c r="AV1835" s="13" t="s">
        <v>81</v>
      </c>
      <c r="AW1835" s="13" t="s">
        <v>30</v>
      </c>
      <c r="AX1835" s="13" t="s">
        <v>73</v>
      </c>
      <c r="AY1835" s="251" t="s">
        <v>183</v>
      </c>
    </row>
    <row r="1836" s="14" customFormat="1">
      <c r="A1836" s="14"/>
      <c r="B1836" s="252"/>
      <c r="C1836" s="253"/>
      <c r="D1836" s="243" t="s">
        <v>195</v>
      </c>
      <c r="E1836" s="254" t="s">
        <v>1</v>
      </c>
      <c r="F1836" s="255" t="s">
        <v>2093</v>
      </c>
      <c r="G1836" s="253"/>
      <c r="H1836" s="256">
        <v>1.1499999999999999</v>
      </c>
      <c r="I1836" s="257"/>
      <c r="J1836" s="253"/>
      <c r="K1836" s="253"/>
      <c r="L1836" s="258"/>
      <c r="M1836" s="259"/>
      <c r="N1836" s="260"/>
      <c r="O1836" s="260"/>
      <c r="P1836" s="260"/>
      <c r="Q1836" s="260"/>
      <c r="R1836" s="260"/>
      <c r="S1836" s="260"/>
      <c r="T1836" s="261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62" t="s">
        <v>195</v>
      </c>
      <c r="AU1836" s="262" t="s">
        <v>83</v>
      </c>
      <c r="AV1836" s="14" t="s">
        <v>83</v>
      </c>
      <c r="AW1836" s="14" t="s">
        <v>30</v>
      </c>
      <c r="AX1836" s="14" t="s">
        <v>73</v>
      </c>
      <c r="AY1836" s="262" t="s">
        <v>183</v>
      </c>
    </row>
    <row r="1837" s="15" customFormat="1">
      <c r="A1837" s="15"/>
      <c r="B1837" s="263"/>
      <c r="C1837" s="264"/>
      <c r="D1837" s="243" t="s">
        <v>195</v>
      </c>
      <c r="E1837" s="265" t="s">
        <v>1</v>
      </c>
      <c r="F1837" s="266" t="s">
        <v>219</v>
      </c>
      <c r="G1837" s="264"/>
      <c r="H1837" s="267">
        <v>1.1499999999999999</v>
      </c>
      <c r="I1837" s="268"/>
      <c r="J1837" s="264"/>
      <c r="K1837" s="264"/>
      <c r="L1837" s="269"/>
      <c r="M1837" s="270"/>
      <c r="N1837" s="271"/>
      <c r="O1837" s="271"/>
      <c r="P1837" s="271"/>
      <c r="Q1837" s="271"/>
      <c r="R1837" s="271"/>
      <c r="S1837" s="271"/>
      <c r="T1837" s="272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T1837" s="273" t="s">
        <v>195</v>
      </c>
      <c r="AU1837" s="273" t="s">
        <v>83</v>
      </c>
      <c r="AV1837" s="15" t="s">
        <v>188</v>
      </c>
      <c r="AW1837" s="15" t="s">
        <v>30</v>
      </c>
      <c r="AX1837" s="15" t="s">
        <v>81</v>
      </c>
      <c r="AY1837" s="273" t="s">
        <v>183</v>
      </c>
    </row>
    <row r="1838" s="2" customFormat="1" ht="33" customHeight="1">
      <c r="A1838" s="38"/>
      <c r="B1838" s="39"/>
      <c r="C1838" s="227" t="s">
        <v>2094</v>
      </c>
      <c r="D1838" s="227" t="s">
        <v>185</v>
      </c>
      <c r="E1838" s="228" t="s">
        <v>314</v>
      </c>
      <c r="F1838" s="229" t="s">
        <v>315</v>
      </c>
      <c r="G1838" s="230" t="s">
        <v>187</v>
      </c>
      <c r="H1838" s="231">
        <v>1.139</v>
      </c>
      <c r="I1838" s="232"/>
      <c r="J1838" s="233">
        <f>ROUND(I1838*H1838,2)</f>
        <v>0</v>
      </c>
      <c r="K1838" s="234"/>
      <c r="L1838" s="44"/>
      <c r="M1838" s="235" t="s">
        <v>1</v>
      </c>
      <c r="N1838" s="236" t="s">
        <v>38</v>
      </c>
      <c r="O1838" s="91"/>
      <c r="P1838" s="237">
        <f>O1838*H1838</f>
        <v>0</v>
      </c>
      <c r="Q1838" s="237">
        <v>0</v>
      </c>
      <c r="R1838" s="237">
        <f>Q1838*H1838</f>
        <v>0</v>
      </c>
      <c r="S1838" s="237">
        <v>0.029000000000000001</v>
      </c>
      <c r="T1838" s="238">
        <f>S1838*H1838</f>
        <v>0.033031000000000005</v>
      </c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R1838" s="239" t="s">
        <v>188</v>
      </c>
      <c r="AT1838" s="239" t="s">
        <v>185</v>
      </c>
      <c r="AU1838" s="239" t="s">
        <v>83</v>
      </c>
      <c r="AY1838" s="17" t="s">
        <v>183</v>
      </c>
      <c r="BE1838" s="240">
        <f>IF(N1838="základní",J1838,0)</f>
        <v>0</v>
      </c>
      <c r="BF1838" s="240">
        <f>IF(N1838="snížená",J1838,0)</f>
        <v>0</v>
      </c>
      <c r="BG1838" s="240">
        <f>IF(N1838="zákl. přenesená",J1838,0)</f>
        <v>0</v>
      </c>
      <c r="BH1838" s="240">
        <f>IF(N1838="sníž. přenesená",J1838,0)</f>
        <v>0</v>
      </c>
      <c r="BI1838" s="240">
        <f>IF(N1838="nulová",J1838,0)</f>
        <v>0</v>
      </c>
      <c r="BJ1838" s="17" t="s">
        <v>81</v>
      </c>
      <c r="BK1838" s="240">
        <f>ROUND(I1838*H1838,2)</f>
        <v>0</v>
      </c>
      <c r="BL1838" s="17" t="s">
        <v>188</v>
      </c>
      <c r="BM1838" s="239" t="s">
        <v>2095</v>
      </c>
    </row>
    <row r="1839" s="13" customFormat="1">
      <c r="A1839" s="13"/>
      <c r="B1839" s="241"/>
      <c r="C1839" s="242"/>
      <c r="D1839" s="243" t="s">
        <v>195</v>
      </c>
      <c r="E1839" s="244" t="s">
        <v>1</v>
      </c>
      <c r="F1839" s="245" t="s">
        <v>612</v>
      </c>
      <c r="G1839" s="242"/>
      <c r="H1839" s="244" t="s">
        <v>1</v>
      </c>
      <c r="I1839" s="246"/>
      <c r="J1839" s="242"/>
      <c r="K1839" s="242"/>
      <c r="L1839" s="247"/>
      <c r="M1839" s="248"/>
      <c r="N1839" s="249"/>
      <c r="O1839" s="249"/>
      <c r="P1839" s="249"/>
      <c r="Q1839" s="249"/>
      <c r="R1839" s="249"/>
      <c r="S1839" s="249"/>
      <c r="T1839" s="250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1" t="s">
        <v>195</v>
      </c>
      <c r="AU1839" s="251" t="s">
        <v>83</v>
      </c>
      <c r="AV1839" s="13" t="s">
        <v>81</v>
      </c>
      <c r="AW1839" s="13" t="s">
        <v>30</v>
      </c>
      <c r="AX1839" s="13" t="s">
        <v>73</v>
      </c>
      <c r="AY1839" s="251" t="s">
        <v>183</v>
      </c>
    </row>
    <row r="1840" s="14" customFormat="1">
      <c r="A1840" s="14"/>
      <c r="B1840" s="252"/>
      <c r="C1840" s="253"/>
      <c r="D1840" s="243" t="s">
        <v>195</v>
      </c>
      <c r="E1840" s="254" t="s">
        <v>1</v>
      </c>
      <c r="F1840" s="255" t="s">
        <v>853</v>
      </c>
      <c r="G1840" s="253"/>
      <c r="H1840" s="256">
        <v>1.139</v>
      </c>
      <c r="I1840" s="257"/>
      <c r="J1840" s="253"/>
      <c r="K1840" s="253"/>
      <c r="L1840" s="258"/>
      <c r="M1840" s="259"/>
      <c r="N1840" s="260"/>
      <c r="O1840" s="260"/>
      <c r="P1840" s="260"/>
      <c r="Q1840" s="260"/>
      <c r="R1840" s="260"/>
      <c r="S1840" s="260"/>
      <c r="T1840" s="261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62" t="s">
        <v>195</v>
      </c>
      <c r="AU1840" s="262" t="s">
        <v>83</v>
      </c>
      <c r="AV1840" s="14" t="s">
        <v>83</v>
      </c>
      <c r="AW1840" s="14" t="s">
        <v>30</v>
      </c>
      <c r="AX1840" s="14" t="s">
        <v>81</v>
      </c>
      <c r="AY1840" s="262" t="s">
        <v>183</v>
      </c>
    </row>
    <row r="1841" s="2" customFormat="1" ht="24.15" customHeight="1">
      <c r="A1841" s="38"/>
      <c r="B1841" s="39"/>
      <c r="C1841" s="227" t="s">
        <v>2096</v>
      </c>
      <c r="D1841" s="227" t="s">
        <v>185</v>
      </c>
      <c r="E1841" s="228" t="s">
        <v>2097</v>
      </c>
      <c r="F1841" s="229" t="s">
        <v>2098</v>
      </c>
      <c r="G1841" s="230" t="s">
        <v>202</v>
      </c>
      <c r="H1841" s="231">
        <v>50</v>
      </c>
      <c r="I1841" s="232"/>
      <c r="J1841" s="233">
        <f>ROUND(I1841*H1841,2)</f>
        <v>0</v>
      </c>
      <c r="K1841" s="234"/>
      <c r="L1841" s="44"/>
      <c r="M1841" s="235" t="s">
        <v>1</v>
      </c>
      <c r="N1841" s="236" t="s">
        <v>38</v>
      </c>
      <c r="O1841" s="91"/>
      <c r="P1841" s="237">
        <f>O1841*H1841</f>
        <v>0</v>
      </c>
      <c r="Q1841" s="237">
        <v>0</v>
      </c>
      <c r="R1841" s="237">
        <f>Q1841*H1841</f>
        <v>0</v>
      </c>
      <c r="S1841" s="237">
        <v>0.070000000000000007</v>
      </c>
      <c r="T1841" s="238">
        <f>S1841*H1841</f>
        <v>3.5000000000000004</v>
      </c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R1841" s="239" t="s">
        <v>188</v>
      </c>
      <c r="AT1841" s="239" t="s">
        <v>185</v>
      </c>
      <c r="AU1841" s="239" t="s">
        <v>83</v>
      </c>
      <c r="AY1841" s="17" t="s">
        <v>183</v>
      </c>
      <c r="BE1841" s="240">
        <f>IF(N1841="základní",J1841,0)</f>
        <v>0</v>
      </c>
      <c r="BF1841" s="240">
        <f>IF(N1841="snížená",J1841,0)</f>
        <v>0</v>
      </c>
      <c r="BG1841" s="240">
        <f>IF(N1841="zákl. přenesená",J1841,0)</f>
        <v>0</v>
      </c>
      <c r="BH1841" s="240">
        <f>IF(N1841="sníž. přenesená",J1841,0)</f>
        <v>0</v>
      </c>
      <c r="BI1841" s="240">
        <f>IF(N1841="nulová",J1841,0)</f>
        <v>0</v>
      </c>
      <c r="BJ1841" s="17" t="s">
        <v>81</v>
      </c>
      <c r="BK1841" s="240">
        <f>ROUND(I1841*H1841,2)</f>
        <v>0</v>
      </c>
      <c r="BL1841" s="17" t="s">
        <v>188</v>
      </c>
      <c r="BM1841" s="239" t="s">
        <v>2099</v>
      </c>
    </row>
    <row r="1842" s="2" customFormat="1" ht="24.15" customHeight="1">
      <c r="A1842" s="38"/>
      <c r="B1842" s="39"/>
      <c r="C1842" s="227" t="s">
        <v>2100</v>
      </c>
      <c r="D1842" s="227" t="s">
        <v>185</v>
      </c>
      <c r="E1842" s="228" t="s">
        <v>2101</v>
      </c>
      <c r="F1842" s="229" t="s">
        <v>2102</v>
      </c>
      <c r="G1842" s="230" t="s">
        <v>202</v>
      </c>
      <c r="H1842" s="231">
        <v>48.57</v>
      </c>
      <c r="I1842" s="232"/>
      <c r="J1842" s="233">
        <f>ROUND(I1842*H1842,2)</f>
        <v>0</v>
      </c>
      <c r="K1842" s="234"/>
      <c r="L1842" s="44"/>
      <c r="M1842" s="235" t="s">
        <v>1</v>
      </c>
      <c r="N1842" s="236" t="s">
        <v>38</v>
      </c>
      <c r="O1842" s="91"/>
      <c r="P1842" s="237">
        <f>O1842*H1842</f>
        <v>0</v>
      </c>
      <c r="Q1842" s="237">
        <v>0</v>
      </c>
      <c r="R1842" s="237">
        <f>Q1842*H1842</f>
        <v>0</v>
      </c>
      <c r="S1842" s="237">
        <v>0.057000000000000002</v>
      </c>
      <c r="T1842" s="238">
        <f>S1842*H1842</f>
        <v>2.7684899999999999</v>
      </c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R1842" s="239" t="s">
        <v>188</v>
      </c>
      <c r="AT1842" s="239" t="s">
        <v>185</v>
      </c>
      <c r="AU1842" s="239" t="s">
        <v>83</v>
      </c>
      <c r="AY1842" s="17" t="s">
        <v>183</v>
      </c>
      <c r="BE1842" s="240">
        <f>IF(N1842="základní",J1842,0)</f>
        <v>0</v>
      </c>
      <c r="BF1842" s="240">
        <f>IF(N1842="snížená",J1842,0)</f>
        <v>0</v>
      </c>
      <c r="BG1842" s="240">
        <f>IF(N1842="zákl. přenesená",J1842,0)</f>
        <v>0</v>
      </c>
      <c r="BH1842" s="240">
        <f>IF(N1842="sníž. přenesená",J1842,0)</f>
        <v>0</v>
      </c>
      <c r="BI1842" s="240">
        <f>IF(N1842="nulová",J1842,0)</f>
        <v>0</v>
      </c>
      <c r="BJ1842" s="17" t="s">
        <v>81</v>
      </c>
      <c r="BK1842" s="240">
        <f>ROUND(I1842*H1842,2)</f>
        <v>0</v>
      </c>
      <c r="BL1842" s="17" t="s">
        <v>188</v>
      </c>
      <c r="BM1842" s="239" t="s">
        <v>2103</v>
      </c>
    </row>
    <row r="1843" s="13" customFormat="1">
      <c r="A1843" s="13"/>
      <c r="B1843" s="241"/>
      <c r="C1843" s="242"/>
      <c r="D1843" s="243" t="s">
        <v>195</v>
      </c>
      <c r="E1843" s="244" t="s">
        <v>1</v>
      </c>
      <c r="F1843" s="245" t="s">
        <v>196</v>
      </c>
      <c r="G1843" s="242"/>
      <c r="H1843" s="244" t="s">
        <v>1</v>
      </c>
      <c r="I1843" s="246"/>
      <c r="J1843" s="242"/>
      <c r="K1843" s="242"/>
      <c r="L1843" s="247"/>
      <c r="M1843" s="248"/>
      <c r="N1843" s="249"/>
      <c r="O1843" s="249"/>
      <c r="P1843" s="249"/>
      <c r="Q1843" s="249"/>
      <c r="R1843" s="249"/>
      <c r="S1843" s="249"/>
      <c r="T1843" s="250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1" t="s">
        <v>195</v>
      </c>
      <c r="AU1843" s="251" t="s">
        <v>83</v>
      </c>
      <c r="AV1843" s="13" t="s">
        <v>81</v>
      </c>
      <c r="AW1843" s="13" t="s">
        <v>30</v>
      </c>
      <c r="AX1843" s="13" t="s">
        <v>73</v>
      </c>
      <c r="AY1843" s="251" t="s">
        <v>183</v>
      </c>
    </row>
    <row r="1844" s="13" customFormat="1">
      <c r="A1844" s="13"/>
      <c r="B1844" s="241"/>
      <c r="C1844" s="242"/>
      <c r="D1844" s="243" t="s">
        <v>195</v>
      </c>
      <c r="E1844" s="244" t="s">
        <v>1</v>
      </c>
      <c r="F1844" s="245" t="s">
        <v>2104</v>
      </c>
      <c r="G1844" s="242"/>
      <c r="H1844" s="244" t="s">
        <v>1</v>
      </c>
      <c r="I1844" s="246"/>
      <c r="J1844" s="242"/>
      <c r="K1844" s="242"/>
      <c r="L1844" s="247"/>
      <c r="M1844" s="248"/>
      <c r="N1844" s="249"/>
      <c r="O1844" s="249"/>
      <c r="P1844" s="249"/>
      <c r="Q1844" s="249"/>
      <c r="R1844" s="249"/>
      <c r="S1844" s="249"/>
      <c r="T1844" s="250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51" t="s">
        <v>195</v>
      </c>
      <c r="AU1844" s="251" t="s">
        <v>83</v>
      </c>
      <c r="AV1844" s="13" t="s">
        <v>81</v>
      </c>
      <c r="AW1844" s="13" t="s">
        <v>30</v>
      </c>
      <c r="AX1844" s="13" t="s">
        <v>73</v>
      </c>
      <c r="AY1844" s="251" t="s">
        <v>183</v>
      </c>
    </row>
    <row r="1845" s="14" customFormat="1">
      <c r="A1845" s="14"/>
      <c r="B1845" s="252"/>
      <c r="C1845" s="253"/>
      <c r="D1845" s="243" t="s">
        <v>195</v>
      </c>
      <c r="E1845" s="254" t="s">
        <v>1</v>
      </c>
      <c r="F1845" s="255" t="s">
        <v>2105</v>
      </c>
      <c r="G1845" s="253"/>
      <c r="H1845" s="256">
        <v>37.719999999999999</v>
      </c>
      <c r="I1845" s="257"/>
      <c r="J1845" s="253"/>
      <c r="K1845" s="253"/>
      <c r="L1845" s="258"/>
      <c r="M1845" s="259"/>
      <c r="N1845" s="260"/>
      <c r="O1845" s="260"/>
      <c r="P1845" s="260"/>
      <c r="Q1845" s="260"/>
      <c r="R1845" s="260"/>
      <c r="S1845" s="260"/>
      <c r="T1845" s="261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62" t="s">
        <v>195</v>
      </c>
      <c r="AU1845" s="262" t="s">
        <v>83</v>
      </c>
      <c r="AV1845" s="14" t="s">
        <v>83</v>
      </c>
      <c r="AW1845" s="14" t="s">
        <v>30</v>
      </c>
      <c r="AX1845" s="14" t="s">
        <v>73</v>
      </c>
      <c r="AY1845" s="262" t="s">
        <v>183</v>
      </c>
    </row>
    <row r="1846" s="13" customFormat="1">
      <c r="A1846" s="13"/>
      <c r="B1846" s="241"/>
      <c r="C1846" s="242"/>
      <c r="D1846" s="243" t="s">
        <v>195</v>
      </c>
      <c r="E1846" s="244" t="s">
        <v>1</v>
      </c>
      <c r="F1846" s="245" t="s">
        <v>208</v>
      </c>
      <c r="G1846" s="242"/>
      <c r="H1846" s="244" t="s">
        <v>1</v>
      </c>
      <c r="I1846" s="246"/>
      <c r="J1846" s="242"/>
      <c r="K1846" s="242"/>
      <c r="L1846" s="247"/>
      <c r="M1846" s="248"/>
      <c r="N1846" s="249"/>
      <c r="O1846" s="249"/>
      <c r="P1846" s="249"/>
      <c r="Q1846" s="249"/>
      <c r="R1846" s="249"/>
      <c r="S1846" s="249"/>
      <c r="T1846" s="250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1" t="s">
        <v>195</v>
      </c>
      <c r="AU1846" s="251" t="s">
        <v>83</v>
      </c>
      <c r="AV1846" s="13" t="s">
        <v>81</v>
      </c>
      <c r="AW1846" s="13" t="s">
        <v>30</v>
      </c>
      <c r="AX1846" s="13" t="s">
        <v>73</v>
      </c>
      <c r="AY1846" s="251" t="s">
        <v>183</v>
      </c>
    </row>
    <row r="1847" s="13" customFormat="1">
      <c r="A1847" s="13"/>
      <c r="B1847" s="241"/>
      <c r="C1847" s="242"/>
      <c r="D1847" s="243" t="s">
        <v>195</v>
      </c>
      <c r="E1847" s="244" t="s">
        <v>1</v>
      </c>
      <c r="F1847" s="245" t="s">
        <v>2106</v>
      </c>
      <c r="G1847" s="242"/>
      <c r="H1847" s="244" t="s">
        <v>1</v>
      </c>
      <c r="I1847" s="246"/>
      <c r="J1847" s="242"/>
      <c r="K1847" s="242"/>
      <c r="L1847" s="247"/>
      <c r="M1847" s="248"/>
      <c r="N1847" s="249"/>
      <c r="O1847" s="249"/>
      <c r="P1847" s="249"/>
      <c r="Q1847" s="249"/>
      <c r="R1847" s="249"/>
      <c r="S1847" s="249"/>
      <c r="T1847" s="250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1" t="s">
        <v>195</v>
      </c>
      <c r="AU1847" s="251" t="s">
        <v>83</v>
      </c>
      <c r="AV1847" s="13" t="s">
        <v>81</v>
      </c>
      <c r="AW1847" s="13" t="s">
        <v>30</v>
      </c>
      <c r="AX1847" s="13" t="s">
        <v>73</v>
      </c>
      <c r="AY1847" s="251" t="s">
        <v>183</v>
      </c>
    </row>
    <row r="1848" s="14" customFormat="1">
      <c r="A1848" s="14"/>
      <c r="B1848" s="252"/>
      <c r="C1848" s="253"/>
      <c r="D1848" s="243" t="s">
        <v>195</v>
      </c>
      <c r="E1848" s="254" t="s">
        <v>1</v>
      </c>
      <c r="F1848" s="255" t="s">
        <v>2107</v>
      </c>
      <c r="G1848" s="253"/>
      <c r="H1848" s="256">
        <v>10.85</v>
      </c>
      <c r="I1848" s="257"/>
      <c r="J1848" s="253"/>
      <c r="K1848" s="253"/>
      <c r="L1848" s="258"/>
      <c r="M1848" s="259"/>
      <c r="N1848" s="260"/>
      <c r="O1848" s="260"/>
      <c r="P1848" s="260"/>
      <c r="Q1848" s="260"/>
      <c r="R1848" s="260"/>
      <c r="S1848" s="260"/>
      <c r="T1848" s="261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62" t="s">
        <v>195</v>
      </c>
      <c r="AU1848" s="262" t="s">
        <v>83</v>
      </c>
      <c r="AV1848" s="14" t="s">
        <v>83</v>
      </c>
      <c r="AW1848" s="14" t="s">
        <v>30</v>
      </c>
      <c r="AX1848" s="14" t="s">
        <v>73</v>
      </c>
      <c r="AY1848" s="262" t="s">
        <v>183</v>
      </c>
    </row>
    <row r="1849" s="15" customFormat="1">
      <c r="A1849" s="15"/>
      <c r="B1849" s="263"/>
      <c r="C1849" s="264"/>
      <c r="D1849" s="243" t="s">
        <v>195</v>
      </c>
      <c r="E1849" s="265" t="s">
        <v>1</v>
      </c>
      <c r="F1849" s="266" t="s">
        <v>219</v>
      </c>
      <c r="G1849" s="264"/>
      <c r="H1849" s="267">
        <v>48.57</v>
      </c>
      <c r="I1849" s="268"/>
      <c r="J1849" s="264"/>
      <c r="K1849" s="264"/>
      <c r="L1849" s="269"/>
      <c r="M1849" s="270"/>
      <c r="N1849" s="271"/>
      <c r="O1849" s="271"/>
      <c r="P1849" s="271"/>
      <c r="Q1849" s="271"/>
      <c r="R1849" s="271"/>
      <c r="S1849" s="271"/>
      <c r="T1849" s="272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73" t="s">
        <v>195</v>
      </c>
      <c r="AU1849" s="273" t="s">
        <v>83</v>
      </c>
      <c r="AV1849" s="15" t="s">
        <v>188</v>
      </c>
      <c r="AW1849" s="15" t="s">
        <v>30</v>
      </c>
      <c r="AX1849" s="15" t="s">
        <v>81</v>
      </c>
      <c r="AY1849" s="273" t="s">
        <v>183</v>
      </c>
    </row>
    <row r="1850" s="2" customFormat="1" ht="24.15" customHeight="1">
      <c r="A1850" s="38"/>
      <c r="B1850" s="39"/>
      <c r="C1850" s="227" t="s">
        <v>547</v>
      </c>
      <c r="D1850" s="227" t="s">
        <v>185</v>
      </c>
      <c r="E1850" s="228" t="s">
        <v>2108</v>
      </c>
      <c r="F1850" s="229" t="s">
        <v>2109</v>
      </c>
      <c r="G1850" s="230" t="s">
        <v>319</v>
      </c>
      <c r="H1850" s="231">
        <v>57</v>
      </c>
      <c r="I1850" s="232"/>
      <c r="J1850" s="233">
        <f>ROUND(I1850*H1850,2)</f>
        <v>0</v>
      </c>
      <c r="K1850" s="234"/>
      <c r="L1850" s="44"/>
      <c r="M1850" s="235" t="s">
        <v>1</v>
      </c>
      <c r="N1850" s="236" t="s">
        <v>38</v>
      </c>
      <c r="O1850" s="91"/>
      <c r="P1850" s="237">
        <f>O1850*H1850</f>
        <v>0</v>
      </c>
      <c r="Q1850" s="237">
        <v>0</v>
      </c>
      <c r="R1850" s="237">
        <f>Q1850*H1850</f>
        <v>0</v>
      </c>
      <c r="S1850" s="237">
        <v>0.0089999999999999993</v>
      </c>
      <c r="T1850" s="238">
        <f>S1850*H1850</f>
        <v>0.51300000000000001</v>
      </c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R1850" s="239" t="s">
        <v>188</v>
      </c>
      <c r="AT1850" s="239" t="s">
        <v>185</v>
      </c>
      <c r="AU1850" s="239" t="s">
        <v>83</v>
      </c>
      <c r="AY1850" s="17" t="s">
        <v>183</v>
      </c>
      <c r="BE1850" s="240">
        <f>IF(N1850="základní",J1850,0)</f>
        <v>0</v>
      </c>
      <c r="BF1850" s="240">
        <f>IF(N1850="snížená",J1850,0)</f>
        <v>0</v>
      </c>
      <c r="BG1850" s="240">
        <f>IF(N1850="zákl. přenesená",J1850,0)</f>
        <v>0</v>
      </c>
      <c r="BH1850" s="240">
        <f>IF(N1850="sníž. přenesená",J1850,0)</f>
        <v>0</v>
      </c>
      <c r="BI1850" s="240">
        <f>IF(N1850="nulová",J1850,0)</f>
        <v>0</v>
      </c>
      <c r="BJ1850" s="17" t="s">
        <v>81</v>
      </c>
      <c r="BK1850" s="240">
        <f>ROUND(I1850*H1850,2)</f>
        <v>0</v>
      </c>
      <c r="BL1850" s="17" t="s">
        <v>188</v>
      </c>
      <c r="BM1850" s="239" t="s">
        <v>2110</v>
      </c>
    </row>
    <row r="1851" s="13" customFormat="1">
      <c r="A1851" s="13"/>
      <c r="B1851" s="241"/>
      <c r="C1851" s="242"/>
      <c r="D1851" s="243" t="s">
        <v>195</v>
      </c>
      <c r="E1851" s="244" t="s">
        <v>1</v>
      </c>
      <c r="F1851" s="245" t="s">
        <v>90</v>
      </c>
      <c r="G1851" s="242"/>
      <c r="H1851" s="244" t="s">
        <v>1</v>
      </c>
      <c r="I1851" s="246"/>
      <c r="J1851" s="242"/>
      <c r="K1851" s="242"/>
      <c r="L1851" s="247"/>
      <c r="M1851" s="248"/>
      <c r="N1851" s="249"/>
      <c r="O1851" s="249"/>
      <c r="P1851" s="249"/>
      <c r="Q1851" s="249"/>
      <c r="R1851" s="249"/>
      <c r="S1851" s="249"/>
      <c r="T1851" s="250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51" t="s">
        <v>195</v>
      </c>
      <c r="AU1851" s="251" t="s">
        <v>83</v>
      </c>
      <c r="AV1851" s="13" t="s">
        <v>81</v>
      </c>
      <c r="AW1851" s="13" t="s">
        <v>30</v>
      </c>
      <c r="AX1851" s="13" t="s">
        <v>73</v>
      </c>
      <c r="AY1851" s="251" t="s">
        <v>183</v>
      </c>
    </row>
    <row r="1852" s="14" customFormat="1">
      <c r="A1852" s="14"/>
      <c r="B1852" s="252"/>
      <c r="C1852" s="253"/>
      <c r="D1852" s="243" t="s">
        <v>195</v>
      </c>
      <c r="E1852" s="254" t="s">
        <v>1</v>
      </c>
      <c r="F1852" s="255" t="s">
        <v>865</v>
      </c>
      <c r="G1852" s="253"/>
      <c r="H1852" s="256">
        <v>57</v>
      </c>
      <c r="I1852" s="257"/>
      <c r="J1852" s="253"/>
      <c r="K1852" s="253"/>
      <c r="L1852" s="258"/>
      <c r="M1852" s="259"/>
      <c r="N1852" s="260"/>
      <c r="O1852" s="260"/>
      <c r="P1852" s="260"/>
      <c r="Q1852" s="260"/>
      <c r="R1852" s="260"/>
      <c r="S1852" s="260"/>
      <c r="T1852" s="261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62" t="s">
        <v>195</v>
      </c>
      <c r="AU1852" s="262" t="s">
        <v>83</v>
      </c>
      <c r="AV1852" s="14" t="s">
        <v>83</v>
      </c>
      <c r="AW1852" s="14" t="s">
        <v>30</v>
      </c>
      <c r="AX1852" s="14" t="s">
        <v>73</v>
      </c>
      <c r="AY1852" s="262" t="s">
        <v>183</v>
      </c>
    </row>
    <row r="1853" s="15" customFormat="1">
      <c r="A1853" s="15"/>
      <c r="B1853" s="263"/>
      <c r="C1853" s="264"/>
      <c r="D1853" s="243" t="s">
        <v>195</v>
      </c>
      <c r="E1853" s="265" t="s">
        <v>1</v>
      </c>
      <c r="F1853" s="266" t="s">
        <v>219</v>
      </c>
      <c r="G1853" s="264"/>
      <c r="H1853" s="267">
        <v>57</v>
      </c>
      <c r="I1853" s="268"/>
      <c r="J1853" s="264"/>
      <c r="K1853" s="264"/>
      <c r="L1853" s="269"/>
      <c r="M1853" s="270"/>
      <c r="N1853" s="271"/>
      <c r="O1853" s="271"/>
      <c r="P1853" s="271"/>
      <c r="Q1853" s="271"/>
      <c r="R1853" s="271"/>
      <c r="S1853" s="271"/>
      <c r="T1853" s="272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73" t="s">
        <v>195</v>
      </c>
      <c r="AU1853" s="273" t="s">
        <v>83</v>
      </c>
      <c r="AV1853" s="15" t="s">
        <v>188</v>
      </c>
      <c r="AW1853" s="15" t="s">
        <v>30</v>
      </c>
      <c r="AX1853" s="15" t="s">
        <v>81</v>
      </c>
      <c r="AY1853" s="273" t="s">
        <v>183</v>
      </c>
    </row>
    <row r="1854" s="2" customFormat="1" ht="24.15" customHeight="1">
      <c r="A1854" s="38"/>
      <c r="B1854" s="39"/>
      <c r="C1854" s="227" t="s">
        <v>2111</v>
      </c>
      <c r="D1854" s="227" t="s">
        <v>185</v>
      </c>
      <c r="E1854" s="228" t="s">
        <v>2112</v>
      </c>
      <c r="F1854" s="229" t="s">
        <v>2113</v>
      </c>
      <c r="G1854" s="230" t="s">
        <v>319</v>
      </c>
      <c r="H1854" s="231">
        <v>110</v>
      </c>
      <c r="I1854" s="232"/>
      <c r="J1854" s="233">
        <f>ROUND(I1854*H1854,2)</f>
        <v>0</v>
      </c>
      <c r="K1854" s="234"/>
      <c r="L1854" s="44"/>
      <c r="M1854" s="235" t="s">
        <v>1</v>
      </c>
      <c r="N1854" s="236" t="s">
        <v>38</v>
      </c>
      <c r="O1854" s="91"/>
      <c r="P1854" s="237">
        <f>O1854*H1854</f>
        <v>0</v>
      </c>
      <c r="Q1854" s="237">
        <v>0</v>
      </c>
      <c r="R1854" s="237">
        <f>Q1854*H1854</f>
        <v>0</v>
      </c>
      <c r="S1854" s="237">
        <v>0.097000000000000003</v>
      </c>
      <c r="T1854" s="238">
        <f>S1854*H1854</f>
        <v>10.67</v>
      </c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R1854" s="239" t="s">
        <v>188</v>
      </c>
      <c r="AT1854" s="239" t="s">
        <v>185</v>
      </c>
      <c r="AU1854" s="239" t="s">
        <v>83</v>
      </c>
      <c r="AY1854" s="17" t="s">
        <v>183</v>
      </c>
      <c r="BE1854" s="240">
        <f>IF(N1854="základní",J1854,0)</f>
        <v>0</v>
      </c>
      <c r="BF1854" s="240">
        <f>IF(N1854="snížená",J1854,0)</f>
        <v>0</v>
      </c>
      <c r="BG1854" s="240">
        <f>IF(N1854="zákl. přenesená",J1854,0)</f>
        <v>0</v>
      </c>
      <c r="BH1854" s="240">
        <f>IF(N1854="sníž. přenesená",J1854,0)</f>
        <v>0</v>
      </c>
      <c r="BI1854" s="240">
        <f>IF(N1854="nulová",J1854,0)</f>
        <v>0</v>
      </c>
      <c r="BJ1854" s="17" t="s">
        <v>81</v>
      </c>
      <c r="BK1854" s="240">
        <f>ROUND(I1854*H1854,2)</f>
        <v>0</v>
      </c>
      <c r="BL1854" s="17" t="s">
        <v>188</v>
      </c>
      <c r="BM1854" s="239" t="s">
        <v>2114</v>
      </c>
    </row>
    <row r="1855" s="13" customFormat="1">
      <c r="A1855" s="13"/>
      <c r="B1855" s="241"/>
      <c r="C1855" s="242"/>
      <c r="D1855" s="243" t="s">
        <v>195</v>
      </c>
      <c r="E1855" s="244" t="s">
        <v>1</v>
      </c>
      <c r="F1855" s="245" t="s">
        <v>1234</v>
      </c>
      <c r="G1855" s="242"/>
      <c r="H1855" s="244" t="s">
        <v>1</v>
      </c>
      <c r="I1855" s="246"/>
      <c r="J1855" s="242"/>
      <c r="K1855" s="242"/>
      <c r="L1855" s="247"/>
      <c r="M1855" s="248"/>
      <c r="N1855" s="249"/>
      <c r="O1855" s="249"/>
      <c r="P1855" s="249"/>
      <c r="Q1855" s="249"/>
      <c r="R1855" s="249"/>
      <c r="S1855" s="249"/>
      <c r="T1855" s="250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1" t="s">
        <v>195</v>
      </c>
      <c r="AU1855" s="251" t="s">
        <v>83</v>
      </c>
      <c r="AV1855" s="13" t="s">
        <v>81</v>
      </c>
      <c r="AW1855" s="13" t="s">
        <v>30</v>
      </c>
      <c r="AX1855" s="13" t="s">
        <v>73</v>
      </c>
      <c r="AY1855" s="251" t="s">
        <v>183</v>
      </c>
    </row>
    <row r="1856" s="14" customFormat="1">
      <c r="A1856" s="14"/>
      <c r="B1856" s="252"/>
      <c r="C1856" s="253"/>
      <c r="D1856" s="243" t="s">
        <v>195</v>
      </c>
      <c r="E1856" s="254" t="s">
        <v>1</v>
      </c>
      <c r="F1856" s="255" t="s">
        <v>2115</v>
      </c>
      <c r="G1856" s="253"/>
      <c r="H1856" s="256">
        <v>12</v>
      </c>
      <c r="I1856" s="257"/>
      <c r="J1856" s="253"/>
      <c r="K1856" s="253"/>
      <c r="L1856" s="258"/>
      <c r="M1856" s="259"/>
      <c r="N1856" s="260"/>
      <c r="O1856" s="260"/>
      <c r="P1856" s="260"/>
      <c r="Q1856" s="260"/>
      <c r="R1856" s="260"/>
      <c r="S1856" s="260"/>
      <c r="T1856" s="261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62" t="s">
        <v>195</v>
      </c>
      <c r="AU1856" s="262" t="s">
        <v>83</v>
      </c>
      <c r="AV1856" s="14" t="s">
        <v>83</v>
      </c>
      <c r="AW1856" s="14" t="s">
        <v>30</v>
      </c>
      <c r="AX1856" s="14" t="s">
        <v>73</v>
      </c>
      <c r="AY1856" s="262" t="s">
        <v>183</v>
      </c>
    </row>
    <row r="1857" s="13" customFormat="1">
      <c r="A1857" s="13"/>
      <c r="B1857" s="241"/>
      <c r="C1857" s="242"/>
      <c r="D1857" s="243" t="s">
        <v>195</v>
      </c>
      <c r="E1857" s="244" t="s">
        <v>1</v>
      </c>
      <c r="F1857" s="245" t="s">
        <v>1038</v>
      </c>
      <c r="G1857" s="242"/>
      <c r="H1857" s="244" t="s">
        <v>1</v>
      </c>
      <c r="I1857" s="246"/>
      <c r="J1857" s="242"/>
      <c r="K1857" s="242"/>
      <c r="L1857" s="247"/>
      <c r="M1857" s="248"/>
      <c r="N1857" s="249"/>
      <c r="O1857" s="249"/>
      <c r="P1857" s="249"/>
      <c r="Q1857" s="249"/>
      <c r="R1857" s="249"/>
      <c r="S1857" s="249"/>
      <c r="T1857" s="250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51" t="s">
        <v>195</v>
      </c>
      <c r="AU1857" s="251" t="s">
        <v>83</v>
      </c>
      <c r="AV1857" s="13" t="s">
        <v>81</v>
      </c>
      <c r="AW1857" s="13" t="s">
        <v>30</v>
      </c>
      <c r="AX1857" s="13" t="s">
        <v>73</v>
      </c>
      <c r="AY1857" s="251" t="s">
        <v>183</v>
      </c>
    </row>
    <row r="1858" s="14" customFormat="1">
      <c r="A1858" s="14"/>
      <c r="B1858" s="252"/>
      <c r="C1858" s="253"/>
      <c r="D1858" s="243" t="s">
        <v>195</v>
      </c>
      <c r="E1858" s="254" t="s">
        <v>1</v>
      </c>
      <c r="F1858" s="255" t="s">
        <v>2116</v>
      </c>
      <c r="G1858" s="253"/>
      <c r="H1858" s="256">
        <v>8.8000000000000007</v>
      </c>
      <c r="I1858" s="257"/>
      <c r="J1858" s="253"/>
      <c r="K1858" s="253"/>
      <c r="L1858" s="258"/>
      <c r="M1858" s="259"/>
      <c r="N1858" s="260"/>
      <c r="O1858" s="260"/>
      <c r="P1858" s="260"/>
      <c r="Q1858" s="260"/>
      <c r="R1858" s="260"/>
      <c r="S1858" s="260"/>
      <c r="T1858" s="261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62" t="s">
        <v>195</v>
      </c>
      <c r="AU1858" s="262" t="s">
        <v>83</v>
      </c>
      <c r="AV1858" s="14" t="s">
        <v>83</v>
      </c>
      <c r="AW1858" s="14" t="s">
        <v>30</v>
      </c>
      <c r="AX1858" s="14" t="s">
        <v>73</v>
      </c>
      <c r="AY1858" s="262" t="s">
        <v>183</v>
      </c>
    </row>
    <row r="1859" s="13" customFormat="1">
      <c r="A1859" s="13"/>
      <c r="B1859" s="241"/>
      <c r="C1859" s="242"/>
      <c r="D1859" s="243" t="s">
        <v>195</v>
      </c>
      <c r="E1859" s="244" t="s">
        <v>1</v>
      </c>
      <c r="F1859" s="245" t="s">
        <v>208</v>
      </c>
      <c r="G1859" s="242"/>
      <c r="H1859" s="244" t="s">
        <v>1</v>
      </c>
      <c r="I1859" s="246"/>
      <c r="J1859" s="242"/>
      <c r="K1859" s="242"/>
      <c r="L1859" s="247"/>
      <c r="M1859" s="248"/>
      <c r="N1859" s="249"/>
      <c r="O1859" s="249"/>
      <c r="P1859" s="249"/>
      <c r="Q1859" s="249"/>
      <c r="R1859" s="249"/>
      <c r="S1859" s="249"/>
      <c r="T1859" s="250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1" t="s">
        <v>195</v>
      </c>
      <c r="AU1859" s="251" t="s">
        <v>83</v>
      </c>
      <c r="AV1859" s="13" t="s">
        <v>81</v>
      </c>
      <c r="AW1859" s="13" t="s">
        <v>30</v>
      </c>
      <c r="AX1859" s="13" t="s">
        <v>73</v>
      </c>
      <c r="AY1859" s="251" t="s">
        <v>183</v>
      </c>
    </row>
    <row r="1860" s="13" customFormat="1">
      <c r="A1860" s="13"/>
      <c r="B1860" s="241"/>
      <c r="C1860" s="242"/>
      <c r="D1860" s="243" t="s">
        <v>195</v>
      </c>
      <c r="E1860" s="244" t="s">
        <v>1</v>
      </c>
      <c r="F1860" s="245" t="s">
        <v>1039</v>
      </c>
      <c r="G1860" s="242"/>
      <c r="H1860" s="244" t="s">
        <v>1</v>
      </c>
      <c r="I1860" s="246"/>
      <c r="J1860" s="242"/>
      <c r="K1860" s="242"/>
      <c r="L1860" s="247"/>
      <c r="M1860" s="248"/>
      <c r="N1860" s="249"/>
      <c r="O1860" s="249"/>
      <c r="P1860" s="249"/>
      <c r="Q1860" s="249"/>
      <c r="R1860" s="249"/>
      <c r="S1860" s="249"/>
      <c r="T1860" s="250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1" t="s">
        <v>195</v>
      </c>
      <c r="AU1860" s="251" t="s">
        <v>83</v>
      </c>
      <c r="AV1860" s="13" t="s">
        <v>81</v>
      </c>
      <c r="AW1860" s="13" t="s">
        <v>30</v>
      </c>
      <c r="AX1860" s="13" t="s">
        <v>73</v>
      </c>
      <c r="AY1860" s="251" t="s">
        <v>183</v>
      </c>
    </row>
    <row r="1861" s="14" customFormat="1">
      <c r="A1861" s="14"/>
      <c r="B1861" s="252"/>
      <c r="C1861" s="253"/>
      <c r="D1861" s="243" t="s">
        <v>195</v>
      </c>
      <c r="E1861" s="254" t="s">
        <v>1</v>
      </c>
      <c r="F1861" s="255" t="s">
        <v>2117</v>
      </c>
      <c r="G1861" s="253"/>
      <c r="H1861" s="256">
        <v>7.2000000000000002</v>
      </c>
      <c r="I1861" s="257"/>
      <c r="J1861" s="253"/>
      <c r="K1861" s="253"/>
      <c r="L1861" s="258"/>
      <c r="M1861" s="259"/>
      <c r="N1861" s="260"/>
      <c r="O1861" s="260"/>
      <c r="P1861" s="260"/>
      <c r="Q1861" s="260"/>
      <c r="R1861" s="260"/>
      <c r="S1861" s="260"/>
      <c r="T1861" s="261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62" t="s">
        <v>195</v>
      </c>
      <c r="AU1861" s="262" t="s">
        <v>83</v>
      </c>
      <c r="AV1861" s="14" t="s">
        <v>83</v>
      </c>
      <c r="AW1861" s="14" t="s">
        <v>30</v>
      </c>
      <c r="AX1861" s="14" t="s">
        <v>73</v>
      </c>
      <c r="AY1861" s="262" t="s">
        <v>183</v>
      </c>
    </row>
    <row r="1862" s="13" customFormat="1">
      <c r="A1862" s="13"/>
      <c r="B1862" s="241"/>
      <c r="C1862" s="242"/>
      <c r="D1862" s="243" t="s">
        <v>195</v>
      </c>
      <c r="E1862" s="244" t="s">
        <v>1</v>
      </c>
      <c r="F1862" s="245" t="s">
        <v>1042</v>
      </c>
      <c r="G1862" s="242"/>
      <c r="H1862" s="244" t="s">
        <v>1</v>
      </c>
      <c r="I1862" s="246"/>
      <c r="J1862" s="242"/>
      <c r="K1862" s="242"/>
      <c r="L1862" s="247"/>
      <c r="M1862" s="248"/>
      <c r="N1862" s="249"/>
      <c r="O1862" s="249"/>
      <c r="P1862" s="249"/>
      <c r="Q1862" s="249"/>
      <c r="R1862" s="249"/>
      <c r="S1862" s="249"/>
      <c r="T1862" s="250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51" t="s">
        <v>195</v>
      </c>
      <c r="AU1862" s="251" t="s">
        <v>83</v>
      </c>
      <c r="AV1862" s="13" t="s">
        <v>81</v>
      </c>
      <c r="AW1862" s="13" t="s">
        <v>30</v>
      </c>
      <c r="AX1862" s="13" t="s">
        <v>73</v>
      </c>
      <c r="AY1862" s="251" t="s">
        <v>183</v>
      </c>
    </row>
    <row r="1863" s="14" customFormat="1">
      <c r="A1863" s="14"/>
      <c r="B1863" s="252"/>
      <c r="C1863" s="253"/>
      <c r="D1863" s="243" t="s">
        <v>195</v>
      </c>
      <c r="E1863" s="254" t="s">
        <v>1</v>
      </c>
      <c r="F1863" s="255" t="s">
        <v>2118</v>
      </c>
      <c r="G1863" s="253"/>
      <c r="H1863" s="256">
        <v>17.600000000000001</v>
      </c>
      <c r="I1863" s="257"/>
      <c r="J1863" s="253"/>
      <c r="K1863" s="253"/>
      <c r="L1863" s="258"/>
      <c r="M1863" s="259"/>
      <c r="N1863" s="260"/>
      <c r="O1863" s="260"/>
      <c r="P1863" s="260"/>
      <c r="Q1863" s="260"/>
      <c r="R1863" s="260"/>
      <c r="S1863" s="260"/>
      <c r="T1863" s="261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62" t="s">
        <v>195</v>
      </c>
      <c r="AU1863" s="262" t="s">
        <v>83</v>
      </c>
      <c r="AV1863" s="14" t="s">
        <v>83</v>
      </c>
      <c r="AW1863" s="14" t="s">
        <v>30</v>
      </c>
      <c r="AX1863" s="14" t="s">
        <v>73</v>
      </c>
      <c r="AY1863" s="262" t="s">
        <v>183</v>
      </c>
    </row>
    <row r="1864" s="13" customFormat="1">
      <c r="A1864" s="13"/>
      <c r="B1864" s="241"/>
      <c r="C1864" s="242"/>
      <c r="D1864" s="243" t="s">
        <v>195</v>
      </c>
      <c r="E1864" s="244" t="s">
        <v>1</v>
      </c>
      <c r="F1864" s="245" t="s">
        <v>1040</v>
      </c>
      <c r="G1864" s="242"/>
      <c r="H1864" s="244" t="s">
        <v>1</v>
      </c>
      <c r="I1864" s="246"/>
      <c r="J1864" s="242"/>
      <c r="K1864" s="242"/>
      <c r="L1864" s="247"/>
      <c r="M1864" s="248"/>
      <c r="N1864" s="249"/>
      <c r="O1864" s="249"/>
      <c r="P1864" s="249"/>
      <c r="Q1864" s="249"/>
      <c r="R1864" s="249"/>
      <c r="S1864" s="249"/>
      <c r="T1864" s="250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51" t="s">
        <v>195</v>
      </c>
      <c r="AU1864" s="251" t="s">
        <v>83</v>
      </c>
      <c r="AV1864" s="13" t="s">
        <v>81</v>
      </c>
      <c r="AW1864" s="13" t="s">
        <v>30</v>
      </c>
      <c r="AX1864" s="13" t="s">
        <v>73</v>
      </c>
      <c r="AY1864" s="251" t="s">
        <v>183</v>
      </c>
    </row>
    <row r="1865" s="14" customFormat="1">
      <c r="A1865" s="14"/>
      <c r="B1865" s="252"/>
      <c r="C1865" s="253"/>
      <c r="D1865" s="243" t="s">
        <v>195</v>
      </c>
      <c r="E1865" s="254" t="s">
        <v>1</v>
      </c>
      <c r="F1865" s="255" t="s">
        <v>2119</v>
      </c>
      <c r="G1865" s="253"/>
      <c r="H1865" s="256">
        <v>6.4000000000000004</v>
      </c>
      <c r="I1865" s="257"/>
      <c r="J1865" s="253"/>
      <c r="K1865" s="253"/>
      <c r="L1865" s="258"/>
      <c r="M1865" s="259"/>
      <c r="N1865" s="260"/>
      <c r="O1865" s="260"/>
      <c r="P1865" s="260"/>
      <c r="Q1865" s="260"/>
      <c r="R1865" s="260"/>
      <c r="S1865" s="260"/>
      <c r="T1865" s="261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62" t="s">
        <v>195</v>
      </c>
      <c r="AU1865" s="262" t="s">
        <v>83</v>
      </c>
      <c r="AV1865" s="14" t="s">
        <v>83</v>
      </c>
      <c r="AW1865" s="14" t="s">
        <v>30</v>
      </c>
      <c r="AX1865" s="14" t="s">
        <v>73</v>
      </c>
      <c r="AY1865" s="262" t="s">
        <v>183</v>
      </c>
    </row>
    <row r="1866" s="13" customFormat="1">
      <c r="A1866" s="13"/>
      <c r="B1866" s="241"/>
      <c r="C1866" s="242"/>
      <c r="D1866" s="243" t="s">
        <v>195</v>
      </c>
      <c r="E1866" s="244" t="s">
        <v>1</v>
      </c>
      <c r="F1866" s="245" t="s">
        <v>1043</v>
      </c>
      <c r="G1866" s="242"/>
      <c r="H1866" s="244" t="s">
        <v>1</v>
      </c>
      <c r="I1866" s="246"/>
      <c r="J1866" s="242"/>
      <c r="K1866" s="242"/>
      <c r="L1866" s="247"/>
      <c r="M1866" s="248"/>
      <c r="N1866" s="249"/>
      <c r="O1866" s="249"/>
      <c r="P1866" s="249"/>
      <c r="Q1866" s="249"/>
      <c r="R1866" s="249"/>
      <c r="S1866" s="249"/>
      <c r="T1866" s="250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51" t="s">
        <v>195</v>
      </c>
      <c r="AU1866" s="251" t="s">
        <v>83</v>
      </c>
      <c r="AV1866" s="13" t="s">
        <v>81</v>
      </c>
      <c r="AW1866" s="13" t="s">
        <v>30</v>
      </c>
      <c r="AX1866" s="13" t="s">
        <v>73</v>
      </c>
      <c r="AY1866" s="251" t="s">
        <v>183</v>
      </c>
    </row>
    <row r="1867" s="14" customFormat="1">
      <c r="A1867" s="14"/>
      <c r="B1867" s="252"/>
      <c r="C1867" s="253"/>
      <c r="D1867" s="243" t="s">
        <v>195</v>
      </c>
      <c r="E1867" s="254" t="s">
        <v>1</v>
      </c>
      <c r="F1867" s="255" t="s">
        <v>2120</v>
      </c>
      <c r="G1867" s="253"/>
      <c r="H1867" s="256">
        <v>9.1999999999999993</v>
      </c>
      <c r="I1867" s="257"/>
      <c r="J1867" s="253"/>
      <c r="K1867" s="253"/>
      <c r="L1867" s="258"/>
      <c r="M1867" s="259"/>
      <c r="N1867" s="260"/>
      <c r="O1867" s="260"/>
      <c r="P1867" s="260"/>
      <c r="Q1867" s="260"/>
      <c r="R1867" s="260"/>
      <c r="S1867" s="260"/>
      <c r="T1867" s="261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62" t="s">
        <v>195</v>
      </c>
      <c r="AU1867" s="262" t="s">
        <v>83</v>
      </c>
      <c r="AV1867" s="14" t="s">
        <v>83</v>
      </c>
      <c r="AW1867" s="14" t="s">
        <v>30</v>
      </c>
      <c r="AX1867" s="14" t="s">
        <v>73</v>
      </c>
      <c r="AY1867" s="262" t="s">
        <v>183</v>
      </c>
    </row>
    <row r="1868" s="13" customFormat="1">
      <c r="A1868" s="13"/>
      <c r="B1868" s="241"/>
      <c r="C1868" s="242"/>
      <c r="D1868" s="243" t="s">
        <v>195</v>
      </c>
      <c r="E1868" s="244" t="s">
        <v>1</v>
      </c>
      <c r="F1868" s="245" t="s">
        <v>1044</v>
      </c>
      <c r="G1868" s="242"/>
      <c r="H1868" s="244" t="s">
        <v>1</v>
      </c>
      <c r="I1868" s="246"/>
      <c r="J1868" s="242"/>
      <c r="K1868" s="242"/>
      <c r="L1868" s="247"/>
      <c r="M1868" s="248"/>
      <c r="N1868" s="249"/>
      <c r="O1868" s="249"/>
      <c r="P1868" s="249"/>
      <c r="Q1868" s="249"/>
      <c r="R1868" s="249"/>
      <c r="S1868" s="249"/>
      <c r="T1868" s="250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1" t="s">
        <v>195</v>
      </c>
      <c r="AU1868" s="251" t="s">
        <v>83</v>
      </c>
      <c r="AV1868" s="13" t="s">
        <v>81</v>
      </c>
      <c r="AW1868" s="13" t="s">
        <v>30</v>
      </c>
      <c r="AX1868" s="13" t="s">
        <v>73</v>
      </c>
      <c r="AY1868" s="251" t="s">
        <v>183</v>
      </c>
    </row>
    <row r="1869" s="14" customFormat="1">
      <c r="A1869" s="14"/>
      <c r="B1869" s="252"/>
      <c r="C1869" s="253"/>
      <c r="D1869" s="243" t="s">
        <v>195</v>
      </c>
      <c r="E1869" s="254" t="s">
        <v>1</v>
      </c>
      <c r="F1869" s="255" t="s">
        <v>2117</v>
      </c>
      <c r="G1869" s="253"/>
      <c r="H1869" s="256">
        <v>7.2000000000000002</v>
      </c>
      <c r="I1869" s="257"/>
      <c r="J1869" s="253"/>
      <c r="K1869" s="253"/>
      <c r="L1869" s="258"/>
      <c r="M1869" s="259"/>
      <c r="N1869" s="260"/>
      <c r="O1869" s="260"/>
      <c r="P1869" s="260"/>
      <c r="Q1869" s="260"/>
      <c r="R1869" s="260"/>
      <c r="S1869" s="260"/>
      <c r="T1869" s="261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62" t="s">
        <v>195</v>
      </c>
      <c r="AU1869" s="262" t="s">
        <v>83</v>
      </c>
      <c r="AV1869" s="14" t="s">
        <v>83</v>
      </c>
      <c r="AW1869" s="14" t="s">
        <v>30</v>
      </c>
      <c r="AX1869" s="14" t="s">
        <v>73</v>
      </c>
      <c r="AY1869" s="262" t="s">
        <v>183</v>
      </c>
    </row>
    <row r="1870" s="13" customFormat="1">
      <c r="A1870" s="13"/>
      <c r="B1870" s="241"/>
      <c r="C1870" s="242"/>
      <c r="D1870" s="243" t="s">
        <v>195</v>
      </c>
      <c r="E1870" s="244" t="s">
        <v>1</v>
      </c>
      <c r="F1870" s="245" t="s">
        <v>254</v>
      </c>
      <c r="G1870" s="242"/>
      <c r="H1870" s="244" t="s">
        <v>1</v>
      </c>
      <c r="I1870" s="246"/>
      <c r="J1870" s="242"/>
      <c r="K1870" s="242"/>
      <c r="L1870" s="247"/>
      <c r="M1870" s="248"/>
      <c r="N1870" s="249"/>
      <c r="O1870" s="249"/>
      <c r="P1870" s="249"/>
      <c r="Q1870" s="249"/>
      <c r="R1870" s="249"/>
      <c r="S1870" s="249"/>
      <c r="T1870" s="250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51" t="s">
        <v>195</v>
      </c>
      <c r="AU1870" s="251" t="s">
        <v>83</v>
      </c>
      <c r="AV1870" s="13" t="s">
        <v>81</v>
      </c>
      <c r="AW1870" s="13" t="s">
        <v>30</v>
      </c>
      <c r="AX1870" s="13" t="s">
        <v>73</v>
      </c>
      <c r="AY1870" s="251" t="s">
        <v>183</v>
      </c>
    </row>
    <row r="1871" s="13" customFormat="1">
      <c r="A1871" s="13"/>
      <c r="B1871" s="241"/>
      <c r="C1871" s="242"/>
      <c r="D1871" s="243" t="s">
        <v>195</v>
      </c>
      <c r="E1871" s="244" t="s">
        <v>1</v>
      </c>
      <c r="F1871" s="245" t="s">
        <v>1045</v>
      </c>
      <c r="G1871" s="242"/>
      <c r="H1871" s="244" t="s">
        <v>1</v>
      </c>
      <c r="I1871" s="246"/>
      <c r="J1871" s="242"/>
      <c r="K1871" s="242"/>
      <c r="L1871" s="247"/>
      <c r="M1871" s="248"/>
      <c r="N1871" s="249"/>
      <c r="O1871" s="249"/>
      <c r="P1871" s="249"/>
      <c r="Q1871" s="249"/>
      <c r="R1871" s="249"/>
      <c r="S1871" s="249"/>
      <c r="T1871" s="250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51" t="s">
        <v>195</v>
      </c>
      <c r="AU1871" s="251" t="s">
        <v>83</v>
      </c>
      <c r="AV1871" s="13" t="s">
        <v>81</v>
      </c>
      <c r="AW1871" s="13" t="s">
        <v>30</v>
      </c>
      <c r="AX1871" s="13" t="s">
        <v>73</v>
      </c>
      <c r="AY1871" s="251" t="s">
        <v>183</v>
      </c>
    </row>
    <row r="1872" s="14" customFormat="1">
      <c r="A1872" s="14"/>
      <c r="B1872" s="252"/>
      <c r="C1872" s="253"/>
      <c r="D1872" s="243" t="s">
        <v>195</v>
      </c>
      <c r="E1872" s="254" t="s">
        <v>1</v>
      </c>
      <c r="F1872" s="255" t="s">
        <v>2117</v>
      </c>
      <c r="G1872" s="253"/>
      <c r="H1872" s="256">
        <v>7.2000000000000002</v>
      </c>
      <c r="I1872" s="257"/>
      <c r="J1872" s="253"/>
      <c r="K1872" s="253"/>
      <c r="L1872" s="258"/>
      <c r="M1872" s="259"/>
      <c r="N1872" s="260"/>
      <c r="O1872" s="260"/>
      <c r="P1872" s="260"/>
      <c r="Q1872" s="260"/>
      <c r="R1872" s="260"/>
      <c r="S1872" s="260"/>
      <c r="T1872" s="261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62" t="s">
        <v>195</v>
      </c>
      <c r="AU1872" s="262" t="s">
        <v>83</v>
      </c>
      <c r="AV1872" s="14" t="s">
        <v>83</v>
      </c>
      <c r="AW1872" s="14" t="s">
        <v>30</v>
      </c>
      <c r="AX1872" s="14" t="s">
        <v>73</v>
      </c>
      <c r="AY1872" s="262" t="s">
        <v>183</v>
      </c>
    </row>
    <row r="1873" s="13" customFormat="1">
      <c r="A1873" s="13"/>
      <c r="B1873" s="241"/>
      <c r="C1873" s="242"/>
      <c r="D1873" s="243" t="s">
        <v>195</v>
      </c>
      <c r="E1873" s="244" t="s">
        <v>1</v>
      </c>
      <c r="F1873" s="245" t="s">
        <v>1046</v>
      </c>
      <c r="G1873" s="242"/>
      <c r="H1873" s="244" t="s">
        <v>1</v>
      </c>
      <c r="I1873" s="246"/>
      <c r="J1873" s="242"/>
      <c r="K1873" s="242"/>
      <c r="L1873" s="247"/>
      <c r="M1873" s="248"/>
      <c r="N1873" s="249"/>
      <c r="O1873" s="249"/>
      <c r="P1873" s="249"/>
      <c r="Q1873" s="249"/>
      <c r="R1873" s="249"/>
      <c r="S1873" s="249"/>
      <c r="T1873" s="250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1" t="s">
        <v>195</v>
      </c>
      <c r="AU1873" s="251" t="s">
        <v>83</v>
      </c>
      <c r="AV1873" s="13" t="s">
        <v>81</v>
      </c>
      <c r="AW1873" s="13" t="s">
        <v>30</v>
      </c>
      <c r="AX1873" s="13" t="s">
        <v>73</v>
      </c>
      <c r="AY1873" s="251" t="s">
        <v>183</v>
      </c>
    </row>
    <row r="1874" s="14" customFormat="1">
      <c r="A1874" s="14"/>
      <c r="B1874" s="252"/>
      <c r="C1874" s="253"/>
      <c r="D1874" s="243" t="s">
        <v>195</v>
      </c>
      <c r="E1874" s="254" t="s">
        <v>1</v>
      </c>
      <c r="F1874" s="255" t="s">
        <v>2121</v>
      </c>
      <c r="G1874" s="253"/>
      <c r="H1874" s="256">
        <v>6.7999999999999998</v>
      </c>
      <c r="I1874" s="257"/>
      <c r="J1874" s="253"/>
      <c r="K1874" s="253"/>
      <c r="L1874" s="258"/>
      <c r="M1874" s="259"/>
      <c r="N1874" s="260"/>
      <c r="O1874" s="260"/>
      <c r="P1874" s="260"/>
      <c r="Q1874" s="260"/>
      <c r="R1874" s="260"/>
      <c r="S1874" s="260"/>
      <c r="T1874" s="261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62" t="s">
        <v>195</v>
      </c>
      <c r="AU1874" s="262" t="s">
        <v>83</v>
      </c>
      <c r="AV1874" s="14" t="s">
        <v>83</v>
      </c>
      <c r="AW1874" s="14" t="s">
        <v>30</v>
      </c>
      <c r="AX1874" s="14" t="s">
        <v>73</v>
      </c>
      <c r="AY1874" s="262" t="s">
        <v>183</v>
      </c>
    </row>
    <row r="1875" s="13" customFormat="1">
      <c r="A1875" s="13"/>
      <c r="B1875" s="241"/>
      <c r="C1875" s="242"/>
      <c r="D1875" s="243" t="s">
        <v>195</v>
      </c>
      <c r="E1875" s="244" t="s">
        <v>1</v>
      </c>
      <c r="F1875" s="245" t="s">
        <v>1047</v>
      </c>
      <c r="G1875" s="242"/>
      <c r="H1875" s="244" t="s">
        <v>1</v>
      </c>
      <c r="I1875" s="246"/>
      <c r="J1875" s="242"/>
      <c r="K1875" s="242"/>
      <c r="L1875" s="247"/>
      <c r="M1875" s="248"/>
      <c r="N1875" s="249"/>
      <c r="O1875" s="249"/>
      <c r="P1875" s="249"/>
      <c r="Q1875" s="249"/>
      <c r="R1875" s="249"/>
      <c r="S1875" s="249"/>
      <c r="T1875" s="250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51" t="s">
        <v>195</v>
      </c>
      <c r="AU1875" s="251" t="s">
        <v>83</v>
      </c>
      <c r="AV1875" s="13" t="s">
        <v>81</v>
      </c>
      <c r="AW1875" s="13" t="s">
        <v>30</v>
      </c>
      <c r="AX1875" s="13" t="s">
        <v>73</v>
      </c>
      <c r="AY1875" s="251" t="s">
        <v>183</v>
      </c>
    </row>
    <row r="1876" s="14" customFormat="1">
      <c r="A1876" s="14"/>
      <c r="B1876" s="252"/>
      <c r="C1876" s="253"/>
      <c r="D1876" s="243" t="s">
        <v>195</v>
      </c>
      <c r="E1876" s="254" t="s">
        <v>1</v>
      </c>
      <c r="F1876" s="255" t="s">
        <v>2122</v>
      </c>
      <c r="G1876" s="253"/>
      <c r="H1876" s="256">
        <v>4.4000000000000004</v>
      </c>
      <c r="I1876" s="257"/>
      <c r="J1876" s="253"/>
      <c r="K1876" s="253"/>
      <c r="L1876" s="258"/>
      <c r="M1876" s="259"/>
      <c r="N1876" s="260"/>
      <c r="O1876" s="260"/>
      <c r="P1876" s="260"/>
      <c r="Q1876" s="260"/>
      <c r="R1876" s="260"/>
      <c r="S1876" s="260"/>
      <c r="T1876" s="261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62" t="s">
        <v>195</v>
      </c>
      <c r="AU1876" s="262" t="s">
        <v>83</v>
      </c>
      <c r="AV1876" s="14" t="s">
        <v>83</v>
      </c>
      <c r="AW1876" s="14" t="s">
        <v>30</v>
      </c>
      <c r="AX1876" s="14" t="s">
        <v>73</v>
      </c>
      <c r="AY1876" s="262" t="s">
        <v>183</v>
      </c>
    </row>
    <row r="1877" s="13" customFormat="1">
      <c r="A1877" s="13"/>
      <c r="B1877" s="241"/>
      <c r="C1877" s="242"/>
      <c r="D1877" s="243" t="s">
        <v>195</v>
      </c>
      <c r="E1877" s="244" t="s">
        <v>1</v>
      </c>
      <c r="F1877" s="245" t="s">
        <v>1048</v>
      </c>
      <c r="G1877" s="242"/>
      <c r="H1877" s="244" t="s">
        <v>1</v>
      </c>
      <c r="I1877" s="246"/>
      <c r="J1877" s="242"/>
      <c r="K1877" s="242"/>
      <c r="L1877" s="247"/>
      <c r="M1877" s="248"/>
      <c r="N1877" s="249"/>
      <c r="O1877" s="249"/>
      <c r="P1877" s="249"/>
      <c r="Q1877" s="249"/>
      <c r="R1877" s="249"/>
      <c r="S1877" s="249"/>
      <c r="T1877" s="250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51" t="s">
        <v>195</v>
      </c>
      <c r="AU1877" s="251" t="s">
        <v>83</v>
      </c>
      <c r="AV1877" s="13" t="s">
        <v>81</v>
      </c>
      <c r="AW1877" s="13" t="s">
        <v>30</v>
      </c>
      <c r="AX1877" s="13" t="s">
        <v>73</v>
      </c>
      <c r="AY1877" s="251" t="s">
        <v>183</v>
      </c>
    </row>
    <row r="1878" s="14" customFormat="1">
      <c r="A1878" s="14"/>
      <c r="B1878" s="252"/>
      <c r="C1878" s="253"/>
      <c r="D1878" s="243" t="s">
        <v>195</v>
      </c>
      <c r="E1878" s="254" t="s">
        <v>1</v>
      </c>
      <c r="F1878" s="255" t="s">
        <v>2123</v>
      </c>
      <c r="G1878" s="253"/>
      <c r="H1878" s="256">
        <v>11.6</v>
      </c>
      <c r="I1878" s="257"/>
      <c r="J1878" s="253"/>
      <c r="K1878" s="253"/>
      <c r="L1878" s="258"/>
      <c r="M1878" s="259"/>
      <c r="N1878" s="260"/>
      <c r="O1878" s="260"/>
      <c r="P1878" s="260"/>
      <c r="Q1878" s="260"/>
      <c r="R1878" s="260"/>
      <c r="S1878" s="260"/>
      <c r="T1878" s="261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62" t="s">
        <v>195</v>
      </c>
      <c r="AU1878" s="262" t="s">
        <v>83</v>
      </c>
      <c r="AV1878" s="14" t="s">
        <v>83</v>
      </c>
      <c r="AW1878" s="14" t="s">
        <v>30</v>
      </c>
      <c r="AX1878" s="14" t="s">
        <v>73</v>
      </c>
      <c r="AY1878" s="262" t="s">
        <v>183</v>
      </c>
    </row>
    <row r="1879" s="13" customFormat="1">
      <c r="A1879" s="13"/>
      <c r="B1879" s="241"/>
      <c r="C1879" s="242"/>
      <c r="D1879" s="243" t="s">
        <v>195</v>
      </c>
      <c r="E1879" s="244" t="s">
        <v>1</v>
      </c>
      <c r="F1879" s="245" t="s">
        <v>1049</v>
      </c>
      <c r="G1879" s="242"/>
      <c r="H1879" s="244" t="s">
        <v>1</v>
      </c>
      <c r="I1879" s="246"/>
      <c r="J1879" s="242"/>
      <c r="K1879" s="242"/>
      <c r="L1879" s="247"/>
      <c r="M1879" s="248"/>
      <c r="N1879" s="249"/>
      <c r="O1879" s="249"/>
      <c r="P1879" s="249"/>
      <c r="Q1879" s="249"/>
      <c r="R1879" s="249"/>
      <c r="S1879" s="249"/>
      <c r="T1879" s="250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51" t="s">
        <v>195</v>
      </c>
      <c r="AU1879" s="251" t="s">
        <v>83</v>
      </c>
      <c r="AV1879" s="13" t="s">
        <v>81</v>
      </c>
      <c r="AW1879" s="13" t="s">
        <v>30</v>
      </c>
      <c r="AX1879" s="13" t="s">
        <v>73</v>
      </c>
      <c r="AY1879" s="251" t="s">
        <v>183</v>
      </c>
    </row>
    <row r="1880" s="14" customFormat="1">
      <c r="A1880" s="14"/>
      <c r="B1880" s="252"/>
      <c r="C1880" s="253"/>
      <c r="D1880" s="243" t="s">
        <v>195</v>
      </c>
      <c r="E1880" s="254" t="s">
        <v>1</v>
      </c>
      <c r="F1880" s="255" t="s">
        <v>2123</v>
      </c>
      <c r="G1880" s="253"/>
      <c r="H1880" s="256">
        <v>11.6</v>
      </c>
      <c r="I1880" s="257"/>
      <c r="J1880" s="253"/>
      <c r="K1880" s="253"/>
      <c r="L1880" s="258"/>
      <c r="M1880" s="259"/>
      <c r="N1880" s="260"/>
      <c r="O1880" s="260"/>
      <c r="P1880" s="260"/>
      <c r="Q1880" s="260"/>
      <c r="R1880" s="260"/>
      <c r="S1880" s="260"/>
      <c r="T1880" s="261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62" t="s">
        <v>195</v>
      </c>
      <c r="AU1880" s="262" t="s">
        <v>83</v>
      </c>
      <c r="AV1880" s="14" t="s">
        <v>83</v>
      </c>
      <c r="AW1880" s="14" t="s">
        <v>30</v>
      </c>
      <c r="AX1880" s="14" t="s">
        <v>73</v>
      </c>
      <c r="AY1880" s="262" t="s">
        <v>183</v>
      </c>
    </row>
    <row r="1881" s="15" customFormat="1">
      <c r="A1881" s="15"/>
      <c r="B1881" s="263"/>
      <c r="C1881" s="264"/>
      <c r="D1881" s="243" t="s">
        <v>195</v>
      </c>
      <c r="E1881" s="265" t="s">
        <v>1</v>
      </c>
      <c r="F1881" s="266" t="s">
        <v>219</v>
      </c>
      <c r="G1881" s="264"/>
      <c r="H1881" s="267">
        <v>110</v>
      </c>
      <c r="I1881" s="268"/>
      <c r="J1881" s="264"/>
      <c r="K1881" s="264"/>
      <c r="L1881" s="269"/>
      <c r="M1881" s="270"/>
      <c r="N1881" s="271"/>
      <c r="O1881" s="271"/>
      <c r="P1881" s="271"/>
      <c r="Q1881" s="271"/>
      <c r="R1881" s="271"/>
      <c r="S1881" s="271"/>
      <c r="T1881" s="272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73" t="s">
        <v>195</v>
      </c>
      <c r="AU1881" s="273" t="s">
        <v>83</v>
      </c>
      <c r="AV1881" s="15" t="s">
        <v>188</v>
      </c>
      <c r="AW1881" s="15" t="s">
        <v>30</v>
      </c>
      <c r="AX1881" s="15" t="s">
        <v>81</v>
      </c>
      <c r="AY1881" s="273" t="s">
        <v>183</v>
      </c>
    </row>
    <row r="1882" s="2" customFormat="1" ht="37.8" customHeight="1">
      <c r="A1882" s="38"/>
      <c r="B1882" s="39"/>
      <c r="C1882" s="227" t="s">
        <v>2124</v>
      </c>
      <c r="D1882" s="227" t="s">
        <v>185</v>
      </c>
      <c r="E1882" s="228" t="s">
        <v>2125</v>
      </c>
      <c r="F1882" s="229" t="s">
        <v>2126</v>
      </c>
      <c r="G1882" s="230" t="s">
        <v>319</v>
      </c>
      <c r="H1882" s="231">
        <v>13.6</v>
      </c>
      <c r="I1882" s="232"/>
      <c r="J1882" s="233">
        <f>ROUND(I1882*H1882,2)</f>
        <v>0</v>
      </c>
      <c r="K1882" s="234"/>
      <c r="L1882" s="44"/>
      <c r="M1882" s="235" t="s">
        <v>1</v>
      </c>
      <c r="N1882" s="236" t="s">
        <v>38</v>
      </c>
      <c r="O1882" s="91"/>
      <c r="P1882" s="237">
        <f>O1882*H1882</f>
        <v>0</v>
      </c>
      <c r="Q1882" s="237">
        <v>0.052240000000000002</v>
      </c>
      <c r="R1882" s="237">
        <f>Q1882*H1882</f>
        <v>0.71046399999999998</v>
      </c>
      <c r="S1882" s="237">
        <v>0</v>
      </c>
      <c r="T1882" s="238">
        <f>S1882*H1882</f>
        <v>0</v>
      </c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R1882" s="239" t="s">
        <v>188</v>
      </c>
      <c r="AT1882" s="239" t="s">
        <v>185</v>
      </c>
      <c r="AU1882" s="239" t="s">
        <v>83</v>
      </c>
      <c r="AY1882" s="17" t="s">
        <v>183</v>
      </c>
      <c r="BE1882" s="240">
        <f>IF(N1882="základní",J1882,0)</f>
        <v>0</v>
      </c>
      <c r="BF1882" s="240">
        <f>IF(N1882="snížená",J1882,0)</f>
        <v>0</v>
      </c>
      <c r="BG1882" s="240">
        <f>IF(N1882="zákl. přenesená",J1882,0)</f>
        <v>0</v>
      </c>
      <c r="BH1882" s="240">
        <f>IF(N1882="sníž. přenesená",J1882,0)</f>
        <v>0</v>
      </c>
      <c r="BI1882" s="240">
        <f>IF(N1882="nulová",J1882,0)</f>
        <v>0</v>
      </c>
      <c r="BJ1882" s="17" t="s">
        <v>81</v>
      </c>
      <c r="BK1882" s="240">
        <f>ROUND(I1882*H1882,2)</f>
        <v>0</v>
      </c>
      <c r="BL1882" s="17" t="s">
        <v>188</v>
      </c>
      <c r="BM1882" s="239" t="s">
        <v>2127</v>
      </c>
    </row>
    <row r="1883" s="13" customFormat="1">
      <c r="A1883" s="13"/>
      <c r="B1883" s="241"/>
      <c r="C1883" s="242"/>
      <c r="D1883" s="243" t="s">
        <v>195</v>
      </c>
      <c r="E1883" s="244" t="s">
        <v>1</v>
      </c>
      <c r="F1883" s="245" t="s">
        <v>208</v>
      </c>
      <c r="G1883" s="242"/>
      <c r="H1883" s="244" t="s">
        <v>1</v>
      </c>
      <c r="I1883" s="246"/>
      <c r="J1883" s="242"/>
      <c r="K1883" s="242"/>
      <c r="L1883" s="247"/>
      <c r="M1883" s="248"/>
      <c r="N1883" s="249"/>
      <c r="O1883" s="249"/>
      <c r="P1883" s="249"/>
      <c r="Q1883" s="249"/>
      <c r="R1883" s="249"/>
      <c r="S1883" s="249"/>
      <c r="T1883" s="250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1" t="s">
        <v>195</v>
      </c>
      <c r="AU1883" s="251" t="s">
        <v>83</v>
      </c>
      <c r="AV1883" s="13" t="s">
        <v>81</v>
      </c>
      <c r="AW1883" s="13" t="s">
        <v>30</v>
      </c>
      <c r="AX1883" s="13" t="s">
        <v>73</v>
      </c>
      <c r="AY1883" s="251" t="s">
        <v>183</v>
      </c>
    </row>
    <row r="1884" s="13" customFormat="1">
      <c r="A1884" s="13"/>
      <c r="B1884" s="241"/>
      <c r="C1884" s="242"/>
      <c r="D1884" s="243" t="s">
        <v>195</v>
      </c>
      <c r="E1884" s="244" t="s">
        <v>1</v>
      </c>
      <c r="F1884" s="245" t="s">
        <v>2128</v>
      </c>
      <c r="G1884" s="242"/>
      <c r="H1884" s="244" t="s">
        <v>1</v>
      </c>
      <c r="I1884" s="246"/>
      <c r="J1884" s="242"/>
      <c r="K1884" s="242"/>
      <c r="L1884" s="247"/>
      <c r="M1884" s="248"/>
      <c r="N1884" s="249"/>
      <c r="O1884" s="249"/>
      <c r="P1884" s="249"/>
      <c r="Q1884" s="249"/>
      <c r="R1884" s="249"/>
      <c r="S1884" s="249"/>
      <c r="T1884" s="250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51" t="s">
        <v>195</v>
      </c>
      <c r="AU1884" s="251" t="s">
        <v>83</v>
      </c>
      <c r="AV1884" s="13" t="s">
        <v>81</v>
      </c>
      <c r="AW1884" s="13" t="s">
        <v>30</v>
      </c>
      <c r="AX1884" s="13" t="s">
        <v>73</v>
      </c>
      <c r="AY1884" s="251" t="s">
        <v>183</v>
      </c>
    </row>
    <row r="1885" s="14" customFormat="1">
      <c r="A1885" s="14"/>
      <c r="B1885" s="252"/>
      <c r="C1885" s="253"/>
      <c r="D1885" s="243" t="s">
        <v>195</v>
      </c>
      <c r="E1885" s="254" t="s">
        <v>1</v>
      </c>
      <c r="F1885" s="255" t="s">
        <v>2129</v>
      </c>
      <c r="G1885" s="253"/>
      <c r="H1885" s="256">
        <v>13.6</v>
      </c>
      <c r="I1885" s="257"/>
      <c r="J1885" s="253"/>
      <c r="K1885" s="253"/>
      <c r="L1885" s="258"/>
      <c r="M1885" s="259"/>
      <c r="N1885" s="260"/>
      <c r="O1885" s="260"/>
      <c r="P1885" s="260"/>
      <c r="Q1885" s="260"/>
      <c r="R1885" s="260"/>
      <c r="S1885" s="260"/>
      <c r="T1885" s="261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62" t="s">
        <v>195</v>
      </c>
      <c r="AU1885" s="262" t="s">
        <v>83</v>
      </c>
      <c r="AV1885" s="14" t="s">
        <v>83</v>
      </c>
      <c r="AW1885" s="14" t="s">
        <v>30</v>
      </c>
      <c r="AX1885" s="14" t="s">
        <v>81</v>
      </c>
      <c r="AY1885" s="262" t="s">
        <v>183</v>
      </c>
    </row>
    <row r="1886" s="2" customFormat="1" ht="37.8" customHeight="1">
      <c r="A1886" s="38"/>
      <c r="B1886" s="39"/>
      <c r="C1886" s="227" t="s">
        <v>2130</v>
      </c>
      <c r="D1886" s="227" t="s">
        <v>185</v>
      </c>
      <c r="E1886" s="228" t="s">
        <v>2131</v>
      </c>
      <c r="F1886" s="229" t="s">
        <v>2132</v>
      </c>
      <c r="G1886" s="230" t="s">
        <v>319</v>
      </c>
      <c r="H1886" s="231">
        <v>6.7999999999999998</v>
      </c>
      <c r="I1886" s="232"/>
      <c r="J1886" s="233">
        <f>ROUND(I1886*H1886,2)</f>
        <v>0</v>
      </c>
      <c r="K1886" s="234"/>
      <c r="L1886" s="44"/>
      <c r="M1886" s="235" t="s">
        <v>1</v>
      </c>
      <c r="N1886" s="236" t="s">
        <v>38</v>
      </c>
      <c r="O1886" s="91"/>
      <c r="P1886" s="237">
        <f>O1886*H1886</f>
        <v>0</v>
      </c>
      <c r="Q1886" s="237">
        <v>0.22678000000000001</v>
      </c>
      <c r="R1886" s="237">
        <f>Q1886*H1886</f>
        <v>1.5421039999999999</v>
      </c>
      <c r="S1886" s="237">
        <v>0</v>
      </c>
      <c r="T1886" s="238">
        <f>S1886*H1886</f>
        <v>0</v>
      </c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R1886" s="239" t="s">
        <v>188</v>
      </c>
      <c r="AT1886" s="239" t="s">
        <v>185</v>
      </c>
      <c r="AU1886" s="239" t="s">
        <v>83</v>
      </c>
      <c r="AY1886" s="17" t="s">
        <v>183</v>
      </c>
      <c r="BE1886" s="240">
        <f>IF(N1886="základní",J1886,0)</f>
        <v>0</v>
      </c>
      <c r="BF1886" s="240">
        <f>IF(N1886="snížená",J1886,0)</f>
        <v>0</v>
      </c>
      <c r="BG1886" s="240">
        <f>IF(N1886="zákl. přenesená",J1886,0)</f>
        <v>0</v>
      </c>
      <c r="BH1886" s="240">
        <f>IF(N1886="sníž. přenesená",J1886,0)</f>
        <v>0</v>
      </c>
      <c r="BI1886" s="240">
        <f>IF(N1886="nulová",J1886,0)</f>
        <v>0</v>
      </c>
      <c r="BJ1886" s="17" t="s">
        <v>81</v>
      </c>
      <c r="BK1886" s="240">
        <f>ROUND(I1886*H1886,2)</f>
        <v>0</v>
      </c>
      <c r="BL1886" s="17" t="s">
        <v>188</v>
      </c>
      <c r="BM1886" s="239" t="s">
        <v>2133</v>
      </c>
    </row>
    <row r="1887" s="13" customFormat="1">
      <c r="A1887" s="13"/>
      <c r="B1887" s="241"/>
      <c r="C1887" s="242"/>
      <c r="D1887" s="243" t="s">
        <v>195</v>
      </c>
      <c r="E1887" s="244" t="s">
        <v>1</v>
      </c>
      <c r="F1887" s="245" t="s">
        <v>208</v>
      </c>
      <c r="G1887" s="242"/>
      <c r="H1887" s="244" t="s">
        <v>1</v>
      </c>
      <c r="I1887" s="246"/>
      <c r="J1887" s="242"/>
      <c r="K1887" s="242"/>
      <c r="L1887" s="247"/>
      <c r="M1887" s="248"/>
      <c r="N1887" s="249"/>
      <c r="O1887" s="249"/>
      <c r="P1887" s="249"/>
      <c r="Q1887" s="249"/>
      <c r="R1887" s="249"/>
      <c r="S1887" s="249"/>
      <c r="T1887" s="250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51" t="s">
        <v>195</v>
      </c>
      <c r="AU1887" s="251" t="s">
        <v>83</v>
      </c>
      <c r="AV1887" s="13" t="s">
        <v>81</v>
      </c>
      <c r="AW1887" s="13" t="s">
        <v>30</v>
      </c>
      <c r="AX1887" s="13" t="s">
        <v>73</v>
      </c>
      <c r="AY1887" s="251" t="s">
        <v>183</v>
      </c>
    </row>
    <row r="1888" s="13" customFormat="1">
      <c r="A1888" s="13"/>
      <c r="B1888" s="241"/>
      <c r="C1888" s="242"/>
      <c r="D1888" s="243" t="s">
        <v>195</v>
      </c>
      <c r="E1888" s="244" t="s">
        <v>1</v>
      </c>
      <c r="F1888" s="245" t="s">
        <v>2128</v>
      </c>
      <c r="G1888" s="242"/>
      <c r="H1888" s="244" t="s">
        <v>1</v>
      </c>
      <c r="I1888" s="246"/>
      <c r="J1888" s="242"/>
      <c r="K1888" s="242"/>
      <c r="L1888" s="247"/>
      <c r="M1888" s="248"/>
      <c r="N1888" s="249"/>
      <c r="O1888" s="249"/>
      <c r="P1888" s="249"/>
      <c r="Q1888" s="249"/>
      <c r="R1888" s="249"/>
      <c r="S1888" s="249"/>
      <c r="T1888" s="250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51" t="s">
        <v>195</v>
      </c>
      <c r="AU1888" s="251" t="s">
        <v>83</v>
      </c>
      <c r="AV1888" s="13" t="s">
        <v>81</v>
      </c>
      <c r="AW1888" s="13" t="s">
        <v>30</v>
      </c>
      <c r="AX1888" s="13" t="s">
        <v>73</v>
      </c>
      <c r="AY1888" s="251" t="s">
        <v>183</v>
      </c>
    </row>
    <row r="1889" s="14" customFormat="1">
      <c r="A1889" s="14"/>
      <c r="B1889" s="252"/>
      <c r="C1889" s="253"/>
      <c r="D1889" s="243" t="s">
        <v>195</v>
      </c>
      <c r="E1889" s="254" t="s">
        <v>1</v>
      </c>
      <c r="F1889" s="255" t="s">
        <v>2134</v>
      </c>
      <c r="G1889" s="253"/>
      <c r="H1889" s="256">
        <v>6.7999999999999998</v>
      </c>
      <c r="I1889" s="257"/>
      <c r="J1889" s="253"/>
      <c r="K1889" s="253"/>
      <c r="L1889" s="258"/>
      <c r="M1889" s="259"/>
      <c r="N1889" s="260"/>
      <c r="O1889" s="260"/>
      <c r="P1889" s="260"/>
      <c r="Q1889" s="260"/>
      <c r="R1889" s="260"/>
      <c r="S1889" s="260"/>
      <c r="T1889" s="261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62" t="s">
        <v>195</v>
      </c>
      <c r="AU1889" s="262" t="s">
        <v>83</v>
      </c>
      <c r="AV1889" s="14" t="s">
        <v>83</v>
      </c>
      <c r="AW1889" s="14" t="s">
        <v>30</v>
      </c>
      <c r="AX1889" s="14" t="s">
        <v>81</v>
      </c>
      <c r="AY1889" s="262" t="s">
        <v>183</v>
      </c>
    </row>
    <row r="1890" s="2" customFormat="1" ht="37.8" customHeight="1">
      <c r="A1890" s="38"/>
      <c r="B1890" s="39"/>
      <c r="C1890" s="227" t="s">
        <v>2135</v>
      </c>
      <c r="D1890" s="227" t="s">
        <v>185</v>
      </c>
      <c r="E1890" s="228" t="s">
        <v>2136</v>
      </c>
      <c r="F1890" s="229" t="s">
        <v>2137</v>
      </c>
      <c r="G1890" s="230" t="s">
        <v>319</v>
      </c>
      <c r="H1890" s="231">
        <v>13.6</v>
      </c>
      <c r="I1890" s="232"/>
      <c r="J1890" s="233">
        <f>ROUND(I1890*H1890,2)</f>
        <v>0</v>
      </c>
      <c r="K1890" s="234"/>
      <c r="L1890" s="44"/>
      <c r="M1890" s="235" t="s">
        <v>1</v>
      </c>
      <c r="N1890" s="236" t="s">
        <v>38</v>
      </c>
      <c r="O1890" s="91"/>
      <c r="P1890" s="237">
        <f>O1890*H1890</f>
        <v>0</v>
      </c>
      <c r="Q1890" s="237">
        <v>0.050259999999999999</v>
      </c>
      <c r="R1890" s="237">
        <f>Q1890*H1890</f>
        <v>0.68353599999999992</v>
      </c>
      <c r="S1890" s="237">
        <v>0</v>
      </c>
      <c r="T1890" s="238">
        <f>S1890*H1890</f>
        <v>0</v>
      </c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R1890" s="239" t="s">
        <v>188</v>
      </c>
      <c r="AT1890" s="239" t="s">
        <v>185</v>
      </c>
      <c r="AU1890" s="239" t="s">
        <v>83</v>
      </c>
      <c r="AY1890" s="17" t="s">
        <v>183</v>
      </c>
      <c r="BE1890" s="240">
        <f>IF(N1890="základní",J1890,0)</f>
        <v>0</v>
      </c>
      <c r="BF1890" s="240">
        <f>IF(N1890="snížená",J1890,0)</f>
        <v>0</v>
      </c>
      <c r="BG1890" s="240">
        <f>IF(N1890="zákl. přenesená",J1890,0)</f>
        <v>0</v>
      </c>
      <c r="BH1890" s="240">
        <f>IF(N1890="sníž. přenesená",J1890,0)</f>
        <v>0</v>
      </c>
      <c r="BI1890" s="240">
        <f>IF(N1890="nulová",J1890,0)</f>
        <v>0</v>
      </c>
      <c r="BJ1890" s="17" t="s">
        <v>81</v>
      </c>
      <c r="BK1890" s="240">
        <f>ROUND(I1890*H1890,2)</f>
        <v>0</v>
      </c>
      <c r="BL1890" s="17" t="s">
        <v>188</v>
      </c>
      <c r="BM1890" s="239" t="s">
        <v>2138</v>
      </c>
    </row>
    <row r="1891" s="13" customFormat="1">
      <c r="A1891" s="13"/>
      <c r="B1891" s="241"/>
      <c r="C1891" s="242"/>
      <c r="D1891" s="243" t="s">
        <v>195</v>
      </c>
      <c r="E1891" s="244" t="s">
        <v>1</v>
      </c>
      <c r="F1891" s="245" t="s">
        <v>208</v>
      </c>
      <c r="G1891" s="242"/>
      <c r="H1891" s="244" t="s">
        <v>1</v>
      </c>
      <c r="I1891" s="246"/>
      <c r="J1891" s="242"/>
      <c r="K1891" s="242"/>
      <c r="L1891" s="247"/>
      <c r="M1891" s="248"/>
      <c r="N1891" s="249"/>
      <c r="O1891" s="249"/>
      <c r="P1891" s="249"/>
      <c r="Q1891" s="249"/>
      <c r="R1891" s="249"/>
      <c r="S1891" s="249"/>
      <c r="T1891" s="250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51" t="s">
        <v>195</v>
      </c>
      <c r="AU1891" s="251" t="s">
        <v>83</v>
      </c>
      <c r="AV1891" s="13" t="s">
        <v>81</v>
      </c>
      <c r="AW1891" s="13" t="s">
        <v>30</v>
      </c>
      <c r="AX1891" s="13" t="s">
        <v>73</v>
      </c>
      <c r="AY1891" s="251" t="s">
        <v>183</v>
      </c>
    </row>
    <row r="1892" s="13" customFormat="1">
      <c r="A1892" s="13"/>
      <c r="B1892" s="241"/>
      <c r="C1892" s="242"/>
      <c r="D1892" s="243" t="s">
        <v>195</v>
      </c>
      <c r="E1892" s="244" t="s">
        <v>1</v>
      </c>
      <c r="F1892" s="245" t="s">
        <v>2128</v>
      </c>
      <c r="G1892" s="242"/>
      <c r="H1892" s="244" t="s">
        <v>1</v>
      </c>
      <c r="I1892" s="246"/>
      <c r="J1892" s="242"/>
      <c r="K1892" s="242"/>
      <c r="L1892" s="247"/>
      <c r="M1892" s="248"/>
      <c r="N1892" s="249"/>
      <c r="O1892" s="249"/>
      <c r="P1892" s="249"/>
      <c r="Q1892" s="249"/>
      <c r="R1892" s="249"/>
      <c r="S1892" s="249"/>
      <c r="T1892" s="250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51" t="s">
        <v>195</v>
      </c>
      <c r="AU1892" s="251" t="s">
        <v>83</v>
      </c>
      <c r="AV1892" s="13" t="s">
        <v>81</v>
      </c>
      <c r="AW1892" s="13" t="s">
        <v>30</v>
      </c>
      <c r="AX1892" s="13" t="s">
        <v>73</v>
      </c>
      <c r="AY1892" s="251" t="s">
        <v>183</v>
      </c>
    </row>
    <row r="1893" s="14" customFormat="1">
      <c r="A1893" s="14"/>
      <c r="B1893" s="252"/>
      <c r="C1893" s="253"/>
      <c r="D1893" s="243" t="s">
        <v>195</v>
      </c>
      <c r="E1893" s="254" t="s">
        <v>1</v>
      </c>
      <c r="F1893" s="255" t="s">
        <v>2129</v>
      </c>
      <c r="G1893" s="253"/>
      <c r="H1893" s="256">
        <v>13.6</v>
      </c>
      <c r="I1893" s="257"/>
      <c r="J1893" s="253"/>
      <c r="K1893" s="253"/>
      <c r="L1893" s="258"/>
      <c r="M1893" s="259"/>
      <c r="N1893" s="260"/>
      <c r="O1893" s="260"/>
      <c r="P1893" s="260"/>
      <c r="Q1893" s="260"/>
      <c r="R1893" s="260"/>
      <c r="S1893" s="260"/>
      <c r="T1893" s="261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62" t="s">
        <v>195</v>
      </c>
      <c r="AU1893" s="262" t="s">
        <v>83</v>
      </c>
      <c r="AV1893" s="14" t="s">
        <v>83</v>
      </c>
      <c r="AW1893" s="14" t="s">
        <v>30</v>
      </c>
      <c r="AX1893" s="14" t="s">
        <v>73</v>
      </c>
      <c r="AY1893" s="262" t="s">
        <v>183</v>
      </c>
    </row>
    <row r="1894" s="15" customFormat="1">
      <c r="A1894" s="15"/>
      <c r="B1894" s="263"/>
      <c r="C1894" s="264"/>
      <c r="D1894" s="243" t="s">
        <v>195</v>
      </c>
      <c r="E1894" s="265" t="s">
        <v>1</v>
      </c>
      <c r="F1894" s="266" t="s">
        <v>219</v>
      </c>
      <c r="G1894" s="264"/>
      <c r="H1894" s="267">
        <v>13.6</v>
      </c>
      <c r="I1894" s="268"/>
      <c r="J1894" s="264"/>
      <c r="K1894" s="264"/>
      <c r="L1894" s="269"/>
      <c r="M1894" s="270"/>
      <c r="N1894" s="271"/>
      <c r="O1894" s="271"/>
      <c r="P1894" s="271"/>
      <c r="Q1894" s="271"/>
      <c r="R1894" s="271"/>
      <c r="S1894" s="271"/>
      <c r="T1894" s="272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T1894" s="273" t="s">
        <v>195</v>
      </c>
      <c r="AU1894" s="273" t="s">
        <v>83</v>
      </c>
      <c r="AV1894" s="15" t="s">
        <v>188</v>
      </c>
      <c r="AW1894" s="15" t="s">
        <v>30</v>
      </c>
      <c r="AX1894" s="15" t="s">
        <v>81</v>
      </c>
      <c r="AY1894" s="273" t="s">
        <v>183</v>
      </c>
    </row>
    <row r="1895" s="2" customFormat="1" ht="24.15" customHeight="1">
      <c r="A1895" s="38"/>
      <c r="B1895" s="39"/>
      <c r="C1895" s="227" t="s">
        <v>2139</v>
      </c>
      <c r="D1895" s="227" t="s">
        <v>185</v>
      </c>
      <c r="E1895" s="228" t="s">
        <v>429</v>
      </c>
      <c r="F1895" s="229" t="s">
        <v>430</v>
      </c>
      <c r="G1895" s="230" t="s">
        <v>319</v>
      </c>
      <c r="H1895" s="231">
        <v>3.96</v>
      </c>
      <c r="I1895" s="232"/>
      <c r="J1895" s="233">
        <f>ROUND(I1895*H1895,2)</f>
        <v>0</v>
      </c>
      <c r="K1895" s="234"/>
      <c r="L1895" s="44"/>
      <c r="M1895" s="235" t="s">
        <v>1</v>
      </c>
      <c r="N1895" s="236" t="s">
        <v>38</v>
      </c>
      <c r="O1895" s="91"/>
      <c r="P1895" s="237">
        <f>O1895*H1895</f>
        <v>0</v>
      </c>
      <c r="Q1895" s="237">
        <v>1.0000000000000001E-05</v>
      </c>
      <c r="R1895" s="237">
        <f>Q1895*H1895</f>
        <v>3.96E-05</v>
      </c>
      <c r="S1895" s="237">
        <v>0</v>
      </c>
      <c r="T1895" s="238">
        <f>S1895*H1895</f>
        <v>0</v>
      </c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R1895" s="239" t="s">
        <v>188</v>
      </c>
      <c r="AT1895" s="239" t="s">
        <v>185</v>
      </c>
      <c r="AU1895" s="239" t="s">
        <v>83</v>
      </c>
      <c r="AY1895" s="17" t="s">
        <v>183</v>
      </c>
      <c r="BE1895" s="240">
        <f>IF(N1895="základní",J1895,0)</f>
        <v>0</v>
      </c>
      <c r="BF1895" s="240">
        <f>IF(N1895="snížená",J1895,0)</f>
        <v>0</v>
      </c>
      <c r="BG1895" s="240">
        <f>IF(N1895="zákl. přenesená",J1895,0)</f>
        <v>0</v>
      </c>
      <c r="BH1895" s="240">
        <f>IF(N1895="sníž. přenesená",J1895,0)</f>
        <v>0</v>
      </c>
      <c r="BI1895" s="240">
        <f>IF(N1895="nulová",J1895,0)</f>
        <v>0</v>
      </c>
      <c r="BJ1895" s="17" t="s">
        <v>81</v>
      </c>
      <c r="BK1895" s="240">
        <f>ROUND(I1895*H1895,2)</f>
        <v>0</v>
      </c>
      <c r="BL1895" s="17" t="s">
        <v>188</v>
      </c>
      <c r="BM1895" s="239" t="s">
        <v>2140</v>
      </c>
    </row>
    <row r="1896" s="13" customFormat="1">
      <c r="A1896" s="13"/>
      <c r="B1896" s="241"/>
      <c r="C1896" s="242"/>
      <c r="D1896" s="243" t="s">
        <v>195</v>
      </c>
      <c r="E1896" s="244" t="s">
        <v>1</v>
      </c>
      <c r="F1896" s="245" t="s">
        <v>612</v>
      </c>
      <c r="G1896" s="242"/>
      <c r="H1896" s="244" t="s">
        <v>1</v>
      </c>
      <c r="I1896" s="246"/>
      <c r="J1896" s="242"/>
      <c r="K1896" s="242"/>
      <c r="L1896" s="247"/>
      <c r="M1896" s="248"/>
      <c r="N1896" s="249"/>
      <c r="O1896" s="249"/>
      <c r="P1896" s="249"/>
      <c r="Q1896" s="249"/>
      <c r="R1896" s="249"/>
      <c r="S1896" s="249"/>
      <c r="T1896" s="250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51" t="s">
        <v>195</v>
      </c>
      <c r="AU1896" s="251" t="s">
        <v>83</v>
      </c>
      <c r="AV1896" s="13" t="s">
        <v>81</v>
      </c>
      <c r="AW1896" s="13" t="s">
        <v>30</v>
      </c>
      <c r="AX1896" s="13" t="s">
        <v>73</v>
      </c>
      <c r="AY1896" s="251" t="s">
        <v>183</v>
      </c>
    </row>
    <row r="1897" s="14" customFormat="1">
      <c r="A1897" s="14"/>
      <c r="B1897" s="252"/>
      <c r="C1897" s="253"/>
      <c r="D1897" s="243" t="s">
        <v>195</v>
      </c>
      <c r="E1897" s="254" t="s">
        <v>1</v>
      </c>
      <c r="F1897" s="255" t="s">
        <v>2141</v>
      </c>
      <c r="G1897" s="253"/>
      <c r="H1897" s="256">
        <v>3.96</v>
      </c>
      <c r="I1897" s="257"/>
      <c r="J1897" s="253"/>
      <c r="K1897" s="253"/>
      <c r="L1897" s="258"/>
      <c r="M1897" s="259"/>
      <c r="N1897" s="260"/>
      <c r="O1897" s="260"/>
      <c r="P1897" s="260"/>
      <c r="Q1897" s="260"/>
      <c r="R1897" s="260"/>
      <c r="S1897" s="260"/>
      <c r="T1897" s="261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62" t="s">
        <v>195</v>
      </c>
      <c r="AU1897" s="262" t="s">
        <v>83</v>
      </c>
      <c r="AV1897" s="14" t="s">
        <v>83</v>
      </c>
      <c r="AW1897" s="14" t="s">
        <v>30</v>
      </c>
      <c r="AX1897" s="14" t="s">
        <v>81</v>
      </c>
      <c r="AY1897" s="262" t="s">
        <v>183</v>
      </c>
    </row>
    <row r="1898" s="2" customFormat="1" ht="37.8" customHeight="1">
      <c r="A1898" s="38"/>
      <c r="B1898" s="39"/>
      <c r="C1898" s="227" t="s">
        <v>1527</v>
      </c>
      <c r="D1898" s="227" t="s">
        <v>185</v>
      </c>
      <c r="E1898" s="228" t="s">
        <v>2142</v>
      </c>
      <c r="F1898" s="229" t="s">
        <v>2143</v>
      </c>
      <c r="G1898" s="230" t="s">
        <v>202</v>
      </c>
      <c r="H1898" s="231">
        <v>116.81</v>
      </c>
      <c r="I1898" s="232"/>
      <c r="J1898" s="233">
        <f>ROUND(I1898*H1898,2)</f>
        <v>0</v>
      </c>
      <c r="K1898" s="234"/>
      <c r="L1898" s="44"/>
      <c r="M1898" s="235" t="s">
        <v>1</v>
      </c>
      <c r="N1898" s="236" t="s">
        <v>38</v>
      </c>
      <c r="O1898" s="91"/>
      <c r="P1898" s="237">
        <f>O1898*H1898</f>
        <v>0</v>
      </c>
      <c r="Q1898" s="237">
        <v>0</v>
      </c>
      <c r="R1898" s="237">
        <f>Q1898*H1898</f>
        <v>0</v>
      </c>
      <c r="S1898" s="237">
        <v>0.050000000000000003</v>
      </c>
      <c r="T1898" s="238">
        <f>S1898*H1898</f>
        <v>5.8405000000000005</v>
      </c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R1898" s="239" t="s">
        <v>188</v>
      </c>
      <c r="AT1898" s="239" t="s">
        <v>185</v>
      </c>
      <c r="AU1898" s="239" t="s">
        <v>83</v>
      </c>
      <c r="AY1898" s="17" t="s">
        <v>183</v>
      </c>
      <c r="BE1898" s="240">
        <f>IF(N1898="základní",J1898,0)</f>
        <v>0</v>
      </c>
      <c r="BF1898" s="240">
        <f>IF(N1898="snížená",J1898,0)</f>
        <v>0</v>
      </c>
      <c r="BG1898" s="240">
        <f>IF(N1898="zákl. přenesená",J1898,0)</f>
        <v>0</v>
      </c>
      <c r="BH1898" s="240">
        <f>IF(N1898="sníž. přenesená",J1898,0)</f>
        <v>0</v>
      </c>
      <c r="BI1898" s="240">
        <f>IF(N1898="nulová",J1898,0)</f>
        <v>0</v>
      </c>
      <c r="BJ1898" s="17" t="s">
        <v>81</v>
      </c>
      <c r="BK1898" s="240">
        <f>ROUND(I1898*H1898,2)</f>
        <v>0</v>
      </c>
      <c r="BL1898" s="17" t="s">
        <v>188</v>
      </c>
      <c r="BM1898" s="239" t="s">
        <v>2144</v>
      </c>
    </row>
    <row r="1899" s="13" customFormat="1">
      <c r="A1899" s="13"/>
      <c r="B1899" s="241"/>
      <c r="C1899" s="242"/>
      <c r="D1899" s="243" t="s">
        <v>195</v>
      </c>
      <c r="E1899" s="244" t="s">
        <v>1</v>
      </c>
      <c r="F1899" s="245" t="s">
        <v>196</v>
      </c>
      <c r="G1899" s="242"/>
      <c r="H1899" s="244" t="s">
        <v>1</v>
      </c>
      <c r="I1899" s="246"/>
      <c r="J1899" s="242"/>
      <c r="K1899" s="242"/>
      <c r="L1899" s="247"/>
      <c r="M1899" s="248"/>
      <c r="N1899" s="249"/>
      <c r="O1899" s="249"/>
      <c r="P1899" s="249"/>
      <c r="Q1899" s="249"/>
      <c r="R1899" s="249"/>
      <c r="S1899" s="249"/>
      <c r="T1899" s="250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51" t="s">
        <v>195</v>
      </c>
      <c r="AU1899" s="251" t="s">
        <v>83</v>
      </c>
      <c r="AV1899" s="13" t="s">
        <v>81</v>
      </c>
      <c r="AW1899" s="13" t="s">
        <v>30</v>
      </c>
      <c r="AX1899" s="13" t="s">
        <v>73</v>
      </c>
      <c r="AY1899" s="251" t="s">
        <v>183</v>
      </c>
    </row>
    <row r="1900" s="13" customFormat="1">
      <c r="A1900" s="13"/>
      <c r="B1900" s="241"/>
      <c r="C1900" s="242"/>
      <c r="D1900" s="243" t="s">
        <v>195</v>
      </c>
      <c r="E1900" s="244" t="s">
        <v>1</v>
      </c>
      <c r="F1900" s="245" t="s">
        <v>2145</v>
      </c>
      <c r="G1900" s="242"/>
      <c r="H1900" s="244" t="s">
        <v>1</v>
      </c>
      <c r="I1900" s="246"/>
      <c r="J1900" s="242"/>
      <c r="K1900" s="242"/>
      <c r="L1900" s="247"/>
      <c r="M1900" s="248"/>
      <c r="N1900" s="249"/>
      <c r="O1900" s="249"/>
      <c r="P1900" s="249"/>
      <c r="Q1900" s="249"/>
      <c r="R1900" s="249"/>
      <c r="S1900" s="249"/>
      <c r="T1900" s="250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51" t="s">
        <v>195</v>
      </c>
      <c r="AU1900" s="251" t="s">
        <v>83</v>
      </c>
      <c r="AV1900" s="13" t="s">
        <v>81</v>
      </c>
      <c r="AW1900" s="13" t="s">
        <v>30</v>
      </c>
      <c r="AX1900" s="13" t="s">
        <v>73</v>
      </c>
      <c r="AY1900" s="251" t="s">
        <v>183</v>
      </c>
    </row>
    <row r="1901" s="14" customFormat="1">
      <c r="A1901" s="14"/>
      <c r="B1901" s="252"/>
      <c r="C1901" s="253"/>
      <c r="D1901" s="243" t="s">
        <v>195</v>
      </c>
      <c r="E1901" s="254" t="s">
        <v>1</v>
      </c>
      <c r="F1901" s="255" t="s">
        <v>2146</v>
      </c>
      <c r="G1901" s="253"/>
      <c r="H1901" s="256">
        <v>77.109999999999999</v>
      </c>
      <c r="I1901" s="257"/>
      <c r="J1901" s="253"/>
      <c r="K1901" s="253"/>
      <c r="L1901" s="258"/>
      <c r="M1901" s="259"/>
      <c r="N1901" s="260"/>
      <c r="O1901" s="260"/>
      <c r="P1901" s="260"/>
      <c r="Q1901" s="260"/>
      <c r="R1901" s="260"/>
      <c r="S1901" s="260"/>
      <c r="T1901" s="261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62" t="s">
        <v>195</v>
      </c>
      <c r="AU1901" s="262" t="s">
        <v>83</v>
      </c>
      <c r="AV1901" s="14" t="s">
        <v>83</v>
      </c>
      <c r="AW1901" s="14" t="s">
        <v>30</v>
      </c>
      <c r="AX1901" s="14" t="s">
        <v>73</v>
      </c>
      <c r="AY1901" s="262" t="s">
        <v>183</v>
      </c>
    </row>
    <row r="1902" s="13" customFormat="1">
      <c r="A1902" s="13"/>
      <c r="B1902" s="241"/>
      <c r="C1902" s="242"/>
      <c r="D1902" s="243" t="s">
        <v>195</v>
      </c>
      <c r="E1902" s="244" t="s">
        <v>1</v>
      </c>
      <c r="F1902" s="245" t="s">
        <v>208</v>
      </c>
      <c r="G1902" s="242"/>
      <c r="H1902" s="244" t="s">
        <v>1</v>
      </c>
      <c r="I1902" s="246"/>
      <c r="J1902" s="242"/>
      <c r="K1902" s="242"/>
      <c r="L1902" s="247"/>
      <c r="M1902" s="248"/>
      <c r="N1902" s="249"/>
      <c r="O1902" s="249"/>
      <c r="P1902" s="249"/>
      <c r="Q1902" s="249"/>
      <c r="R1902" s="249"/>
      <c r="S1902" s="249"/>
      <c r="T1902" s="250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1" t="s">
        <v>195</v>
      </c>
      <c r="AU1902" s="251" t="s">
        <v>83</v>
      </c>
      <c r="AV1902" s="13" t="s">
        <v>81</v>
      </c>
      <c r="AW1902" s="13" t="s">
        <v>30</v>
      </c>
      <c r="AX1902" s="13" t="s">
        <v>73</v>
      </c>
      <c r="AY1902" s="251" t="s">
        <v>183</v>
      </c>
    </row>
    <row r="1903" s="13" customFormat="1">
      <c r="A1903" s="13"/>
      <c r="B1903" s="241"/>
      <c r="C1903" s="242"/>
      <c r="D1903" s="243" t="s">
        <v>195</v>
      </c>
      <c r="E1903" s="244" t="s">
        <v>1</v>
      </c>
      <c r="F1903" s="245" t="s">
        <v>1027</v>
      </c>
      <c r="G1903" s="242"/>
      <c r="H1903" s="244" t="s">
        <v>1</v>
      </c>
      <c r="I1903" s="246"/>
      <c r="J1903" s="242"/>
      <c r="K1903" s="242"/>
      <c r="L1903" s="247"/>
      <c r="M1903" s="248"/>
      <c r="N1903" s="249"/>
      <c r="O1903" s="249"/>
      <c r="P1903" s="249"/>
      <c r="Q1903" s="249"/>
      <c r="R1903" s="249"/>
      <c r="S1903" s="249"/>
      <c r="T1903" s="250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51" t="s">
        <v>195</v>
      </c>
      <c r="AU1903" s="251" t="s">
        <v>83</v>
      </c>
      <c r="AV1903" s="13" t="s">
        <v>81</v>
      </c>
      <c r="AW1903" s="13" t="s">
        <v>30</v>
      </c>
      <c r="AX1903" s="13" t="s">
        <v>73</v>
      </c>
      <c r="AY1903" s="251" t="s">
        <v>183</v>
      </c>
    </row>
    <row r="1904" s="14" customFormat="1">
      <c r="A1904" s="14"/>
      <c r="B1904" s="252"/>
      <c r="C1904" s="253"/>
      <c r="D1904" s="243" t="s">
        <v>195</v>
      </c>
      <c r="E1904" s="254" t="s">
        <v>1</v>
      </c>
      <c r="F1904" s="255" t="s">
        <v>2147</v>
      </c>
      <c r="G1904" s="253"/>
      <c r="H1904" s="256">
        <v>39.700000000000003</v>
      </c>
      <c r="I1904" s="257"/>
      <c r="J1904" s="253"/>
      <c r="K1904" s="253"/>
      <c r="L1904" s="258"/>
      <c r="M1904" s="259"/>
      <c r="N1904" s="260"/>
      <c r="O1904" s="260"/>
      <c r="P1904" s="260"/>
      <c r="Q1904" s="260"/>
      <c r="R1904" s="260"/>
      <c r="S1904" s="260"/>
      <c r="T1904" s="261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62" t="s">
        <v>195</v>
      </c>
      <c r="AU1904" s="262" t="s">
        <v>83</v>
      </c>
      <c r="AV1904" s="14" t="s">
        <v>83</v>
      </c>
      <c r="AW1904" s="14" t="s">
        <v>30</v>
      </c>
      <c r="AX1904" s="14" t="s">
        <v>73</v>
      </c>
      <c r="AY1904" s="262" t="s">
        <v>183</v>
      </c>
    </row>
    <row r="1905" s="15" customFormat="1">
      <c r="A1905" s="15"/>
      <c r="B1905" s="263"/>
      <c r="C1905" s="264"/>
      <c r="D1905" s="243" t="s">
        <v>195</v>
      </c>
      <c r="E1905" s="265" t="s">
        <v>1</v>
      </c>
      <c r="F1905" s="266" t="s">
        <v>219</v>
      </c>
      <c r="G1905" s="264"/>
      <c r="H1905" s="267">
        <v>116.81</v>
      </c>
      <c r="I1905" s="268"/>
      <c r="J1905" s="264"/>
      <c r="K1905" s="264"/>
      <c r="L1905" s="269"/>
      <c r="M1905" s="270"/>
      <c r="N1905" s="271"/>
      <c r="O1905" s="271"/>
      <c r="P1905" s="271"/>
      <c r="Q1905" s="271"/>
      <c r="R1905" s="271"/>
      <c r="S1905" s="271"/>
      <c r="T1905" s="272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T1905" s="273" t="s">
        <v>195</v>
      </c>
      <c r="AU1905" s="273" t="s">
        <v>83</v>
      </c>
      <c r="AV1905" s="15" t="s">
        <v>188</v>
      </c>
      <c r="AW1905" s="15" t="s">
        <v>30</v>
      </c>
      <c r="AX1905" s="15" t="s">
        <v>81</v>
      </c>
      <c r="AY1905" s="273" t="s">
        <v>183</v>
      </c>
    </row>
    <row r="1906" s="2" customFormat="1" ht="37.8" customHeight="1">
      <c r="A1906" s="38"/>
      <c r="B1906" s="39"/>
      <c r="C1906" s="227" t="s">
        <v>2148</v>
      </c>
      <c r="D1906" s="227" t="s">
        <v>185</v>
      </c>
      <c r="E1906" s="228" t="s">
        <v>2149</v>
      </c>
      <c r="F1906" s="229" t="s">
        <v>2150</v>
      </c>
      <c r="G1906" s="230" t="s">
        <v>202</v>
      </c>
      <c r="H1906" s="231">
        <v>463.49799999999999</v>
      </c>
      <c r="I1906" s="232"/>
      <c r="J1906" s="233">
        <f>ROUND(I1906*H1906,2)</f>
        <v>0</v>
      </c>
      <c r="K1906" s="234"/>
      <c r="L1906" s="44"/>
      <c r="M1906" s="235" t="s">
        <v>1</v>
      </c>
      <c r="N1906" s="236" t="s">
        <v>38</v>
      </c>
      <c r="O1906" s="91"/>
      <c r="P1906" s="237">
        <f>O1906*H1906</f>
        <v>0</v>
      </c>
      <c r="Q1906" s="237">
        <v>0</v>
      </c>
      <c r="R1906" s="237">
        <f>Q1906*H1906</f>
        <v>0</v>
      </c>
      <c r="S1906" s="237">
        <v>0.045999999999999999</v>
      </c>
      <c r="T1906" s="238">
        <f>S1906*H1906</f>
        <v>21.320907999999999</v>
      </c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R1906" s="239" t="s">
        <v>188</v>
      </c>
      <c r="AT1906" s="239" t="s">
        <v>185</v>
      </c>
      <c r="AU1906" s="239" t="s">
        <v>83</v>
      </c>
      <c r="AY1906" s="17" t="s">
        <v>183</v>
      </c>
      <c r="BE1906" s="240">
        <f>IF(N1906="základní",J1906,0)</f>
        <v>0</v>
      </c>
      <c r="BF1906" s="240">
        <f>IF(N1906="snížená",J1906,0)</f>
        <v>0</v>
      </c>
      <c r="BG1906" s="240">
        <f>IF(N1906="zákl. přenesená",J1906,0)</f>
        <v>0</v>
      </c>
      <c r="BH1906" s="240">
        <f>IF(N1906="sníž. přenesená",J1906,0)</f>
        <v>0</v>
      </c>
      <c r="BI1906" s="240">
        <f>IF(N1906="nulová",J1906,0)</f>
        <v>0</v>
      </c>
      <c r="BJ1906" s="17" t="s">
        <v>81</v>
      </c>
      <c r="BK1906" s="240">
        <f>ROUND(I1906*H1906,2)</f>
        <v>0</v>
      </c>
      <c r="BL1906" s="17" t="s">
        <v>188</v>
      </c>
      <c r="BM1906" s="239" t="s">
        <v>2151</v>
      </c>
    </row>
    <row r="1907" s="13" customFormat="1">
      <c r="A1907" s="13"/>
      <c r="B1907" s="241"/>
      <c r="C1907" s="242"/>
      <c r="D1907" s="243" t="s">
        <v>195</v>
      </c>
      <c r="E1907" s="244" t="s">
        <v>1</v>
      </c>
      <c r="F1907" s="245" t="s">
        <v>2152</v>
      </c>
      <c r="G1907" s="242"/>
      <c r="H1907" s="244" t="s">
        <v>1</v>
      </c>
      <c r="I1907" s="246"/>
      <c r="J1907" s="242"/>
      <c r="K1907" s="242"/>
      <c r="L1907" s="247"/>
      <c r="M1907" s="248"/>
      <c r="N1907" s="249"/>
      <c r="O1907" s="249"/>
      <c r="P1907" s="249"/>
      <c r="Q1907" s="249"/>
      <c r="R1907" s="249"/>
      <c r="S1907" s="249"/>
      <c r="T1907" s="250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1" t="s">
        <v>195</v>
      </c>
      <c r="AU1907" s="251" t="s">
        <v>83</v>
      </c>
      <c r="AV1907" s="13" t="s">
        <v>81</v>
      </c>
      <c r="AW1907" s="13" t="s">
        <v>30</v>
      </c>
      <c r="AX1907" s="13" t="s">
        <v>73</v>
      </c>
      <c r="AY1907" s="251" t="s">
        <v>183</v>
      </c>
    </row>
    <row r="1908" s="14" customFormat="1">
      <c r="A1908" s="14"/>
      <c r="B1908" s="252"/>
      <c r="C1908" s="253"/>
      <c r="D1908" s="243" t="s">
        <v>195</v>
      </c>
      <c r="E1908" s="254" t="s">
        <v>1</v>
      </c>
      <c r="F1908" s="255" t="s">
        <v>424</v>
      </c>
      <c r="G1908" s="253"/>
      <c r="H1908" s="256">
        <v>30</v>
      </c>
      <c r="I1908" s="257"/>
      <c r="J1908" s="253"/>
      <c r="K1908" s="253"/>
      <c r="L1908" s="258"/>
      <c r="M1908" s="259"/>
      <c r="N1908" s="260"/>
      <c r="O1908" s="260"/>
      <c r="P1908" s="260"/>
      <c r="Q1908" s="260"/>
      <c r="R1908" s="260"/>
      <c r="S1908" s="260"/>
      <c r="T1908" s="261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62" t="s">
        <v>195</v>
      </c>
      <c r="AU1908" s="262" t="s">
        <v>83</v>
      </c>
      <c r="AV1908" s="14" t="s">
        <v>83</v>
      </c>
      <c r="AW1908" s="14" t="s">
        <v>30</v>
      </c>
      <c r="AX1908" s="14" t="s">
        <v>73</v>
      </c>
      <c r="AY1908" s="262" t="s">
        <v>183</v>
      </c>
    </row>
    <row r="1909" s="13" customFormat="1">
      <c r="A1909" s="13"/>
      <c r="B1909" s="241"/>
      <c r="C1909" s="242"/>
      <c r="D1909" s="243" t="s">
        <v>195</v>
      </c>
      <c r="E1909" s="244" t="s">
        <v>1</v>
      </c>
      <c r="F1909" s="245" t="s">
        <v>196</v>
      </c>
      <c r="G1909" s="242"/>
      <c r="H1909" s="244" t="s">
        <v>1</v>
      </c>
      <c r="I1909" s="246"/>
      <c r="J1909" s="242"/>
      <c r="K1909" s="242"/>
      <c r="L1909" s="247"/>
      <c r="M1909" s="248"/>
      <c r="N1909" s="249"/>
      <c r="O1909" s="249"/>
      <c r="P1909" s="249"/>
      <c r="Q1909" s="249"/>
      <c r="R1909" s="249"/>
      <c r="S1909" s="249"/>
      <c r="T1909" s="250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51" t="s">
        <v>195</v>
      </c>
      <c r="AU1909" s="251" t="s">
        <v>83</v>
      </c>
      <c r="AV1909" s="13" t="s">
        <v>81</v>
      </c>
      <c r="AW1909" s="13" t="s">
        <v>30</v>
      </c>
      <c r="AX1909" s="13" t="s">
        <v>73</v>
      </c>
      <c r="AY1909" s="251" t="s">
        <v>183</v>
      </c>
    </row>
    <row r="1910" s="13" customFormat="1">
      <c r="A1910" s="13"/>
      <c r="B1910" s="241"/>
      <c r="C1910" s="242"/>
      <c r="D1910" s="243" t="s">
        <v>195</v>
      </c>
      <c r="E1910" s="244" t="s">
        <v>1</v>
      </c>
      <c r="F1910" s="245" t="s">
        <v>1650</v>
      </c>
      <c r="G1910" s="242"/>
      <c r="H1910" s="244" t="s">
        <v>1</v>
      </c>
      <c r="I1910" s="246"/>
      <c r="J1910" s="242"/>
      <c r="K1910" s="242"/>
      <c r="L1910" s="247"/>
      <c r="M1910" s="248"/>
      <c r="N1910" s="249"/>
      <c r="O1910" s="249"/>
      <c r="P1910" s="249"/>
      <c r="Q1910" s="249"/>
      <c r="R1910" s="249"/>
      <c r="S1910" s="249"/>
      <c r="T1910" s="250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1" t="s">
        <v>195</v>
      </c>
      <c r="AU1910" s="251" t="s">
        <v>83</v>
      </c>
      <c r="AV1910" s="13" t="s">
        <v>81</v>
      </c>
      <c r="AW1910" s="13" t="s">
        <v>30</v>
      </c>
      <c r="AX1910" s="13" t="s">
        <v>73</v>
      </c>
      <c r="AY1910" s="251" t="s">
        <v>183</v>
      </c>
    </row>
    <row r="1911" s="14" customFormat="1">
      <c r="A1911" s="14"/>
      <c r="B1911" s="252"/>
      <c r="C1911" s="253"/>
      <c r="D1911" s="243" t="s">
        <v>195</v>
      </c>
      <c r="E1911" s="254" t="s">
        <v>1</v>
      </c>
      <c r="F1911" s="255" t="s">
        <v>2153</v>
      </c>
      <c r="G1911" s="253"/>
      <c r="H1911" s="256">
        <v>33.5</v>
      </c>
      <c r="I1911" s="257"/>
      <c r="J1911" s="253"/>
      <c r="K1911" s="253"/>
      <c r="L1911" s="258"/>
      <c r="M1911" s="259"/>
      <c r="N1911" s="260"/>
      <c r="O1911" s="260"/>
      <c r="P1911" s="260"/>
      <c r="Q1911" s="260"/>
      <c r="R1911" s="260"/>
      <c r="S1911" s="260"/>
      <c r="T1911" s="261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62" t="s">
        <v>195</v>
      </c>
      <c r="AU1911" s="262" t="s">
        <v>83</v>
      </c>
      <c r="AV1911" s="14" t="s">
        <v>83</v>
      </c>
      <c r="AW1911" s="14" t="s">
        <v>30</v>
      </c>
      <c r="AX1911" s="14" t="s">
        <v>73</v>
      </c>
      <c r="AY1911" s="262" t="s">
        <v>183</v>
      </c>
    </row>
    <row r="1912" s="13" customFormat="1">
      <c r="A1912" s="13"/>
      <c r="B1912" s="241"/>
      <c r="C1912" s="242"/>
      <c r="D1912" s="243" t="s">
        <v>195</v>
      </c>
      <c r="E1912" s="244" t="s">
        <v>1</v>
      </c>
      <c r="F1912" s="245" t="s">
        <v>1581</v>
      </c>
      <c r="G1912" s="242"/>
      <c r="H1912" s="244" t="s">
        <v>1</v>
      </c>
      <c r="I1912" s="246"/>
      <c r="J1912" s="242"/>
      <c r="K1912" s="242"/>
      <c r="L1912" s="247"/>
      <c r="M1912" s="248"/>
      <c r="N1912" s="249"/>
      <c r="O1912" s="249"/>
      <c r="P1912" s="249"/>
      <c r="Q1912" s="249"/>
      <c r="R1912" s="249"/>
      <c r="S1912" s="249"/>
      <c r="T1912" s="250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1" t="s">
        <v>195</v>
      </c>
      <c r="AU1912" s="251" t="s">
        <v>83</v>
      </c>
      <c r="AV1912" s="13" t="s">
        <v>81</v>
      </c>
      <c r="AW1912" s="13" t="s">
        <v>30</v>
      </c>
      <c r="AX1912" s="13" t="s">
        <v>73</v>
      </c>
      <c r="AY1912" s="251" t="s">
        <v>183</v>
      </c>
    </row>
    <row r="1913" s="14" customFormat="1">
      <c r="A1913" s="14"/>
      <c r="B1913" s="252"/>
      <c r="C1913" s="253"/>
      <c r="D1913" s="243" t="s">
        <v>195</v>
      </c>
      <c r="E1913" s="254" t="s">
        <v>1</v>
      </c>
      <c r="F1913" s="255" t="s">
        <v>2154</v>
      </c>
      <c r="G1913" s="253"/>
      <c r="H1913" s="256">
        <v>26.798999999999999</v>
      </c>
      <c r="I1913" s="257"/>
      <c r="J1913" s="253"/>
      <c r="K1913" s="253"/>
      <c r="L1913" s="258"/>
      <c r="M1913" s="259"/>
      <c r="N1913" s="260"/>
      <c r="O1913" s="260"/>
      <c r="P1913" s="260"/>
      <c r="Q1913" s="260"/>
      <c r="R1913" s="260"/>
      <c r="S1913" s="260"/>
      <c r="T1913" s="261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62" t="s">
        <v>195</v>
      </c>
      <c r="AU1913" s="262" t="s">
        <v>83</v>
      </c>
      <c r="AV1913" s="14" t="s">
        <v>83</v>
      </c>
      <c r="AW1913" s="14" t="s">
        <v>30</v>
      </c>
      <c r="AX1913" s="14" t="s">
        <v>73</v>
      </c>
      <c r="AY1913" s="262" t="s">
        <v>183</v>
      </c>
    </row>
    <row r="1914" s="13" customFormat="1">
      <c r="A1914" s="13"/>
      <c r="B1914" s="241"/>
      <c r="C1914" s="242"/>
      <c r="D1914" s="243" t="s">
        <v>195</v>
      </c>
      <c r="E1914" s="244" t="s">
        <v>1</v>
      </c>
      <c r="F1914" s="245" t="s">
        <v>1023</v>
      </c>
      <c r="G1914" s="242"/>
      <c r="H1914" s="244" t="s">
        <v>1</v>
      </c>
      <c r="I1914" s="246"/>
      <c r="J1914" s="242"/>
      <c r="K1914" s="242"/>
      <c r="L1914" s="247"/>
      <c r="M1914" s="248"/>
      <c r="N1914" s="249"/>
      <c r="O1914" s="249"/>
      <c r="P1914" s="249"/>
      <c r="Q1914" s="249"/>
      <c r="R1914" s="249"/>
      <c r="S1914" s="249"/>
      <c r="T1914" s="250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1" t="s">
        <v>195</v>
      </c>
      <c r="AU1914" s="251" t="s">
        <v>83</v>
      </c>
      <c r="AV1914" s="13" t="s">
        <v>81</v>
      </c>
      <c r="AW1914" s="13" t="s">
        <v>30</v>
      </c>
      <c r="AX1914" s="13" t="s">
        <v>73</v>
      </c>
      <c r="AY1914" s="251" t="s">
        <v>183</v>
      </c>
    </row>
    <row r="1915" s="14" customFormat="1">
      <c r="A1915" s="14"/>
      <c r="B1915" s="252"/>
      <c r="C1915" s="253"/>
      <c r="D1915" s="243" t="s">
        <v>195</v>
      </c>
      <c r="E1915" s="254" t="s">
        <v>1</v>
      </c>
      <c r="F1915" s="255" t="s">
        <v>1583</v>
      </c>
      <c r="G1915" s="253"/>
      <c r="H1915" s="256">
        <v>69.494</v>
      </c>
      <c r="I1915" s="257"/>
      <c r="J1915" s="253"/>
      <c r="K1915" s="253"/>
      <c r="L1915" s="258"/>
      <c r="M1915" s="259"/>
      <c r="N1915" s="260"/>
      <c r="O1915" s="260"/>
      <c r="P1915" s="260"/>
      <c r="Q1915" s="260"/>
      <c r="R1915" s="260"/>
      <c r="S1915" s="260"/>
      <c r="T1915" s="261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62" t="s">
        <v>195</v>
      </c>
      <c r="AU1915" s="262" t="s">
        <v>83</v>
      </c>
      <c r="AV1915" s="14" t="s">
        <v>83</v>
      </c>
      <c r="AW1915" s="14" t="s">
        <v>30</v>
      </c>
      <c r="AX1915" s="14" t="s">
        <v>73</v>
      </c>
      <c r="AY1915" s="262" t="s">
        <v>183</v>
      </c>
    </row>
    <row r="1916" s="13" customFormat="1">
      <c r="A1916" s="13"/>
      <c r="B1916" s="241"/>
      <c r="C1916" s="242"/>
      <c r="D1916" s="243" t="s">
        <v>195</v>
      </c>
      <c r="E1916" s="244" t="s">
        <v>1</v>
      </c>
      <c r="F1916" s="245" t="s">
        <v>1321</v>
      </c>
      <c r="G1916" s="242"/>
      <c r="H1916" s="244" t="s">
        <v>1</v>
      </c>
      <c r="I1916" s="246"/>
      <c r="J1916" s="242"/>
      <c r="K1916" s="242"/>
      <c r="L1916" s="247"/>
      <c r="M1916" s="248"/>
      <c r="N1916" s="249"/>
      <c r="O1916" s="249"/>
      <c r="P1916" s="249"/>
      <c r="Q1916" s="249"/>
      <c r="R1916" s="249"/>
      <c r="S1916" s="249"/>
      <c r="T1916" s="250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1" t="s">
        <v>195</v>
      </c>
      <c r="AU1916" s="251" t="s">
        <v>83</v>
      </c>
      <c r="AV1916" s="13" t="s">
        <v>81</v>
      </c>
      <c r="AW1916" s="13" t="s">
        <v>30</v>
      </c>
      <c r="AX1916" s="13" t="s">
        <v>73</v>
      </c>
      <c r="AY1916" s="251" t="s">
        <v>183</v>
      </c>
    </row>
    <row r="1917" s="14" customFormat="1">
      <c r="A1917" s="14"/>
      <c r="B1917" s="252"/>
      <c r="C1917" s="253"/>
      <c r="D1917" s="243" t="s">
        <v>195</v>
      </c>
      <c r="E1917" s="254" t="s">
        <v>1</v>
      </c>
      <c r="F1917" s="255" t="s">
        <v>2155</v>
      </c>
      <c r="G1917" s="253"/>
      <c r="H1917" s="256">
        <v>8.1679999999999993</v>
      </c>
      <c r="I1917" s="257"/>
      <c r="J1917" s="253"/>
      <c r="K1917" s="253"/>
      <c r="L1917" s="258"/>
      <c r="M1917" s="259"/>
      <c r="N1917" s="260"/>
      <c r="O1917" s="260"/>
      <c r="P1917" s="260"/>
      <c r="Q1917" s="260"/>
      <c r="R1917" s="260"/>
      <c r="S1917" s="260"/>
      <c r="T1917" s="261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62" t="s">
        <v>195</v>
      </c>
      <c r="AU1917" s="262" t="s">
        <v>83</v>
      </c>
      <c r="AV1917" s="14" t="s">
        <v>83</v>
      </c>
      <c r="AW1917" s="14" t="s">
        <v>30</v>
      </c>
      <c r="AX1917" s="14" t="s">
        <v>73</v>
      </c>
      <c r="AY1917" s="262" t="s">
        <v>183</v>
      </c>
    </row>
    <row r="1918" s="13" customFormat="1">
      <c r="A1918" s="13"/>
      <c r="B1918" s="241"/>
      <c r="C1918" s="242"/>
      <c r="D1918" s="243" t="s">
        <v>195</v>
      </c>
      <c r="E1918" s="244" t="s">
        <v>1</v>
      </c>
      <c r="F1918" s="245" t="s">
        <v>1584</v>
      </c>
      <c r="G1918" s="242"/>
      <c r="H1918" s="244" t="s">
        <v>1</v>
      </c>
      <c r="I1918" s="246"/>
      <c r="J1918" s="242"/>
      <c r="K1918" s="242"/>
      <c r="L1918" s="247"/>
      <c r="M1918" s="248"/>
      <c r="N1918" s="249"/>
      <c r="O1918" s="249"/>
      <c r="P1918" s="249"/>
      <c r="Q1918" s="249"/>
      <c r="R1918" s="249"/>
      <c r="S1918" s="249"/>
      <c r="T1918" s="250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1" t="s">
        <v>195</v>
      </c>
      <c r="AU1918" s="251" t="s">
        <v>83</v>
      </c>
      <c r="AV1918" s="13" t="s">
        <v>81</v>
      </c>
      <c r="AW1918" s="13" t="s">
        <v>30</v>
      </c>
      <c r="AX1918" s="13" t="s">
        <v>73</v>
      </c>
      <c r="AY1918" s="251" t="s">
        <v>183</v>
      </c>
    </row>
    <row r="1919" s="14" customFormat="1">
      <c r="A1919" s="14"/>
      <c r="B1919" s="252"/>
      <c r="C1919" s="253"/>
      <c r="D1919" s="243" t="s">
        <v>195</v>
      </c>
      <c r="E1919" s="254" t="s">
        <v>1</v>
      </c>
      <c r="F1919" s="255" t="s">
        <v>2156</v>
      </c>
      <c r="G1919" s="253"/>
      <c r="H1919" s="256">
        <v>43.798000000000002</v>
      </c>
      <c r="I1919" s="257"/>
      <c r="J1919" s="253"/>
      <c r="K1919" s="253"/>
      <c r="L1919" s="258"/>
      <c r="M1919" s="259"/>
      <c r="N1919" s="260"/>
      <c r="O1919" s="260"/>
      <c r="P1919" s="260"/>
      <c r="Q1919" s="260"/>
      <c r="R1919" s="260"/>
      <c r="S1919" s="260"/>
      <c r="T1919" s="261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62" t="s">
        <v>195</v>
      </c>
      <c r="AU1919" s="262" t="s">
        <v>83</v>
      </c>
      <c r="AV1919" s="14" t="s">
        <v>83</v>
      </c>
      <c r="AW1919" s="14" t="s">
        <v>30</v>
      </c>
      <c r="AX1919" s="14" t="s">
        <v>73</v>
      </c>
      <c r="AY1919" s="262" t="s">
        <v>183</v>
      </c>
    </row>
    <row r="1920" s="13" customFormat="1">
      <c r="A1920" s="13"/>
      <c r="B1920" s="241"/>
      <c r="C1920" s="242"/>
      <c r="D1920" s="243" t="s">
        <v>195</v>
      </c>
      <c r="E1920" s="244" t="s">
        <v>1</v>
      </c>
      <c r="F1920" s="245" t="s">
        <v>1578</v>
      </c>
      <c r="G1920" s="242"/>
      <c r="H1920" s="244" t="s">
        <v>1</v>
      </c>
      <c r="I1920" s="246"/>
      <c r="J1920" s="242"/>
      <c r="K1920" s="242"/>
      <c r="L1920" s="247"/>
      <c r="M1920" s="248"/>
      <c r="N1920" s="249"/>
      <c r="O1920" s="249"/>
      <c r="P1920" s="249"/>
      <c r="Q1920" s="249"/>
      <c r="R1920" s="249"/>
      <c r="S1920" s="249"/>
      <c r="T1920" s="250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51" t="s">
        <v>195</v>
      </c>
      <c r="AU1920" s="251" t="s">
        <v>83</v>
      </c>
      <c r="AV1920" s="13" t="s">
        <v>81</v>
      </c>
      <c r="AW1920" s="13" t="s">
        <v>30</v>
      </c>
      <c r="AX1920" s="13" t="s">
        <v>73</v>
      </c>
      <c r="AY1920" s="251" t="s">
        <v>183</v>
      </c>
    </row>
    <row r="1921" s="14" customFormat="1">
      <c r="A1921" s="14"/>
      <c r="B1921" s="252"/>
      <c r="C1921" s="253"/>
      <c r="D1921" s="243" t="s">
        <v>195</v>
      </c>
      <c r="E1921" s="254" t="s">
        <v>1</v>
      </c>
      <c r="F1921" s="255" t="s">
        <v>1579</v>
      </c>
      <c r="G1921" s="253"/>
      <c r="H1921" s="256">
        <v>7.976</v>
      </c>
      <c r="I1921" s="257"/>
      <c r="J1921" s="253"/>
      <c r="K1921" s="253"/>
      <c r="L1921" s="258"/>
      <c r="M1921" s="259"/>
      <c r="N1921" s="260"/>
      <c r="O1921" s="260"/>
      <c r="P1921" s="260"/>
      <c r="Q1921" s="260"/>
      <c r="R1921" s="260"/>
      <c r="S1921" s="260"/>
      <c r="T1921" s="261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62" t="s">
        <v>195</v>
      </c>
      <c r="AU1921" s="262" t="s">
        <v>83</v>
      </c>
      <c r="AV1921" s="14" t="s">
        <v>83</v>
      </c>
      <c r="AW1921" s="14" t="s">
        <v>30</v>
      </c>
      <c r="AX1921" s="14" t="s">
        <v>73</v>
      </c>
      <c r="AY1921" s="262" t="s">
        <v>183</v>
      </c>
    </row>
    <row r="1922" s="13" customFormat="1">
      <c r="A1922" s="13"/>
      <c r="B1922" s="241"/>
      <c r="C1922" s="242"/>
      <c r="D1922" s="243" t="s">
        <v>195</v>
      </c>
      <c r="E1922" s="244" t="s">
        <v>1</v>
      </c>
      <c r="F1922" s="245" t="s">
        <v>1059</v>
      </c>
      <c r="G1922" s="242"/>
      <c r="H1922" s="244" t="s">
        <v>1</v>
      </c>
      <c r="I1922" s="246"/>
      <c r="J1922" s="242"/>
      <c r="K1922" s="242"/>
      <c r="L1922" s="247"/>
      <c r="M1922" s="248"/>
      <c r="N1922" s="249"/>
      <c r="O1922" s="249"/>
      <c r="P1922" s="249"/>
      <c r="Q1922" s="249"/>
      <c r="R1922" s="249"/>
      <c r="S1922" s="249"/>
      <c r="T1922" s="250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51" t="s">
        <v>195</v>
      </c>
      <c r="AU1922" s="251" t="s">
        <v>83</v>
      </c>
      <c r="AV1922" s="13" t="s">
        <v>81</v>
      </c>
      <c r="AW1922" s="13" t="s">
        <v>30</v>
      </c>
      <c r="AX1922" s="13" t="s">
        <v>73</v>
      </c>
      <c r="AY1922" s="251" t="s">
        <v>183</v>
      </c>
    </row>
    <row r="1923" s="14" customFormat="1">
      <c r="A1923" s="14"/>
      <c r="B1923" s="252"/>
      <c r="C1923" s="253"/>
      <c r="D1923" s="243" t="s">
        <v>195</v>
      </c>
      <c r="E1923" s="254" t="s">
        <v>1</v>
      </c>
      <c r="F1923" s="255" t="s">
        <v>2157</v>
      </c>
      <c r="G1923" s="253"/>
      <c r="H1923" s="256">
        <v>32.039000000000001</v>
      </c>
      <c r="I1923" s="257"/>
      <c r="J1923" s="253"/>
      <c r="K1923" s="253"/>
      <c r="L1923" s="258"/>
      <c r="M1923" s="259"/>
      <c r="N1923" s="260"/>
      <c r="O1923" s="260"/>
      <c r="P1923" s="260"/>
      <c r="Q1923" s="260"/>
      <c r="R1923" s="260"/>
      <c r="S1923" s="260"/>
      <c r="T1923" s="261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62" t="s">
        <v>195</v>
      </c>
      <c r="AU1923" s="262" t="s">
        <v>83</v>
      </c>
      <c r="AV1923" s="14" t="s">
        <v>83</v>
      </c>
      <c r="AW1923" s="14" t="s">
        <v>30</v>
      </c>
      <c r="AX1923" s="14" t="s">
        <v>73</v>
      </c>
      <c r="AY1923" s="262" t="s">
        <v>183</v>
      </c>
    </row>
    <row r="1924" s="13" customFormat="1">
      <c r="A1924" s="13"/>
      <c r="B1924" s="241"/>
      <c r="C1924" s="242"/>
      <c r="D1924" s="243" t="s">
        <v>195</v>
      </c>
      <c r="E1924" s="244" t="s">
        <v>1</v>
      </c>
      <c r="F1924" s="245" t="s">
        <v>1587</v>
      </c>
      <c r="G1924" s="242"/>
      <c r="H1924" s="244" t="s">
        <v>1</v>
      </c>
      <c r="I1924" s="246"/>
      <c r="J1924" s="242"/>
      <c r="K1924" s="242"/>
      <c r="L1924" s="247"/>
      <c r="M1924" s="248"/>
      <c r="N1924" s="249"/>
      <c r="O1924" s="249"/>
      <c r="P1924" s="249"/>
      <c r="Q1924" s="249"/>
      <c r="R1924" s="249"/>
      <c r="S1924" s="249"/>
      <c r="T1924" s="250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1" t="s">
        <v>195</v>
      </c>
      <c r="AU1924" s="251" t="s">
        <v>83</v>
      </c>
      <c r="AV1924" s="13" t="s">
        <v>81</v>
      </c>
      <c r="AW1924" s="13" t="s">
        <v>30</v>
      </c>
      <c r="AX1924" s="13" t="s">
        <v>73</v>
      </c>
      <c r="AY1924" s="251" t="s">
        <v>183</v>
      </c>
    </row>
    <row r="1925" s="14" customFormat="1">
      <c r="A1925" s="14"/>
      <c r="B1925" s="252"/>
      <c r="C1925" s="253"/>
      <c r="D1925" s="243" t="s">
        <v>195</v>
      </c>
      <c r="E1925" s="254" t="s">
        <v>1</v>
      </c>
      <c r="F1925" s="255" t="s">
        <v>2158</v>
      </c>
      <c r="G1925" s="253"/>
      <c r="H1925" s="256">
        <v>46.076999999999998</v>
      </c>
      <c r="I1925" s="257"/>
      <c r="J1925" s="253"/>
      <c r="K1925" s="253"/>
      <c r="L1925" s="258"/>
      <c r="M1925" s="259"/>
      <c r="N1925" s="260"/>
      <c r="O1925" s="260"/>
      <c r="P1925" s="260"/>
      <c r="Q1925" s="260"/>
      <c r="R1925" s="260"/>
      <c r="S1925" s="260"/>
      <c r="T1925" s="261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62" t="s">
        <v>195</v>
      </c>
      <c r="AU1925" s="262" t="s">
        <v>83</v>
      </c>
      <c r="AV1925" s="14" t="s">
        <v>83</v>
      </c>
      <c r="AW1925" s="14" t="s">
        <v>30</v>
      </c>
      <c r="AX1925" s="14" t="s">
        <v>73</v>
      </c>
      <c r="AY1925" s="262" t="s">
        <v>183</v>
      </c>
    </row>
    <row r="1926" s="13" customFormat="1">
      <c r="A1926" s="13"/>
      <c r="B1926" s="241"/>
      <c r="C1926" s="242"/>
      <c r="D1926" s="243" t="s">
        <v>195</v>
      </c>
      <c r="E1926" s="244" t="s">
        <v>1</v>
      </c>
      <c r="F1926" s="245" t="s">
        <v>1589</v>
      </c>
      <c r="G1926" s="242"/>
      <c r="H1926" s="244" t="s">
        <v>1</v>
      </c>
      <c r="I1926" s="246"/>
      <c r="J1926" s="242"/>
      <c r="K1926" s="242"/>
      <c r="L1926" s="247"/>
      <c r="M1926" s="248"/>
      <c r="N1926" s="249"/>
      <c r="O1926" s="249"/>
      <c r="P1926" s="249"/>
      <c r="Q1926" s="249"/>
      <c r="R1926" s="249"/>
      <c r="S1926" s="249"/>
      <c r="T1926" s="250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1" t="s">
        <v>195</v>
      </c>
      <c r="AU1926" s="251" t="s">
        <v>83</v>
      </c>
      <c r="AV1926" s="13" t="s">
        <v>81</v>
      </c>
      <c r="AW1926" s="13" t="s">
        <v>30</v>
      </c>
      <c r="AX1926" s="13" t="s">
        <v>73</v>
      </c>
      <c r="AY1926" s="251" t="s">
        <v>183</v>
      </c>
    </row>
    <row r="1927" s="14" customFormat="1">
      <c r="A1927" s="14"/>
      <c r="B1927" s="252"/>
      <c r="C1927" s="253"/>
      <c r="D1927" s="243" t="s">
        <v>195</v>
      </c>
      <c r="E1927" s="254" t="s">
        <v>1</v>
      </c>
      <c r="F1927" s="255" t="s">
        <v>2159</v>
      </c>
      <c r="G1927" s="253"/>
      <c r="H1927" s="256">
        <v>42.396000000000001</v>
      </c>
      <c r="I1927" s="257"/>
      <c r="J1927" s="253"/>
      <c r="K1927" s="253"/>
      <c r="L1927" s="258"/>
      <c r="M1927" s="259"/>
      <c r="N1927" s="260"/>
      <c r="O1927" s="260"/>
      <c r="P1927" s="260"/>
      <c r="Q1927" s="260"/>
      <c r="R1927" s="260"/>
      <c r="S1927" s="260"/>
      <c r="T1927" s="261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62" t="s">
        <v>195</v>
      </c>
      <c r="AU1927" s="262" t="s">
        <v>83</v>
      </c>
      <c r="AV1927" s="14" t="s">
        <v>83</v>
      </c>
      <c r="AW1927" s="14" t="s">
        <v>30</v>
      </c>
      <c r="AX1927" s="14" t="s">
        <v>73</v>
      </c>
      <c r="AY1927" s="262" t="s">
        <v>183</v>
      </c>
    </row>
    <row r="1928" s="13" customFormat="1">
      <c r="A1928" s="13"/>
      <c r="B1928" s="241"/>
      <c r="C1928" s="242"/>
      <c r="D1928" s="243" t="s">
        <v>195</v>
      </c>
      <c r="E1928" s="244" t="s">
        <v>1</v>
      </c>
      <c r="F1928" s="245" t="s">
        <v>1658</v>
      </c>
      <c r="G1928" s="242"/>
      <c r="H1928" s="244" t="s">
        <v>1</v>
      </c>
      <c r="I1928" s="246"/>
      <c r="J1928" s="242"/>
      <c r="K1928" s="242"/>
      <c r="L1928" s="247"/>
      <c r="M1928" s="248"/>
      <c r="N1928" s="249"/>
      <c r="O1928" s="249"/>
      <c r="P1928" s="249"/>
      <c r="Q1928" s="249"/>
      <c r="R1928" s="249"/>
      <c r="S1928" s="249"/>
      <c r="T1928" s="250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1" t="s">
        <v>195</v>
      </c>
      <c r="AU1928" s="251" t="s">
        <v>83</v>
      </c>
      <c r="AV1928" s="13" t="s">
        <v>81</v>
      </c>
      <c r="AW1928" s="13" t="s">
        <v>30</v>
      </c>
      <c r="AX1928" s="13" t="s">
        <v>73</v>
      </c>
      <c r="AY1928" s="251" t="s">
        <v>183</v>
      </c>
    </row>
    <row r="1929" s="14" customFormat="1">
      <c r="A1929" s="14"/>
      <c r="B1929" s="252"/>
      <c r="C1929" s="253"/>
      <c r="D1929" s="243" t="s">
        <v>195</v>
      </c>
      <c r="E1929" s="254" t="s">
        <v>1</v>
      </c>
      <c r="F1929" s="255" t="s">
        <v>1659</v>
      </c>
      <c r="G1929" s="253"/>
      <c r="H1929" s="256">
        <v>12.502000000000001</v>
      </c>
      <c r="I1929" s="257"/>
      <c r="J1929" s="253"/>
      <c r="K1929" s="253"/>
      <c r="L1929" s="258"/>
      <c r="M1929" s="259"/>
      <c r="N1929" s="260"/>
      <c r="O1929" s="260"/>
      <c r="P1929" s="260"/>
      <c r="Q1929" s="260"/>
      <c r="R1929" s="260"/>
      <c r="S1929" s="260"/>
      <c r="T1929" s="261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62" t="s">
        <v>195</v>
      </c>
      <c r="AU1929" s="262" t="s">
        <v>83</v>
      </c>
      <c r="AV1929" s="14" t="s">
        <v>83</v>
      </c>
      <c r="AW1929" s="14" t="s">
        <v>30</v>
      </c>
      <c r="AX1929" s="14" t="s">
        <v>73</v>
      </c>
      <c r="AY1929" s="262" t="s">
        <v>183</v>
      </c>
    </row>
    <row r="1930" s="13" customFormat="1">
      <c r="A1930" s="13"/>
      <c r="B1930" s="241"/>
      <c r="C1930" s="242"/>
      <c r="D1930" s="243" t="s">
        <v>195</v>
      </c>
      <c r="E1930" s="244" t="s">
        <v>1</v>
      </c>
      <c r="F1930" s="245" t="s">
        <v>1660</v>
      </c>
      <c r="G1930" s="242"/>
      <c r="H1930" s="244" t="s">
        <v>1</v>
      </c>
      <c r="I1930" s="246"/>
      <c r="J1930" s="242"/>
      <c r="K1930" s="242"/>
      <c r="L1930" s="247"/>
      <c r="M1930" s="248"/>
      <c r="N1930" s="249"/>
      <c r="O1930" s="249"/>
      <c r="P1930" s="249"/>
      <c r="Q1930" s="249"/>
      <c r="R1930" s="249"/>
      <c r="S1930" s="249"/>
      <c r="T1930" s="250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1" t="s">
        <v>195</v>
      </c>
      <c r="AU1930" s="251" t="s">
        <v>83</v>
      </c>
      <c r="AV1930" s="13" t="s">
        <v>81</v>
      </c>
      <c r="AW1930" s="13" t="s">
        <v>30</v>
      </c>
      <c r="AX1930" s="13" t="s">
        <v>73</v>
      </c>
      <c r="AY1930" s="251" t="s">
        <v>183</v>
      </c>
    </row>
    <row r="1931" s="14" customFormat="1">
      <c r="A1931" s="14"/>
      <c r="B1931" s="252"/>
      <c r="C1931" s="253"/>
      <c r="D1931" s="243" t="s">
        <v>195</v>
      </c>
      <c r="E1931" s="254" t="s">
        <v>1</v>
      </c>
      <c r="F1931" s="255" t="s">
        <v>1661</v>
      </c>
      <c r="G1931" s="253"/>
      <c r="H1931" s="256">
        <v>38.854999999999997</v>
      </c>
      <c r="I1931" s="257"/>
      <c r="J1931" s="253"/>
      <c r="K1931" s="253"/>
      <c r="L1931" s="258"/>
      <c r="M1931" s="259"/>
      <c r="N1931" s="260"/>
      <c r="O1931" s="260"/>
      <c r="P1931" s="260"/>
      <c r="Q1931" s="260"/>
      <c r="R1931" s="260"/>
      <c r="S1931" s="260"/>
      <c r="T1931" s="261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62" t="s">
        <v>195</v>
      </c>
      <c r="AU1931" s="262" t="s">
        <v>83</v>
      </c>
      <c r="AV1931" s="14" t="s">
        <v>83</v>
      </c>
      <c r="AW1931" s="14" t="s">
        <v>30</v>
      </c>
      <c r="AX1931" s="14" t="s">
        <v>73</v>
      </c>
      <c r="AY1931" s="262" t="s">
        <v>183</v>
      </c>
    </row>
    <row r="1932" s="13" customFormat="1">
      <c r="A1932" s="13"/>
      <c r="B1932" s="241"/>
      <c r="C1932" s="242"/>
      <c r="D1932" s="243" t="s">
        <v>195</v>
      </c>
      <c r="E1932" s="244" t="s">
        <v>1</v>
      </c>
      <c r="F1932" s="245" t="s">
        <v>208</v>
      </c>
      <c r="G1932" s="242"/>
      <c r="H1932" s="244" t="s">
        <v>1</v>
      </c>
      <c r="I1932" s="246"/>
      <c r="J1932" s="242"/>
      <c r="K1932" s="242"/>
      <c r="L1932" s="247"/>
      <c r="M1932" s="248"/>
      <c r="N1932" s="249"/>
      <c r="O1932" s="249"/>
      <c r="P1932" s="249"/>
      <c r="Q1932" s="249"/>
      <c r="R1932" s="249"/>
      <c r="S1932" s="249"/>
      <c r="T1932" s="250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1" t="s">
        <v>195</v>
      </c>
      <c r="AU1932" s="251" t="s">
        <v>83</v>
      </c>
      <c r="AV1932" s="13" t="s">
        <v>81</v>
      </c>
      <c r="AW1932" s="13" t="s">
        <v>30</v>
      </c>
      <c r="AX1932" s="13" t="s">
        <v>73</v>
      </c>
      <c r="AY1932" s="251" t="s">
        <v>183</v>
      </c>
    </row>
    <row r="1933" s="13" customFormat="1">
      <c r="A1933" s="13"/>
      <c r="B1933" s="241"/>
      <c r="C1933" s="242"/>
      <c r="D1933" s="243" t="s">
        <v>195</v>
      </c>
      <c r="E1933" s="244" t="s">
        <v>1</v>
      </c>
      <c r="F1933" s="245" t="s">
        <v>1606</v>
      </c>
      <c r="G1933" s="242"/>
      <c r="H1933" s="244" t="s">
        <v>1</v>
      </c>
      <c r="I1933" s="246"/>
      <c r="J1933" s="242"/>
      <c r="K1933" s="242"/>
      <c r="L1933" s="247"/>
      <c r="M1933" s="248"/>
      <c r="N1933" s="249"/>
      <c r="O1933" s="249"/>
      <c r="P1933" s="249"/>
      <c r="Q1933" s="249"/>
      <c r="R1933" s="249"/>
      <c r="S1933" s="249"/>
      <c r="T1933" s="250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51" t="s">
        <v>195</v>
      </c>
      <c r="AU1933" s="251" t="s">
        <v>83</v>
      </c>
      <c r="AV1933" s="13" t="s">
        <v>81</v>
      </c>
      <c r="AW1933" s="13" t="s">
        <v>30</v>
      </c>
      <c r="AX1933" s="13" t="s">
        <v>73</v>
      </c>
      <c r="AY1933" s="251" t="s">
        <v>183</v>
      </c>
    </row>
    <row r="1934" s="13" customFormat="1">
      <c r="A1934" s="13"/>
      <c r="B1934" s="241"/>
      <c r="C1934" s="242"/>
      <c r="D1934" s="243" t="s">
        <v>195</v>
      </c>
      <c r="E1934" s="244" t="s">
        <v>1</v>
      </c>
      <c r="F1934" s="245" t="s">
        <v>1607</v>
      </c>
      <c r="G1934" s="242"/>
      <c r="H1934" s="244" t="s">
        <v>1</v>
      </c>
      <c r="I1934" s="246"/>
      <c r="J1934" s="242"/>
      <c r="K1934" s="242"/>
      <c r="L1934" s="247"/>
      <c r="M1934" s="248"/>
      <c r="N1934" s="249"/>
      <c r="O1934" s="249"/>
      <c r="P1934" s="249"/>
      <c r="Q1934" s="249"/>
      <c r="R1934" s="249"/>
      <c r="S1934" s="249"/>
      <c r="T1934" s="250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51" t="s">
        <v>195</v>
      </c>
      <c r="AU1934" s="251" t="s">
        <v>83</v>
      </c>
      <c r="AV1934" s="13" t="s">
        <v>81</v>
      </c>
      <c r="AW1934" s="13" t="s">
        <v>30</v>
      </c>
      <c r="AX1934" s="13" t="s">
        <v>73</v>
      </c>
      <c r="AY1934" s="251" t="s">
        <v>183</v>
      </c>
    </row>
    <row r="1935" s="14" customFormat="1">
      <c r="A1935" s="14"/>
      <c r="B1935" s="252"/>
      <c r="C1935" s="253"/>
      <c r="D1935" s="243" t="s">
        <v>195</v>
      </c>
      <c r="E1935" s="254" t="s">
        <v>1</v>
      </c>
      <c r="F1935" s="255" t="s">
        <v>1608</v>
      </c>
      <c r="G1935" s="253"/>
      <c r="H1935" s="256">
        <v>3.96</v>
      </c>
      <c r="I1935" s="257"/>
      <c r="J1935" s="253"/>
      <c r="K1935" s="253"/>
      <c r="L1935" s="258"/>
      <c r="M1935" s="259"/>
      <c r="N1935" s="260"/>
      <c r="O1935" s="260"/>
      <c r="P1935" s="260"/>
      <c r="Q1935" s="260"/>
      <c r="R1935" s="260"/>
      <c r="S1935" s="260"/>
      <c r="T1935" s="261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62" t="s">
        <v>195</v>
      </c>
      <c r="AU1935" s="262" t="s">
        <v>83</v>
      </c>
      <c r="AV1935" s="14" t="s">
        <v>83</v>
      </c>
      <c r="AW1935" s="14" t="s">
        <v>30</v>
      </c>
      <c r="AX1935" s="14" t="s">
        <v>73</v>
      </c>
      <c r="AY1935" s="262" t="s">
        <v>183</v>
      </c>
    </row>
    <row r="1936" s="13" customFormat="1">
      <c r="A1936" s="13"/>
      <c r="B1936" s="241"/>
      <c r="C1936" s="242"/>
      <c r="D1936" s="243" t="s">
        <v>195</v>
      </c>
      <c r="E1936" s="244" t="s">
        <v>1</v>
      </c>
      <c r="F1936" s="245" t="s">
        <v>1609</v>
      </c>
      <c r="G1936" s="242"/>
      <c r="H1936" s="244" t="s">
        <v>1</v>
      </c>
      <c r="I1936" s="246"/>
      <c r="J1936" s="242"/>
      <c r="K1936" s="242"/>
      <c r="L1936" s="247"/>
      <c r="M1936" s="248"/>
      <c r="N1936" s="249"/>
      <c r="O1936" s="249"/>
      <c r="P1936" s="249"/>
      <c r="Q1936" s="249"/>
      <c r="R1936" s="249"/>
      <c r="S1936" s="249"/>
      <c r="T1936" s="250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51" t="s">
        <v>195</v>
      </c>
      <c r="AU1936" s="251" t="s">
        <v>83</v>
      </c>
      <c r="AV1936" s="13" t="s">
        <v>81</v>
      </c>
      <c r="AW1936" s="13" t="s">
        <v>30</v>
      </c>
      <c r="AX1936" s="13" t="s">
        <v>73</v>
      </c>
      <c r="AY1936" s="251" t="s">
        <v>183</v>
      </c>
    </row>
    <row r="1937" s="14" customFormat="1">
      <c r="A1937" s="14"/>
      <c r="B1937" s="252"/>
      <c r="C1937" s="253"/>
      <c r="D1937" s="243" t="s">
        <v>195</v>
      </c>
      <c r="E1937" s="254" t="s">
        <v>1</v>
      </c>
      <c r="F1937" s="255" t="s">
        <v>1610</v>
      </c>
      <c r="G1937" s="253"/>
      <c r="H1937" s="256">
        <v>3.1600000000000001</v>
      </c>
      <c r="I1937" s="257"/>
      <c r="J1937" s="253"/>
      <c r="K1937" s="253"/>
      <c r="L1937" s="258"/>
      <c r="M1937" s="259"/>
      <c r="N1937" s="260"/>
      <c r="O1937" s="260"/>
      <c r="P1937" s="260"/>
      <c r="Q1937" s="260"/>
      <c r="R1937" s="260"/>
      <c r="S1937" s="260"/>
      <c r="T1937" s="261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62" t="s">
        <v>195</v>
      </c>
      <c r="AU1937" s="262" t="s">
        <v>83</v>
      </c>
      <c r="AV1937" s="14" t="s">
        <v>83</v>
      </c>
      <c r="AW1937" s="14" t="s">
        <v>30</v>
      </c>
      <c r="AX1937" s="14" t="s">
        <v>73</v>
      </c>
      <c r="AY1937" s="262" t="s">
        <v>183</v>
      </c>
    </row>
    <row r="1938" s="13" customFormat="1">
      <c r="A1938" s="13"/>
      <c r="B1938" s="241"/>
      <c r="C1938" s="242"/>
      <c r="D1938" s="243" t="s">
        <v>195</v>
      </c>
      <c r="E1938" s="244" t="s">
        <v>1</v>
      </c>
      <c r="F1938" s="245" t="s">
        <v>1611</v>
      </c>
      <c r="G1938" s="242"/>
      <c r="H1938" s="244" t="s">
        <v>1</v>
      </c>
      <c r="I1938" s="246"/>
      <c r="J1938" s="242"/>
      <c r="K1938" s="242"/>
      <c r="L1938" s="247"/>
      <c r="M1938" s="248"/>
      <c r="N1938" s="249"/>
      <c r="O1938" s="249"/>
      <c r="P1938" s="249"/>
      <c r="Q1938" s="249"/>
      <c r="R1938" s="249"/>
      <c r="S1938" s="249"/>
      <c r="T1938" s="250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1" t="s">
        <v>195</v>
      </c>
      <c r="AU1938" s="251" t="s">
        <v>83</v>
      </c>
      <c r="AV1938" s="13" t="s">
        <v>81</v>
      </c>
      <c r="AW1938" s="13" t="s">
        <v>30</v>
      </c>
      <c r="AX1938" s="13" t="s">
        <v>73</v>
      </c>
      <c r="AY1938" s="251" t="s">
        <v>183</v>
      </c>
    </row>
    <row r="1939" s="14" customFormat="1">
      <c r="A1939" s="14"/>
      <c r="B1939" s="252"/>
      <c r="C1939" s="253"/>
      <c r="D1939" s="243" t="s">
        <v>195</v>
      </c>
      <c r="E1939" s="254" t="s">
        <v>1</v>
      </c>
      <c r="F1939" s="255" t="s">
        <v>1612</v>
      </c>
      <c r="G1939" s="253"/>
      <c r="H1939" s="256">
        <v>2.4060000000000001</v>
      </c>
      <c r="I1939" s="257"/>
      <c r="J1939" s="253"/>
      <c r="K1939" s="253"/>
      <c r="L1939" s="258"/>
      <c r="M1939" s="259"/>
      <c r="N1939" s="260"/>
      <c r="O1939" s="260"/>
      <c r="P1939" s="260"/>
      <c r="Q1939" s="260"/>
      <c r="R1939" s="260"/>
      <c r="S1939" s="260"/>
      <c r="T1939" s="261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62" t="s">
        <v>195</v>
      </c>
      <c r="AU1939" s="262" t="s">
        <v>83</v>
      </c>
      <c r="AV1939" s="14" t="s">
        <v>83</v>
      </c>
      <c r="AW1939" s="14" t="s">
        <v>30</v>
      </c>
      <c r="AX1939" s="14" t="s">
        <v>73</v>
      </c>
      <c r="AY1939" s="262" t="s">
        <v>183</v>
      </c>
    </row>
    <row r="1940" s="13" customFormat="1">
      <c r="A1940" s="13"/>
      <c r="B1940" s="241"/>
      <c r="C1940" s="242"/>
      <c r="D1940" s="243" t="s">
        <v>195</v>
      </c>
      <c r="E1940" s="244" t="s">
        <v>1</v>
      </c>
      <c r="F1940" s="245" t="s">
        <v>1613</v>
      </c>
      <c r="G1940" s="242"/>
      <c r="H1940" s="244" t="s">
        <v>1</v>
      </c>
      <c r="I1940" s="246"/>
      <c r="J1940" s="242"/>
      <c r="K1940" s="242"/>
      <c r="L1940" s="247"/>
      <c r="M1940" s="248"/>
      <c r="N1940" s="249"/>
      <c r="O1940" s="249"/>
      <c r="P1940" s="249"/>
      <c r="Q1940" s="249"/>
      <c r="R1940" s="249"/>
      <c r="S1940" s="249"/>
      <c r="T1940" s="250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1" t="s">
        <v>195</v>
      </c>
      <c r="AU1940" s="251" t="s">
        <v>83</v>
      </c>
      <c r="AV1940" s="13" t="s">
        <v>81</v>
      </c>
      <c r="AW1940" s="13" t="s">
        <v>30</v>
      </c>
      <c r="AX1940" s="13" t="s">
        <v>73</v>
      </c>
      <c r="AY1940" s="251" t="s">
        <v>183</v>
      </c>
    </row>
    <row r="1941" s="14" customFormat="1">
      <c r="A1941" s="14"/>
      <c r="B1941" s="252"/>
      <c r="C1941" s="253"/>
      <c r="D1941" s="243" t="s">
        <v>195</v>
      </c>
      <c r="E1941" s="254" t="s">
        <v>1</v>
      </c>
      <c r="F1941" s="255" t="s">
        <v>1614</v>
      </c>
      <c r="G1941" s="253"/>
      <c r="H1941" s="256">
        <v>1.29</v>
      </c>
      <c r="I1941" s="257"/>
      <c r="J1941" s="253"/>
      <c r="K1941" s="253"/>
      <c r="L1941" s="258"/>
      <c r="M1941" s="259"/>
      <c r="N1941" s="260"/>
      <c r="O1941" s="260"/>
      <c r="P1941" s="260"/>
      <c r="Q1941" s="260"/>
      <c r="R1941" s="260"/>
      <c r="S1941" s="260"/>
      <c r="T1941" s="261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62" t="s">
        <v>195</v>
      </c>
      <c r="AU1941" s="262" t="s">
        <v>83</v>
      </c>
      <c r="AV1941" s="14" t="s">
        <v>83</v>
      </c>
      <c r="AW1941" s="14" t="s">
        <v>30</v>
      </c>
      <c r="AX1941" s="14" t="s">
        <v>73</v>
      </c>
      <c r="AY1941" s="262" t="s">
        <v>183</v>
      </c>
    </row>
    <row r="1942" s="13" customFormat="1">
      <c r="A1942" s="13"/>
      <c r="B1942" s="241"/>
      <c r="C1942" s="242"/>
      <c r="D1942" s="243" t="s">
        <v>195</v>
      </c>
      <c r="E1942" s="244" t="s">
        <v>1</v>
      </c>
      <c r="F1942" s="245" t="s">
        <v>1615</v>
      </c>
      <c r="G1942" s="242"/>
      <c r="H1942" s="244" t="s">
        <v>1</v>
      </c>
      <c r="I1942" s="246"/>
      <c r="J1942" s="242"/>
      <c r="K1942" s="242"/>
      <c r="L1942" s="247"/>
      <c r="M1942" s="248"/>
      <c r="N1942" s="249"/>
      <c r="O1942" s="249"/>
      <c r="P1942" s="249"/>
      <c r="Q1942" s="249"/>
      <c r="R1942" s="249"/>
      <c r="S1942" s="249"/>
      <c r="T1942" s="250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1" t="s">
        <v>195</v>
      </c>
      <c r="AU1942" s="251" t="s">
        <v>83</v>
      </c>
      <c r="AV1942" s="13" t="s">
        <v>81</v>
      </c>
      <c r="AW1942" s="13" t="s">
        <v>30</v>
      </c>
      <c r="AX1942" s="13" t="s">
        <v>73</v>
      </c>
      <c r="AY1942" s="251" t="s">
        <v>183</v>
      </c>
    </row>
    <row r="1943" s="14" customFormat="1">
      <c r="A1943" s="14"/>
      <c r="B1943" s="252"/>
      <c r="C1943" s="253"/>
      <c r="D1943" s="243" t="s">
        <v>195</v>
      </c>
      <c r="E1943" s="254" t="s">
        <v>1</v>
      </c>
      <c r="F1943" s="255" t="s">
        <v>1616</v>
      </c>
      <c r="G1943" s="253"/>
      <c r="H1943" s="256">
        <v>4.2539999999999996</v>
      </c>
      <c r="I1943" s="257"/>
      <c r="J1943" s="253"/>
      <c r="K1943" s="253"/>
      <c r="L1943" s="258"/>
      <c r="M1943" s="259"/>
      <c r="N1943" s="260"/>
      <c r="O1943" s="260"/>
      <c r="P1943" s="260"/>
      <c r="Q1943" s="260"/>
      <c r="R1943" s="260"/>
      <c r="S1943" s="260"/>
      <c r="T1943" s="261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62" t="s">
        <v>195</v>
      </c>
      <c r="AU1943" s="262" t="s">
        <v>83</v>
      </c>
      <c r="AV1943" s="14" t="s">
        <v>83</v>
      </c>
      <c r="AW1943" s="14" t="s">
        <v>30</v>
      </c>
      <c r="AX1943" s="14" t="s">
        <v>73</v>
      </c>
      <c r="AY1943" s="262" t="s">
        <v>183</v>
      </c>
    </row>
    <row r="1944" s="13" customFormat="1">
      <c r="A1944" s="13"/>
      <c r="B1944" s="241"/>
      <c r="C1944" s="242"/>
      <c r="D1944" s="243" t="s">
        <v>195</v>
      </c>
      <c r="E1944" s="244" t="s">
        <v>1</v>
      </c>
      <c r="F1944" s="245" t="s">
        <v>1617</v>
      </c>
      <c r="G1944" s="242"/>
      <c r="H1944" s="244" t="s">
        <v>1</v>
      </c>
      <c r="I1944" s="246"/>
      <c r="J1944" s="242"/>
      <c r="K1944" s="242"/>
      <c r="L1944" s="247"/>
      <c r="M1944" s="248"/>
      <c r="N1944" s="249"/>
      <c r="O1944" s="249"/>
      <c r="P1944" s="249"/>
      <c r="Q1944" s="249"/>
      <c r="R1944" s="249"/>
      <c r="S1944" s="249"/>
      <c r="T1944" s="250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1" t="s">
        <v>195</v>
      </c>
      <c r="AU1944" s="251" t="s">
        <v>83</v>
      </c>
      <c r="AV1944" s="13" t="s">
        <v>81</v>
      </c>
      <c r="AW1944" s="13" t="s">
        <v>30</v>
      </c>
      <c r="AX1944" s="13" t="s">
        <v>73</v>
      </c>
      <c r="AY1944" s="251" t="s">
        <v>183</v>
      </c>
    </row>
    <row r="1945" s="14" customFormat="1">
      <c r="A1945" s="14"/>
      <c r="B1945" s="252"/>
      <c r="C1945" s="253"/>
      <c r="D1945" s="243" t="s">
        <v>195</v>
      </c>
      <c r="E1945" s="254" t="s">
        <v>1</v>
      </c>
      <c r="F1945" s="255" t="s">
        <v>1618</v>
      </c>
      <c r="G1945" s="253"/>
      <c r="H1945" s="256">
        <v>3.1200000000000001</v>
      </c>
      <c r="I1945" s="257"/>
      <c r="J1945" s="253"/>
      <c r="K1945" s="253"/>
      <c r="L1945" s="258"/>
      <c r="M1945" s="259"/>
      <c r="N1945" s="260"/>
      <c r="O1945" s="260"/>
      <c r="P1945" s="260"/>
      <c r="Q1945" s="260"/>
      <c r="R1945" s="260"/>
      <c r="S1945" s="260"/>
      <c r="T1945" s="261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62" t="s">
        <v>195</v>
      </c>
      <c r="AU1945" s="262" t="s">
        <v>83</v>
      </c>
      <c r="AV1945" s="14" t="s">
        <v>83</v>
      </c>
      <c r="AW1945" s="14" t="s">
        <v>30</v>
      </c>
      <c r="AX1945" s="14" t="s">
        <v>73</v>
      </c>
      <c r="AY1945" s="262" t="s">
        <v>183</v>
      </c>
    </row>
    <row r="1946" s="13" customFormat="1">
      <c r="A1946" s="13"/>
      <c r="B1946" s="241"/>
      <c r="C1946" s="242"/>
      <c r="D1946" s="243" t="s">
        <v>195</v>
      </c>
      <c r="E1946" s="244" t="s">
        <v>1</v>
      </c>
      <c r="F1946" s="245" t="s">
        <v>1619</v>
      </c>
      <c r="G1946" s="242"/>
      <c r="H1946" s="244" t="s">
        <v>1</v>
      </c>
      <c r="I1946" s="246"/>
      <c r="J1946" s="242"/>
      <c r="K1946" s="242"/>
      <c r="L1946" s="247"/>
      <c r="M1946" s="248"/>
      <c r="N1946" s="249"/>
      <c r="O1946" s="249"/>
      <c r="P1946" s="249"/>
      <c r="Q1946" s="249"/>
      <c r="R1946" s="249"/>
      <c r="S1946" s="249"/>
      <c r="T1946" s="250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1" t="s">
        <v>195</v>
      </c>
      <c r="AU1946" s="251" t="s">
        <v>83</v>
      </c>
      <c r="AV1946" s="13" t="s">
        <v>81</v>
      </c>
      <c r="AW1946" s="13" t="s">
        <v>30</v>
      </c>
      <c r="AX1946" s="13" t="s">
        <v>73</v>
      </c>
      <c r="AY1946" s="251" t="s">
        <v>183</v>
      </c>
    </row>
    <row r="1947" s="14" customFormat="1">
      <c r="A1947" s="14"/>
      <c r="B1947" s="252"/>
      <c r="C1947" s="253"/>
      <c r="D1947" s="243" t="s">
        <v>195</v>
      </c>
      <c r="E1947" s="254" t="s">
        <v>1</v>
      </c>
      <c r="F1947" s="255" t="s">
        <v>1620</v>
      </c>
      <c r="G1947" s="253"/>
      <c r="H1947" s="256">
        <v>10.032</v>
      </c>
      <c r="I1947" s="257"/>
      <c r="J1947" s="253"/>
      <c r="K1947" s="253"/>
      <c r="L1947" s="258"/>
      <c r="M1947" s="259"/>
      <c r="N1947" s="260"/>
      <c r="O1947" s="260"/>
      <c r="P1947" s="260"/>
      <c r="Q1947" s="260"/>
      <c r="R1947" s="260"/>
      <c r="S1947" s="260"/>
      <c r="T1947" s="261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62" t="s">
        <v>195</v>
      </c>
      <c r="AU1947" s="262" t="s">
        <v>83</v>
      </c>
      <c r="AV1947" s="14" t="s">
        <v>83</v>
      </c>
      <c r="AW1947" s="14" t="s">
        <v>30</v>
      </c>
      <c r="AX1947" s="14" t="s">
        <v>73</v>
      </c>
      <c r="AY1947" s="262" t="s">
        <v>183</v>
      </c>
    </row>
    <row r="1948" s="13" customFormat="1">
      <c r="A1948" s="13"/>
      <c r="B1948" s="241"/>
      <c r="C1948" s="242"/>
      <c r="D1948" s="243" t="s">
        <v>195</v>
      </c>
      <c r="E1948" s="244" t="s">
        <v>1</v>
      </c>
      <c r="F1948" s="245" t="s">
        <v>1621</v>
      </c>
      <c r="G1948" s="242"/>
      <c r="H1948" s="244" t="s">
        <v>1</v>
      </c>
      <c r="I1948" s="246"/>
      <c r="J1948" s="242"/>
      <c r="K1948" s="242"/>
      <c r="L1948" s="247"/>
      <c r="M1948" s="248"/>
      <c r="N1948" s="249"/>
      <c r="O1948" s="249"/>
      <c r="P1948" s="249"/>
      <c r="Q1948" s="249"/>
      <c r="R1948" s="249"/>
      <c r="S1948" s="249"/>
      <c r="T1948" s="250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51" t="s">
        <v>195</v>
      </c>
      <c r="AU1948" s="251" t="s">
        <v>83</v>
      </c>
      <c r="AV1948" s="13" t="s">
        <v>81</v>
      </c>
      <c r="AW1948" s="13" t="s">
        <v>30</v>
      </c>
      <c r="AX1948" s="13" t="s">
        <v>73</v>
      </c>
      <c r="AY1948" s="251" t="s">
        <v>183</v>
      </c>
    </row>
    <row r="1949" s="14" customFormat="1">
      <c r="A1949" s="14"/>
      <c r="B1949" s="252"/>
      <c r="C1949" s="253"/>
      <c r="D1949" s="243" t="s">
        <v>195</v>
      </c>
      <c r="E1949" s="254" t="s">
        <v>1</v>
      </c>
      <c r="F1949" s="255" t="s">
        <v>1622</v>
      </c>
      <c r="G1949" s="253"/>
      <c r="H1949" s="256">
        <v>2.3999999999999999</v>
      </c>
      <c r="I1949" s="257"/>
      <c r="J1949" s="253"/>
      <c r="K1949" s="253"/>
      <c r="L1949" s="258"/>
      <c r="M1949" s="259"/>
      <c r="N1949" s="260"/>
      <c r="O1949" s="260"/>
      <c r="P1949" s="260"/>
      <c r="Q1949" s="260"/>
      <c r="R1949" s="260"/>
      <c r="S1949" s="260"/>
      <c r="T1949" s="261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62" t="s">
        <v>195</v>
      </c>
      <c r="AU1949" s="262" t="s">
        <v>83</v>
      </c>
      <c r="AV1949" s="14" t="s">
        <v>83</v>
      </c>
      <c r="AW1949" s="14" t="s">
        <v>30</v>
      </c>
      <c r="AX1949" s="14" t="s">
        <v>73</v>
      </c>
      <c r="AY1949" s="262" t="s">
        <v>183</v>
      </c>
    </row>
    <row r="1950" s="13" customFormat="1">
      <c r="A1950" s="13"/>
      <c r="B1950" s="241"/>
      <c r="C1950" s="242"/>
      <c r="D1950" s="243" t="s">
        <v>195</v>
      </c>
      <c r="E1950" s="244" t="s">
        <v>1</v>
      </c>
      <c r="F1950" s="245" t="s">
        <v>208</v>
      </c>
      <c r="G1950" s="242"/>
      <c r="H1950" s="244" t="s">
        <v>1</v>
      </c>
      <c r="I1950" s="246"/>
      <c r="J1950" s="242"/>
      <c r="K1950" s="242"/>
      <c r="L1950" s="247"/>
      <c r="M1950" s="248"/>
      <c r="N1950" s="249"/>
      <c r="O1950" s="249"/>
      <c r="P1950" s="249"/>
      <c r="Q1950" s="249"/>
      <c r="R1950" s="249"/>
      <c r="S1950" s="249"/>
      <c r="T1950" s="250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1" t="s">
        <v>195</v>
      </c>
      <c r="AU1950" s="251" t="s">
        <v>83</v>
      </c>
      <c r="AV1950" s="13" t="s">
        <v>81</v>
      </c>
      <c r="AW1950" s="13" t="s">
        <v>30</v>
      </c>
      <c r="AX1950" s="13" t="s">
        <v>73</v>
      </c>
      <c r="AY1950" s="251" t="s">
        <v>183</v>
      </c>
    </row>
    <row r="1951" s="13" customFormat="1">
      <c r="A1951" s="13"/>
      <c r="B1951" s="241"/>
      <c r="C1951" s="242"/>
      <c r="D1951" s="243" t="s">
        <v>195</v>
      </c>
      <c r="E1951" s="244" t="s">
        <v>1</v>
      </c>
      <c r="F1951" s="245" t="s">
        <v>1606</v>
      </c>
      <c r="G1951" s="242"/>
      <c r="H1951" s="244" t="s">
        <v>1</v>
      </c>
      <c r="I1951" s="246"/>
      <c r="J1951" s="242"/>
      <c r="K1951" s="242"/>
      <c r="L1951" s="247"/>
      <c r="M1951" s="248"/>
      <c r="N1951" s="249"/>
      <c r="O1951" s="249"/>
      <c r="P1951" s="249"/>
      <c r="Q1951" s="249"/>
      <c r="R1951" s="249"/>
      <c r="S1951" s="249"/>
      <c r="T1951" s="250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51" t="s">
        <v>195</v>
      </c>
      <c r="AU1951" s="251" t="s">
        <v>83</v>
      </c>
      <c r="AV1951" s="13" t="s">
        <v>81</v>
      </c>
      <c r="AW1951" s="13" t="s">
        <v>30</v>
      </c>
      <c r="AX1951" s="13" t="s">
        <v>73</v>
      </c>
      <c r="AY1951" s="251" t="s">
        <v>183</v>
      </c>
    </row>
    <row r="1952" s="13" customFormat="1">
      <c r="A1952" s="13"/>
      <c r="B1952" s="241"/>
      <c r="C1952" s="242"/>
      <c r="D1952" s="243" t="s">
        <v>195</v>
      </c>
      <c r="E1952" s="244" t="s">
        <v>1</v>
      </c>
      <c r="F1952" s="245" t="s">
        <v>1607</v>
      </c>
      <c r="G1952" s="242"/>
      <c r="H1952" s="244" t="s">
        <v>1</v>
      </c>
      <c r="I1952" s="246"/>
      <c r="J1952" s="242"/>
      <c r="K1952" s="242"/>
      <c r="L1952" s="247"/>
      <c r="M1952" s="248"/>
      <c r="N1952" s="249"/>
      <c r="O1952" s="249"/>
      <c r="P1952" s="249"/>
      <c r="Q1952" s="249"/>
      <c r="R1952" s="249"/>
      <c r="S1952" s="249"/>
      <c r="T1952" s="250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51" t="s">
        <v>195</v>
      </c>
      <c r="AU1952" s="251" t="s">
        <v>83</v>
      </c>
      <c r="AV1952" s="13" t="s">
        <v>81</v>
      </c>
      <c r="AW1952" s="13" t="s">
        <v>30</v>
      </c>
      <c r="AX1952" s="13" t="s">
        <v>73</v>
      </c>
      <c r="AY1952" s="251" t="s">
        <v>183</v>
      </c>
    </row>
    <row r="1953" s="14" customFormat="1">
      <c r="A1953" s="14"/>
      <c r="B1953" s="252"/>
      <c r="C1953" s="253"/>
      <c r="D1953" s="243" t="s">
        <v>195</v>
      </c>
      <c r="E1953" s="254" t="s">
        <v>1</v>
      </c>
      <c r="F1953" s="255" t="s">
        <v>1632</v>
      </c>
      <c r="G1953" s="253"/>
      <c r="H1953" s="256">
        <v>3.6299999999999999</v>
      </c>
      <c r="I1953" s="257"/>
      <c r="J1953" s="253"/>
      <c r="K1953" s="253"/>
      <c r="L1953" s="258"/>
      <c r="M1953" s="259"/>
      <c r="N1953" s="260"/>
      <c r="O1953" s="260"/>
      <c r="P1953" s="260"/>
      <c r="Q1953" s="260"/>
      <c r="R1953" s="260"/>
      <c r="S1953" s="260"/>
      <c r="T1953" s="261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62" t="s">
        <v>195</v>
      </c>
      <c r="AU1953" s="262" t="s">
        <v>83</v>
      </c>
      <c r="AV1953" s="14" t="s">
        <v>83</v>
      </c>
      <c r="AW1953" s="14" t="s">
        <v>30</v>
      </c>
      <c r="AX1953" s="14" t="s">
        <v>73</v>
      </c>
      <c r="AY1953" s="262" t="s">
        <v>183</v>
      </c>
    </row>
    <row r="1954" s="13" customFormat="1">
      <c r="A1954" s="13"/>
      <c r="B1954" s="241"/>
      <c r="C1954" s="242"/>
      <c r="D1954" s="243" t="s">
        <v>195</v>
      </c>
      <c r="E1954" s="244" t="s">
        <v>1</v>
      </c>
      <c r="F1954" s="245" t="s">
        <v>1609</v>
      </c>
      <c r="G1954" s="242"/>
      <c r="H1954" s="244" t="s">
        <v>1</v>
      </c>
      <c r="I1954" s="246"/>
      <c r="J1954" s="242"/>
      <c r="K1954" s="242"/>
      <c r="L1954" s="247"/>
      <c r="M1954" s="248"/>
      <c r="N1954" s="249"/>
      <c r="O1954" s="249"/>
      <c r="P1954" s="249"/>
      <c r="Q1954" s="249"/>
      <c r="R1954" s="249"/>
      <c r="S1954" s="249"/>
      <c r="T1954" s="250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51" t="s">
        <v>195</v>
      </c>
      <c r="AU1954" s="251" t="s">
        <v>83</v>
      </c>
      <c r="AV1954" s="13" t="s">
        <v>81</v>
      </c>
      <c r="AW1954" s="13" t="s">
        <v>30</v>
      </c>
      <c r="AX1954" s="13" t="s">
        <v>73</v>
      </c>
      <c r="AY1954" s="251" t="s">
        <v>183</v>
      </c>
    </row>
    <row r="1955" s="14" customFormat="1">
      <c r="A1955" s="14"/>
      <c r="B1955" s="252"/>
      <c r="C1955" s="253"/>
      <c r="D1955" s="243" t="s">
        <v>195</v>
      </c>
      <c r="E1955" s="254" t="s">
        <v>1</v>
      </c>
      <c r="F1955" s="255" t="s">
        <v>1633</v>
      </c>
      <c r="G1955" s="253"/>
      <c r="H1955" s="256">
        <v>3.0800000000000001</v>
      </c>
      <c r="I1955" s="257"/>
      <c r="J1955" s="253"/>
      <c r="K1955" s="253"/>
      <c r="L1955" s="258"/>
      <c r="M1955" s="259"/>
      <c r="N1955" s="260"/>
      <c r="O1955" s="260"/>
      <c r="P1955" s="260"/>
      <c r="Q1955" s="260"/>
      <c r="R1955" s="260"/>
      <c r="S1955" s="260"/>
      <c r="T1955" s="261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62" t="s">
        <v>195</v>
      </c>
      <c r="AU1955" s="262" t="s">
        <v>83</v>
      </c>
      <c r="AV1955" s="14" t="s">
        <v>83</v>
      </c>
      <c r="AW1955" s="14" t="s">
        <v>30</v>
      </c>
      <c r="AX1955" s="14" t="s">
        <v>73</v>
      </c>
      <c r="AY1955" s="262" t="s">
        <v>183</v>
      </c>
    </row>
    <row r="1956" s="13" customFormat="1">
      <c r="A1956" s="13"/>
      <c r="B1956" s="241"/>
      <c r="C1956" s="242"/>
      <c r="D1956" s="243" t="s">
        <v>195</v>
      </c>
      <c r="E1956" s="244" t="s">
        <v>1</v>
      </c>
      <c r="F1956" s="245" t="s">
        <v>1611</v>
      </c>
      <c r="G1956" s="242"/>
      <c r="H1956" s="244" t="s">
        <v>1</v>
      </c>
      <c r="I1956" s="246"/>
      <c r="J1956" s="242"/>
      <c r="K1956" s="242"/>
      <c r="L1956" s="247"/>
      <c r="M1956" s="248"/>
      <c r="N1956" s="249"/>
      <c r="O1956" s="249"/>
      <c r="P1956" s="249"/>
      <c r="Q1956" s="249"/>
      <c r="R1956" s="249"/>
      <c r="S1956" s="249"/>
      <c r="T1956" s="250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51" t="s">
        <v>195</v>
      </c>
      <c r="AU1956" s="251" t="s">
        <v>83</v>
      </c>
      <c r="AV1956" s="13" t="s">
        <v>81</v>
      </c>
      <c r="AW1956" s="13" t="s">
        <v>30</v>
      </c>
      <c r="AX1956" s="13" t="s">
        <v>73</v>
      </c>
      <c r="AY1956" s="251" t="s">
        <v>183</v>
      </c>
    </row>
    <row r="1957" s="14" customFormat="1">
      <c r="A1957" s="14"/>
      <c r="B1957" s="252"/>
      <c r="C1957" s="253"/>
      <c r="D1957" s="243" t="s">
        <v>195</v>
      </c>
      <c r="E1957" s="254" t="s">
        <v>1</v>
      </c>
      <c r="F1957" s="255" t="s">
        <v>1634</v>
      </c>
      <c r="G1957" s="253"/>
      <c r="H1957" s="256">
        <v>2.206</v>
      </c>
      <c r="I1957" s="257"/>
      <c r="J1957" s="253"/>
      <c r="K1957" s="253"/>
      <c r="L1957" s="258"/>
      <c r="M1957" s="259"/>
      <c r="N1957" s="260"/>
      <c r="O1957" s="260"/>
      <c r="P1957" s="260"/>
      <c r="Q1957" s="260"/>
      <c r="R1957" s="260"/>
      <c r="S1957" s="260"/>
      <c r="T1957" s="261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62" t="s">
        <v>195</v>
      </c>
      <c r="AU1957" s="262" t="s">
        <v>83</v>
      </c>
      <c r="AV1957" s="14" t="s">
        <v>83</v>
      </c>
      <c r="AW1957" s="14" t="s">
        <v>30</v>
      </c>
      <c r="AX1957" s="14" t="s">
        <v>73</v>
      </c>
      <c r="AY1957" s="262" t="s">
        <v>183</v>
      </c>
    </row>
    <row r="1958" s="13" customFormat="1">
      <c r="A1958" s="13"/>
      <c r="B1958" s="241"/>
      <c r="C1958" s="242"/>
      <c r="D1958" s="243" t="s">
        <v>195</v>
      </c>
      <c r="E1958" s="244" t="s">
        <v>1</v>
      </c>
      <c r="F1958" s="245" t="s">
        <v>1615</v>
      </c>
      <c r="G1958" s="242"/>
      <c r="H1958" s="244" t="s">
        <v>1</v>
      </c>
      <c r="I1958" s="246"/>
      <c r="J1958" s="242"/>
      <c r="K1958" s="242"/>
      <c r="L1958" s="247"/>
      <c r="M1958" s="248"/>
      <c r="N1958" s="249"/>
      <c r="O1958" s="249"/>
      <c r="P1958" s="249"/>
      <c r="Q1958" s="249"/>
      <c r="R1958" s="249"/>
      <c r="S1958" s="249"/>
      <c r="T1958" s="250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1" t="s">
        <v>195</v>
      </c>
      <c r="AU1958" s="251" t="s">
        <v>83</v>
      </c>
      <c r="AV1958" s="13" t="s">
        <v>81</v>
      </c>
      <c r="AW1958" s="13" t="s">
        <v>30</v>
      </c>
      <c r="AX1958" s="13" t="s">
        <v>73</v>
      </c>
      <c r="AY1958" s="251" t="s">
        <v>183</v>
      </c>
    </row>
    <row r="1959" s="14" customFormat="1">
      <c r="A1959" s="14"/>
      <c r="B1959" s="252"/>
      <c r="C1959" s="253"/>
      <c r="D1959" s="243" t="s">
        <v>195</v>
      </c>
      <c r="E1959" s="254" t="s">
        <v>1</v>
      </c>
      <c r="F1959" s="255" t="s">
        <v>1635</v>
      </c>
      <c r="G1959" s="253"/>
      <c r="H1959" s="256">
        <v>3.8999999999999999</v>
      </c>
      <c r="I1959" s="257"/>
      <c r="J1959" s="253"/>
      <c r="K1959" s="253"/>
      <c r="L1959" s="258"/>
      <c r="M1959" s="259"/>
      <c r="N1959" s="260"/>
      <c r="O1959" s="260"/>
      <c r="P1959" s="260"/>
      <c r="Q1959" s="260"/>
      <c r="R1959" s="260"/>
      <c r="S1959" s="260"/>
      <c r="T1959" s="261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62" t="s">
        <v>195</v>
      </c>
      <c r="AU1959" s="262" t="s">
        <v>83</v>
      </c>
      <c r="AV1959" s="14" t="s">
        <v>83</v>
      </c>
      <c r="AW1959" s="14" t="s">
        <v>30</v>
      </c>
      <c r="AX1959" s="14" t="s">
        <v>73</v>
      </c>
      <c r="AY1959" s="262" t="s">
        <v>183</v>
      </c>
    </row>
    <row r="1960" s="13" customFormat="1">
      <c r="A1960" s="13"/>
      <c r="B1960" s="241"/>
      <c r="C1960" s="242"/>
      <c r="D1960" s="243" t="s">
        <v>195</v>
      </c>
      <c r="E1960" s="244" t="s">
        <v>1</v>
      </c>
      <c r="F1960" s="245" t="s">
        <v>1617</v>
      </c>
      <c r="G1960" s="242"/>
      <c r="H1960" s="244" t="s">
        <v>1</v>
      </c>
      <c r="I1960" s="246"/>
      <c r="J1960" s="242"/>
      <c r="K1960" s="242"/>
      <c r="L1960" s="247"/>
      <c r="M1960" s="248"/>
      <c r="N1960" s="249"/>
      <c r="O1960" s="249"/>
      <c r="P1960" s="249"/>
      <c r="Q1960" s="249"/>
      <c r="R1960" s="249"/>
      <c r="S1960" s="249"/>
      <c r="T1960" s="250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51" t="s">
        <v>195</v>
      </c>
      <c r="AU1960" s="251" t="s">
        <v>83</v>
      </c>
      <c r="AV1960" s="13" t="s">
        <v>81</v>
      </c>
      <c r="AW1960" s="13" t="s">
        <v>30</v>
      </c>
      <c r="AX1960" s="13" t="s">
        <v>73</v>
      </c>
      <c r="AY1960" s="251" t="s">
        <v>183</v>
      </c>
    </row>
    <row r="1961" s="14" customFormat="1">
      <c r="A1961" s="14"/>
      <c r="B1961" s="252"/>
      <c r="C1961" s="253"/>
      <c r="D1961" s="243" t="s">
        <v>195</v>
      </c>
      <c r="E1961" s="254" t="s">
        <v>1</v>
      </c>
      <c r="F1961" s="255" t="s">
        <v>1636</v>
      </c>
      <c r="G1961" s="253"/>
      <c r="H1961" s="256">
        <v>2.8599999999999999</v>
      </c>
      <c r="I1961" s="257"/>
      <c r="J1961" s="253"/>
      <c r="K1961" s="253"/>
      <c r="L1961" s="258"/>
      <c r="M1961" s="259"/>
      <c r="N1961" s="260"/>
      <c r="O1961" s="260"/>
      <c r="P1961" s="260"/>
      <c r="Q1961" s="260"/>
      <c r="R1961" s="260"/>
      <c r="S1961" s="260"/>
      <c r="T1961" s="261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62" t="s">
        <v>195</v>
      </c>
      <c r="AU1961" s="262" t="s">
        <v>83</v>
      </c>
      <c r="AV1961" s="14" t="s">
        <v>83</v>
      </c>
      <c r="AW1961" s="14" t="s">
        <v>30</v>
      </c>
      <c r="AX1961" s="14" t="s">
        <v>73</v>
      </c>
      <c r="AY1961" s="262" t="s">
        <v>183</v>
      </c>
    </row>
    <row r="1962" s="13" customFormat="1">
      <c r="A1962" s="13"/>
      <c r="B1962" s="241"/>
      <c r="C1962" s="242"/>
      <c r="D1962" s="243" t="s">
        <v>195</v>
      </c>
      <c r="E1962" s="244" t="s">
        <v>1</v>
      </c>
      <c r="F1962" s="245" t="s">
        <v>1619</v>
      </c>
      <c r="G1962" s="242"/>
      <c r="H1962" s="244" t="s">
        <v>1</v>
      </c>
      <c r="I1962" s="246"/>
      <c r="J1962" s="242"/>
      <c r="K1962" s="242"/>
      <c r="L1962" s="247"/>
      <c r="M1962" s="248"/>
      <c r="N1962" s="249"/>
      <c r="O1962" s="249"/>
      <c r="P1962" s="249"/>
      <c r="Q1962" s="249"/>
      <c r="R1962" s="249"/>
      <c r="S1962" s="249"/>
      <c r="T1962" s="250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51" t="s">
        <v>195</v>
      </c>
      <c r="AU1962" s="251" t="s">
        <v>83</v>
      </c>
      <c r="AV1962" s="13" t="s">
        <v>81</v>
      </c>
      <c r="AW1962" s="13" t="s">
        <v>30</v>
      </c>
      <c r="AX1962" s="13" t="s">
        <v>73</v>
      </c>
      <c r="AY1962" s="251" t="s">
        <v>183</v>
      </c>
    </row>
    <row r="1963" s="14" customFormat="1">
      <c r="A1963" s="14"/>
      <c r="B1963" s="252"/>
      <c r="C1963" s="253"/>
      <c r="D1963" s="243" t="s">
        <v>195</v>
      </c>
      <c r="E1963" s="254" t="s">
        <v>1</v>
      </c>
      <c r="F1963" s="255" t="s">
        <v>1637</v>
      </c>
      <c r="G1963" s="253"/>
      <c r="H1963" s="256">
        <v>8.5359999999999996</v>
      </c>
      <c r="I1963" s="257"/>
      <c r="J1963" s="253"/>
      <c r="K1963" s="253"/>
      <c r="L1963" s="258"/>
      <c r="M1963" s="259"/>
      <c r="N1963" s="260"/>
      <c r="O1963" s="260"/>
      <c r="P1963" s="260"/>
      <c r="Q1963" s="260"/>
      <c r="R1963" s="260"/>
      <c r="S1963" s="260"/>
      <c r="T1963" s="261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62" t="s">
        <v>195</v>
      </c>
      <c r="AU1963" s="262" t="s">
        <v>83</v>
      </c>
      <c r="AV1963" s="14" t="s">
        <v>83</v>
      </c>
      <c r="AW1963" s="14" t="s">
        <v>30</v>
      </c>
      <c r="AX1963" s="14" t="s">
        <v>73</v>
      </c>
      <c r="AY1963" s="262" t="s">
        <v>183</v>
      </c>
    </row>
    <row r="1964" s="13" customFormat="1">
      <c r="A1964" s="13"/>
      <c r="B1964" s="241"/>
      <c r="C1964" s="242"/>
      <c r="D1964" s="243" t="s">
        <v>195</v>
      </c>
      <c r="E1964" s="244" t="s">
        <v>1</v>
      </c>
      <c r="F1964" s="245" t="s">
        <v>1621</v>
      </c>
      <c r="G1964" s="242"/>
      <c r="H1964" s="244" t="s">
        <v>1</v>
      </c>
      <c r="I1964" s="246"/>
      <c r="J1964" s="242"/>
      <c r="K1964" s="242"/>
      <c r="L1964" s="247"/>
      <c r="M1964" s="248"/>
      <c r="N1964" s="249"/>
      <c r="O1964" s="249"/>
      <c r="P1964" s="249"/>
      <c r="Q1964" s="249"/>
      <c r="R1964" s="249"/>
      <c r="S1964" s="249"/>
      <c r="T1964" s="250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51" t="s">
        <v>195</v>
      </c>
      <c r="AU1964" s="251" t="s">
        <v>83</v>
      </c>
      <c r="AV1964" s="13" t="s">
        <v>81</v>
      </c>
      <c r="AW1964" s="13" t="s">
        <v>30</v>
      </c>
      <c r="AX1964" s="13" t="s">
        <v>73</v>
      </c>
      <c r="AY1964" s="251" t="s">
        <v>183</v>
      </c>
    </row>
    <row r="1965" s="14" customFormat="1">
      <c r="A1965" s="14"/>
      <c r="B1965" s="252"/>
      <c r="C1965" s="253"/>
      <c r="D1965" s="243" t="s">
        <v>195</v>
      </c>
      <c r="E1965" s="254" t="s">
        <v>1</v>
      </c>
      <c r="F1965" s="255" t="s">
        <v>1638</v>
      </c>
      <c r="G1965" s="253"/>
      <c r="H1965" s="256">
        <v>2.2000000000000002</v>
      </c>
      <c r="I1965" s="257"/>
      <c r="J1965" s="253"/>
      <c r="K1965" s="253"/>
      <c r="L1965" s="258"/>
      <c r="M1965" s="259"/>
      <c r="N1965" s="260"/>
      <c r="O1965" s="260"/>
      <c r="P1965" s="260"/>
      <c r="Q1965" s="260"/>
      <c r="R1965" s="260"/>
      <c r="S1965" s="260"/>
      <c r="T1965" s="261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62" t="s">
        <v>195</v>
      </c>
      <c r="AU1965" s="262" t="s">
        <v>83</v>
      </c>
      <c r="AV1965" s="14" t="s">
        <v>83</v>
      </c>
      <c r="AW1965" s="14" t="s">
        <v>30</v>
      </c>
      <c r="AX1965" s="14" t="s">
        <v>73</v>
      </c>
      <c r="AY1965" s="262" t="s">
        <v>183</v>
      </c>
    </row>
    <row r="1966" s="13" customFormat="1">
      <c r="A1966" s="13"/>
      <c r="B1966" s="241"/>
      <c r="C1966" s="242"/>
      <c r="D1966" s="243" t="s">
        <v>195</v>
      </c>
      <c r="E1966" s="244" t="s">
        <v>1</v>
      </c>
      <c r="F1966" s="245" t="s">
        <v>1639</v>
      </c>
      <c r="G1966" s="242"/>
      <c r="H1966" s="244" t="s">
        <v>1</v>
      </c>
      <c r="I1966" s="246"/>
      <c r="J1966" s="242"/>
      <c r="K1966" s="242"/>
      <c r="L1966" s="247"/>
      <c r="M1966" s="248"/>
      <c r="N1966" s="249"/>
      <c r="O1966" s="249"/>
      <c r="P1966" s="249"/>
      <c r="Q1966" s="249"/>
      <c r="R1966" s="249"/>
      <c r="S1966" s="249"/>
      <c r="T1966" s="250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51" t="s">
        <v>195</v>
      </c>
      <c r="AU1966" s="251" t="s">
        <v>83</v>
      </c>
      <c r="AV1966" s="13" t="s">
        <v>81</v>
      </c>
      <c r="AW1966" s="13" t="s">
        <v>30</v>
      </c>
      <c r="AX1966" s="13" t="s">
        <v>73</v>
      </c>
      <c r="AY1966" s="251" t="s">
        <v>183</v>
      </c>
    </row>
    <row r="1967" s="14" customFormat="1">
      <c r="A1967" s="14"/>
      <c r="B1967" s="252"/>
      <c r="C1967" s="253"/>
      <c r="D1967" s="243" t="s">
        <v>195</v>
      </c>
      <c r="E1967" s="254" t="s">
        <v>1</v>
      </c>
      <c r="F1967" s="255" t="s">
        <v>1640</v>
      </c>
      <c r="G1967" s="253"/>
      <c r="H1967" s="256">
        <v>2.0099999999999998</v>
      </c>
      <c r="I1967" s="257"/>
      <c r="J1967" s="253"/>
      <c r="K1967" s="253"/>
      <c r="L1967" s="258"/>
      <c r="M1967" s="259"/>
      <c r="N1967" s="260"/>
      <c r="O1967" s="260"/>
      <c r="P1967" s="260"/>
      <c r="Q1967" s="260"/>
      <c r="R1967" s="260"/>
      <c r="S1967" s="260"/>
      <c r="T1967" s="261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62" t="s">
        <v>195</v>
      </c>
      <c r="AU1967" s="262" t="s">
        <v>83</v>
      </c>
      <c r="AV1967" s="14" t="s">
        <v>83</v>
      </c>
      <c r="AW1967" s="14" t="s">
        <v>30</v>
      </c>
      <c r="AX1967" s="14" t="s">
        <v>73</v>
      </c>
      <c r="AY1967" s="262" t="s">
        <v>183</v>
      </c>
    </row>
    <row r="1968" s="13" customFormat="1">
      <c r="A1968" s="13"/>
      <c r="B1968" s="241"/>
      <c r="C1968" s="242"/>
      <c r="D1968" s="243" t="s">
        <v>195</v>
      </c>
      <c r="E1968" s="244" t="s">
        <v>1</v>
      </c>
      <c r="F1968" s="245" t="s">
        <v>1623</v>
      </c>
      <c r="G1968" s="242"/>
      <c r="H1968" s="244" t="s">
        <v>1</v>
      </c>
      <c r="I1968" s="246"/>
      <c r="J1968" s="242"/>
      <c r="K1968" s="242"/>
      <c r="L1968" s="247"/>
      <c r="M1968" s="248"/>
      <c r="N1968" s="249"/>
      <c r="O1968" s="249"/>
      <c r="P1968" s="249"/>
      <c r="Q1968" s="249"/>
      <c r="R1968" s="249"/>
      <c r="S1968" s="249"/>
      <c r="T1968" s="250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1" t="s">
        <v>195</v>
      </c>
      <c r="AU1968" s="251" t="s">
        <v>83</v>
      </c>
      <c r="AV1968" s="13" t="s">
        <v>81</v>
      </c>
      <c r="AW1968" s="13" t="s">
        <v>30</v>
      </c>
      <c r="AX1968" s="13" t="s">
        <v>73</v>
      </c>
      <c r="AY1968" s="251" t="s">
        <v>183</v>
      </c>
    </row>
    <row r="1969" s="13" customFormat="1">
      <c r="A1969" s="13"/>
      <c r="B1969" s="241"/>
      <c r="C1969" s="242"/>
      <c r="D1969" s="243" t="s">
        <v>195</v>
      </c>
      <c r="E1969" s="244" t="s">
        <v>1</v>
      </c>
      <c r="F1969" s="245" t="s">
        <v>1641</v>
      </c>
      <c r="G1969" s="242"/>
      <c r="H1969" s="244" t="s">
        <v>1</v>
      </c>
      <c r="I1969" s="246"/>
      <c r="J1969" s="242"/>
      <c r="K1969" s="242"/>
      <c r="L1969" s="247"/>
      <c r="M1969" s="248"/>
      <c r="N1969" s="249"/>
      <c r="O1969" s="249"/>
      <c r="P1969" s="249"/>
      <c r="Q1969" s="249"/>
      <c r="R1969" s="249"/>
      <c r="S1969" s="249"/>
      <c r="T1969" s="250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1" t="s">
        <v>195</v>
      </c>
      <c r="AU1969" s="251" t="s">
        <v>83</v>
      </c>
      <c r="AV1969" s="13" t="s">
        <v>81</v>
      </c>
      <c r="AW1969" s="13" t="s">
        <v>30</v>
      </c>
      <c r="AX1969" s="13" t="s">
        <v>73</v>
      </c>
      <c r="AY1969" s="251" t="s">
        <v>183</v>
      </c>
    </row>
    <row r="1970" s="14" customFormat="1">
      <c r="A1970" s="14"/>
      <c r="B1970" s="252"/>
      <c r="C1970" s="253"/>
      <c r="D1970" s="243" t="s">
        <v>195</v>
      </c>
      <c r="E1970" s="254" t="s">
        <v>1</v>
      </c>
      <c r="F1970" s="255" t="s">
        <v>1642</v>
      </c>
      <c r="G1970" s="253"/>
      <c r="H1970" s="256">
        <v>0.51600000000000001</v>
      </c>
      <c r="I1970" s="257"/>
      <c r="J1970" s="253"/>
      <c r="K1970" s="253"/>
      <c r="L1970" s="258"/>
      <c r="M1970" s="259"/>
      <c r="N1970" s="260"/>
      <c r="O1970" s="260"/>
      <c r="P1970" s="260"/>
      <c r="Q1970" s="260"/>
      <c r="R1970" s="260"/>
      <c r="S1970" s="260"/>
      <c r="T1970" s="261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62" t="s">
        <v>195</v>
      </c>
      <c r="AU1970" s="262" t="s">
        <v>83</v>
      </c>
      <c r="AV1970" s="14" t="s">
        <v>83</v>
      </c>
      <c r="AW1970" s="14" t="s">
        <v>30</v>
      </c>
      <c r="AX1970" s="14" t="s">
        <v>73</v>
      </c>
      <c r="AY1970" s="262" t="s">
        <v>183</v>
      </c>
    </row>
    <row r="1971" s="13" customFormat="1">
      <c r="A1971" s="13"/>
      <c r="B1971" s="241"/>
      <c r="C1971" s="242"/>
      <c r="D1971" s="243" t="s">
        <v>195</v>
      </c>
      <c r="E1971" s="244" t="s">
        <v>1</v>
      </c>
      <c r="F1971" s="245" t="s">
        <v>1624</v>
      </c>
      <c r="G1971" s="242"/>
      <c r="H1971" s="244" t="s">
        <v>1</v>
      </c>
      <c r="I1971" s="246"/>
      <c r="J1971" s="242"/>
      <c r="K1971" s="242"/>
      <c r="L1971" s="247"/>
      <c r="M1971" s="248"/>
      <c r="N1971" s="249"/>
      <c r="O1971" s="249"/>
      <c r="P1971" s="249"/>
      <c r="Q1971" s="249"/>
      <c r="R1971" s="249"/>
      <c r="S1971" s="249"/>
      <c r="T1971" s="250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1" t="s">
        <v>195</v>
      </c>
      <c r="AU1971" s="251" t="s">
        <v>83</v>
      </c>
      <c r="AV1971" s="13" t="s">
        <v>81</v>
      </c>
      <c r="AW1971" s="13" t="s">
        <v>30</v>
      </c>
      <c r="AX1971" s="13" t="s">
        <v>73</v>
      </c>
      <c r="AY1971" s="251" t="s">
        <v>183</v>
      </c>
    </row>
    <row r="1972" s="14" customFormat="1">
      <c r="A1972" s="14"/>
      <c r="B1972" s="252"/>
      <c r="C1972" s="253"/>
      <c r="D1972" s="243" t="s">
        <v>195</v>
      </c>
      <c r="E1972" s="254" t="s">
        <v>1</v>
      </c>
      <c r="F1972" s="255" t="s">
        <v>1643</v>
      </c>
      <c r="G1972" s="253"/>
      <c r="H1972" s="256">
        <v>1.5840000000000001</v>
      </c>
      <c r="I1972" s="257"/>
      <c r="J1972" s="253"/>
      <c r="K1972" s="253"/>
      <c r="L1972" s="258"/>
      <c r="M1972" s="259"/>
      <c r="N1972" s="260"/>
      <c r="O1972" s="260"/>
      <c r="P1972" s="260"/>
      <c r="Q1972" s="260"/>
      <c r="R1972" s="260"/>
      <c r="S1972" s="260"/>
      <c r="T1972" s="261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62" t="s">
        <v>195</v>
      </c>
      <c r="AU1972" s="262" t="s">
        <v>83</v>
      </c>
      <c r="AV1972" s="14" t="s">
        <v>83</v>
      </c>
      <c r="AW1972" s="14" t="s">
        <v>30</v>
      </c>
      <c r="AX1972" s="14" t="s">
        <v>73</v>
      </c>
      <c r="AY1972" s="262" t="s">
        <v>183</v>
      </c>
    </row>
    <row r="1973" s="13" customFormat="1">
      <c r="A1973" s="13"/>
      <c r="B1973" s="241"/>
      <c r="C1973" s="242"/>
      <c r="D1973" s="243" t="s">
        <v>195</v>
      </c>
      <c r="E1973" s="244" t="s">
        <v>1</v>
      </c>
      <c r="F1973" s="245" t="s">
        <v>1626</v>
      </c>
      <c r="G1973" s="242"/>
      <c r="H1973" s="244" t="s">
        <v>1</v>
      </c>
      <c r="I1973" s="246"/>
      <c r="J1973" s="242"/>
      <c r="K1973" s="242"/>
      <c r="L1973" s="247"/>
      <c r="M1973" s="248"/>
      <c r="N1973" s="249"/>
      <c r="O1973" s="249"/>
      <c r="P1973" s="249"/>
      <c r="Q1973" s="249"/>
      <c r="R1973" s="249"/>
      <c r="S1973" s="249"/>
      <c r="T1973" s="250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51" t="s">
        <v>195</v>
      </c>
      <c r="AU1973" s="251" t="s">
        <v>83</v>
      </c>
      <c r="AV1973" s="13" t="s">
        <v>81</v>
      </c>
      <c r="AW1973" s="13" t="s">
        <v>30</v>
      </c>
      <c r="AX1973" s="13" t="s">
        <v>73</v>
      </c>
      <c r="AY1973" s="251" t="s">
        <v>183</v>
      </c>
    </row>
    <row r="1974" s="14" customFormat="1">
      <c r="A1974" s="14"/>
      <c r="B1974" s="252"/>
      <c r="C1974" s="253"/>
      <c r="D1974" s="243" t="s">
        <v>195</v>
      </c>
      <c r="E1974" s="254" t="s">
        <v>1</v>
      </c>
      <c r="F1974" s="255" t="s">
        <v>1644</v>
      </c>
      <c r="G1974" s="253"/>
      <c r="H1974" s="256">
        <v>1.3859999999999999</v>
      </c>
      <c r="I1974" s="257"/>
      <c r="J1974" s="253"/>
      <c r="K1974" s="253"/>
      <c r="L1974" s="258"/>
      <c r="M1974" s="259"/>
      <c r="N1974" s="260"/>
      <c r="O1974" s="260"/>
      <c r="P1974" s="260"/>
      <c r="Q1974" s="260"/>
      <c r="R1974" s="260"/>
      <c r="S1974" s="260"/>
      <c r="T1974" s="261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62" t="s">
        <v>195</v>
      </c>
      <c r="AU1974" s="262" t="s">
        <v>83</v>
      </c>
      <c r="AV1974" s="14" t="s">
        <v>83</v>
      </c>
      <c r="AW1974" s="14" t="s">
        <v>30</v>
      </c>
      <c r="AX1974" s="14" t="s">
        <v>73</v>
      </c>
      <c r="AY1974" s="262" t="s">
        <v>183</v>
      </c>
    </row>
    <row r="1975" s="13" customFormat="1">
      <c r="A1975" s="13"/>
      <c r="B1975" s="241"/>
      <c r="C1975" s="242"/>
      <c r="D1975" s="243" t="s">
        <v>195</v>
      </c>
      <c r="E1975" s="244" t="s">
        <v>1</v>
      </c>
      <c r="F1975" s="245" t="s">
        <v>1628</v>
      </c>
      <c r="G1975" s="242"/>
      <c r="H1975" s="244" t="s">
        <v>1</v>
      </c>
      <c r="I1975" s="246"/>
      <c r="J1975" s="242"/>
      <c r="K1975" s="242"/>
      <c r="L1975" s="247"/>
      <c r="M1975" s="248"/>
      <c r="N1975" s="249"/>
      <c r="O1975" s="249"/>
      <c r="P1975" s="249"/>
      <c r="Q1975" s="249"/>
      <c r="R1975" s="249"/>
      <c r="S1975" s="249"/>
      <c r="T1975" s="250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51" t="s">
        <v>195</v>
      </c>
      <c r="AU1975" s="251" t="s">
        <v>83</v>
      </c>
      <c r="AV1975" s="13" t="s">
        <v>81</v>
      </c>
      <c r="AW1975" s="13" t="s">
        <v>30</v>
      </c>
      <c r="AX1975" s="13" t="s">
        <v>73</v>
      </c>
      <c r="AY1975" s="251" t="s">
        <v>183</v>
      </c>
    </row>
    <row r="1976" s="14" customFormat="1">
      <c r="A1976" s="14"/>
      <c r="B1976" s="252"/>
      <c r="C1976" s="253"/>
      <c r="D1976" s="243" t="s">
        <v>195</v>
      </c>
      <c r="E1976" s="254" t="s">
        <v>1</v>
      </c>
      <c r="F1976" s="255" t="s">
        <v>1629</v>
      </c>
      <c r="G1976" s="253"/>
      <c r="H1976" s="256">
        <v>1.44</v>
      </c>
      <c r="I1976" s="257"/>
      <c r="J1976" s="253"/>
      <c r="K1976" s="253"/>
      <c r="L1976" s="258"/>
      <c r="M1976" s="259"/>
      <c r="N1976" s="260"/>
      <c r="O1976" s="260"/>
      <c r="P1976" s="260"/>
      <c r="Q1976" s="260"/>
      <c r="R1976" s="260"/>
      <c r="S1976" s="260"/>
      <c r="T1976" s="261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62" t="s">
        <v>195</v>
      </c>
      <c r="AU1976" s="262" t="s">
        <v>83</v>
      </c>
      <c r="AV1976" s="14" t="s">
        <v>83</v>
      </c>
      <c r="AW1976" s="14" t="s">
        <v>30</v>
      </c>
      <c r="AX1976" s="14" t="s">
        <v>73</v>
      </c>
      <c r="AY1976" s="262" t="s">
        <v>183</v>
      </c>
    </row>
    <row r="1977" s="13" customFormat="1">
      <c r="A1977" s="13"/>
      <c r="B1977" s="241"/>
      <c r="C1977" s="242"/>
      <c r="D1977" s="243" t="s">
        <v>195</v>
      </c>
      <c r="E1977" s="244" t="s">
        <v>1</v>
      </c>
      <c r="F1977" s="245" t="s">
        <v>1630</v>
      </c>
      <c r="G1977" s="242"/>
      <c r="H1977" s="244" t="s">
        <v>1</v>
      </c>
      <c r="I1977" s="246"/>
      <c r="J1977" s="242"/>
      <c r="K1977" s="242"/>
      <c r="L1977" s="247"/>
      <c r="M1977" s="248"/>
      <c r="N1977" s="249"/>
      <c r="O1977" s="249"/>
      <c r="P1977" s="249"/>
      <c r="Q1977" s="249"/>
      <c r="R1977" s="249"/>
      <c r="S1977" s="249"/>
      <c r="T1977" s="250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51" t="s">
        <v>195</v>
      </c>
      <c r="AU1977" s="251" t="s">
        <v>83</v>
      </c>
      <c r="AV1977" s="13" t="s">
        <v>81</v>
      </c>
      <c r="AW1977" s="13" t="s">
        <v>30</v>
      </c>
      <c r="AX1977" s="13" t="s">
        <v>73</v>
      </c>
      <c r="AY1977" s="251" t="s">
        <v>183</v>
      </c>
    </row>
    <row r="1978" s="14" customFormat="1">
      <c r="A1978" s="14"/>
      <c r="B1978" s="252"/>
      <c r="C1978" s="253"/>
      <c r="D1978" s="243" t="s">
        <v>195</v>
      </c>
      <c r="E1978" s="254" t="s">
        <v>1</v>
      </c>
      <c r="F1978" s="255" t="s">
        <v>1645</v>
      </c>
      <c r="G1978" s="253"/>
      <c r="H1978" s="256">
        <v>2.298</v>
      </c>
      <c r="I1978" s="257"/>
      <c r="J1978" s="253"/>
      <c r="K1978" s="253"/>
      <c r="L1978" s="258"/>
      <c r="M1978" s="259"/>
      <c r="N1978" s="260"/>
      <c r="O1978" s="260"/>
      <c r="P1978" s="260"/>
      <c r="Q1978" s="260"/>
      <c r="R1978" s="260"/>
      <c r="S1978" s="260"/>
      <c r="T1978" s="261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62" t="s">
        <v>195</v>
      </c>
      <c r="AU1978" s="262" t="s">
        <v>83</v>
      </c>
      <c r="AV1978" s="14" t="s">
        <v>83</v>
      </c>
      <c r="AW1978" s="14" t="s">
        <v>30</v>
      </c>
      <c r="AX1978" s="14" t="s">
        <v>73</v>
      </c>
      <c r="AY1978" s="262" t="s">
        <v>183</v>
      </c>
    </row>
    <row r="1979" s="13" customFormat="1">
      <c r="A1979" s="13"/>
      <c r="B1979" s="241"/>
      <c r="C1979" s="242"/>
      <c r="D1979" s="243" t="s">
        <v>195</v>
      </c>
      <c r="E1979" s="244" t="s">
        <v>1</v>
      </c>
      <c r="F1979" s="245" t="s">
        <v>1623</v>
      </c>
      <c r="G1979" s="242"/>
      <c r="H1979" s="244" t="s">
        <v>1</v>
      </c>
      <c r="I1979" s="246"/>
      <c r="J1979" s="242"/>
      <c r="K1979" s="242"/>
      <c r="L1979" s="247"/>
      <c r="M1979" s="248"/>
      <c r="N1979" s="249"/>
      <c r="O1979" s="249"/>
      <c r="P1979" s="249"/>
      <c r="Q1979" s="249"/>
      <c r="R1979" s="249"/>
      <c r="S1979" s="249"/>
      <c r="T1979" s="250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51" t="s">
        <v>195</v>
      </c>
      <c r="AU1979" s="251" t="s">
        <v>83</v>
      </c>
      <c r="AV1979" s="13" t="s">
        <v>81</v>
      </c>
      <c r="AW1979" s="13" t="s">
        <v>30</v>
      </c>
      <c r="AX1979" s="13" t="s">
        <v>73</v>
      </c>
      <c r="AY1979" s="251" t="s">
        <v>183</v>
      </c>
    </row>
    <row r="1980" s="13" customFormat="1">
      <c r="A1980" s="13"/>
      <c r="B1980" s="241"/>
      <c r="C1980" s="242"/>
      <c r="D1980" s="243" t="s">
        <v>195</v>
      </c>
      <c r="E1980" s="244" t="s">
        <v>1</v>
      </c>
      <c r="F1980" s="245" t="s">
        <v>1624</v>
      </c>
      <c r="G1980" s="242"/>
      <c r="H1980" s="244" t="s">
        <v>1</v>
      </c>
      <c r="I1980" s="246"/>
      <c r="J1980" s="242"/>
      <c r="K1980" s="242"/>
      <c r="L1980" s="247"/>
      <c r="M1980" s="248"/>
      <c r="N1980" s="249"/>
      <c r="O1980" s="249"/>
      <c r="P1980" s="249"/>
      <c r="Q1980" s="249"/>
      <c r="R1980" s="249"/>
      <c r="S1980" s="249"/>
      <c r="T1980" s="250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1" t="s">
        <v>195</v>
      </c>
      <c r="AU1980" s="251" t="s">
        <v>83</v>
      </c>
      <c r="AV1980" s="13" t="s">
        <v>81</v>
      </c>
      <c r="AW1980" s="13" t="s">
        <v>30</v>
      </c>
      <c r="AX1980" s="13" t="s">
        <v>73</v>
      </c>
      <c r="AY1980" s="251" t="s">
        <v>183</v>
      </c>
    </row>
    <row r="1981" s="14" customFormat="1">
      <c r="A1981" s="14"/>
      <c r="B1981" s="252"/>
      <c r="C1981" s="253"/>
      <c r="D1981" s="243" t="s">
        <v>195</v>
      </c>
      <c r="E1981" s="254" t="s">
        <v>1</v>
      </c>
      <c r="F1981" s="255" t="s">
        <v>1625</v>
      </c>
      <c r="G1981" s="253"/>
      <c r="H1981" s="256">
        <v>1.44</v>
      </c>
      <c r="I1981" s="257"/>
      <c r="J1981" s="253"/>
      <c r="K1981" s="253"/>
      <c r="L1981" s="258"/>
      <c r="M1981" s="259"/>
      <c r="N1981" s="260"/>
      <c r="O1981" s="260"/>
      <c r="P1981" s="260"/>
      <c r="Q1981" s="260"/>
      <c r="R1981" s="260"/>
      <c r="S1981" s="260"/>
      <c r="T1981" s="261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62" t="s">
        <v>195</v>
      </c>
      <c r="AU1981" s="262" t="s">
        <v>83</v>
      </c>
      <c r="AV1981" s="14" t="s">
        <v>83</v>
      </c>
      <c r="AW1981" s="14" t="s">
        <v>30</v>
      </c>
      <c r="AX1981" s="14" t="s">
        <v>73</v>
      </c>
      <c r="AY1981" s="262" t="s">
        <v>183</v>
      </c>
    </row>
    <row r="1982" s="13" customFormat="1">
      <c r="A1982" s="13"/>
      <c r="B1982" s="241"/>
      <c r="C1982" s="242"/>
      <c r="D1982" s="243" t="s">
        <v>195</v>
      </c>
      <c r="E1982" s="244" t="s">
        <v>1</v>
      </c>
      <c r="F1982" s="245" t="s">
        <v>1626</v>
      </c>
      <c r="G1982" s="242"/>
      <c r="H1982" s="244" t="s">
        <v>1</v>
      </c>
      <c r="I1982" s="246"/>
      <c r="J1982" s="242"/>
      <c r="K1982" s="242"/>
      <c r="L1982" s="247"/>
      <c r="M1982" s="248"/>
      <c r="N1982" s="249"/>
      <c r="O1982" s="249"/>
      <c r="P1982" s="249"/>
      <c r="Q1982" s="249"/>
      <c r="R1982" s="249"/>
      <c r="S1982" s="249"/>
      <c r="T1982" s="250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51" t="s">
        <v>195</v>
      </c>
      <c r="AU1982" s="251" t="s">
        <v>83</v>
      </c>
      <c r="AV1982" s="13" t="s">
        <v>81</v>
      </c>
      <c r="AW1982" s="13" t="s">
        <v>30</v>
      </c>
      <c r="AX1982" s="13" t="s">
        <v>73</v>
      </c>
      <c r="AY1982" s="251" t="s">
        <v>183</v>
      </c>
    </row>
    <row r="1983" s="14" customFormat="1">
      <c r="A1983" s="14"/>
      <c r="B1983" s="252"/>
      <c r="C1983" s="253"/>
      <c r="D1983" s="243" t="s">
        <v>195</v>
      </c>
      <c r="E1983" s="254" t="s">
        <v>1</v>
      </c>
      <c r="F1983" s="255" t="s">
        <v>1627</v>
      </c>
      <c r="G1983" s="253"/>
      <c r="H1983" s="256">
        <v>0.92400000000000004</v>
      </c>
      <c r="I1983" s="257"/>
      <c r="J1983" s="253"/>
      <c r="K1983" s="253"/>
      <c r="L1983" s="258"/>
      <c r="M1983" s="259"/>
      <c r="N1983" s="260"/>
      <c r="O1983" s="260"/>
      <c r="P1983" s="260"/>
      <c r="Q1983" s="260"/>
      <c r="R1983" s="260"/>
      <c r="S1983" s="260"/>
      <c r="T1983" s="261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62" t="s">
        <v>195</v>
      </c>
      <c r="AU1983" s="262" t="s">
        <v>83</v>
      </c>
      <c r="AV1983" s="14" t="s">
        <v>83</v>
      </c>
      <c r="AW1983" s="14" t="s">
        <v>30</v>
      </c>
      <c r="AX1983" s="14" t="s">
        <v>73</v>
      </c>
      <c r="AY1983" s="262" t="s">
        <v>183</v>
      </c>
    </row>
    <row r="1984" s="13" customFormat="1">
      <c r="A1984" s="13"/>
      <c r="B1984" s="241"/>
      <c r="C1984" s="242"/>
      <c r="D1984" s="243" t="s">
        <v>195</v>
      </c>
      <c r="E1984" s="244" t="s">
        <v>1</v>
      </c>
      <c r="F1984" s="245" t="s">
        <v>1628</v>
      </c>
      <c r="G1984" s="242"/>
      <c r="H1984" s="244" t="s">
        <v>1</v>
      </c>
      <c r="I1984" s="246"/>
      <c r="J1984" s="242"/>
      <c r="K1984" s="242"/>
      <c r="L1984" s="247"/>
      <c r="M1984" s="248"/>
      <c r="N1984" s="249"/>
      <c r="O1984" s="249"/>
      <c r="P1984" s="249"/>
      <c r="Q1984" s="249"/>
      <c r="R1984" s="249"/>
      <c r="S1984" s="249"/>
      <c r="T1984" s="250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51" t="s">
        <v>195</v>
      </c>
      <c r="AU1984" s="251" t="s">
        <v>83</v>
      </c>
      <c r="AV1984" s="13" t="s">
        <v>81</v>
      </c>
      <c r="AW1984" s="13" t="s">
        <v>30</v>
      </c>
      <c r="AX1984" s="13" t="s">
        <v>73</v>
      </c>
      <c r="AY1984" s="251" t="s">
        <v>183</v>
      </c>
    </row>
    <row r="1985" s="14" customFormat="1">
      <c r="A1985" s="14"/>
      <c r="B1985" s="252"/>
      <c r="C1985" s="253"/>
      <c r="D1985" s="243" t="s">
        <v>195</v>
      </c>
      <c r="E1985" s="254" t="s">
        <v>1</v>
      </c>
      <c r="F1985" s="255" t="s">
        <v>1629</v>
      </c>
      <c r="G1985" s="253"/>
      <c r="H1985" s="256">
        <v>1.44</v>
      </c>
      <c r="I1985" s="257"/>
      <c r="J1985" s="253"/>
      <c r="K1985" s="253"/>
      <c r="L1985" s="258"/>
      <c r="M1985" s="259"/>
      <c r="N1985" s="260"/>
      <c r="O1985" s="260"/>
      <c r="P1985" s="260"/>
      <c r="Q1985" s="260"/>
      <c r="R1985" s="260"/>
      <c r="S1985" s="260"/>
      <c r="T1985" s="261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62" t="s">
        <v>195</v>
      </c>
      <c r="AU1985" s="262" t="s">
        <v>83</v>
      </c>
      <c r="AV1985" s="14" t="s">
        <v>83</v>
      </c>
      <c r="AW1985" s="14" t="s">
        <v>30</v>
      </c>
      <c r="AX1985" s="14" t="s">
        <v>73</v>
      </c>
      <c r="AY1985" s="262" t="s">
        <v>183</v>
      </c>
    </row>
    <row r="1986" s="13" customFormat="1">
      <c r="A1986" s="13"/>
      <c r="B1986" s="241"/>
      <c r="C1986" s="242"/>
      <c r="D1986" s="243" t="s">
        <v>195</v>
      </c>
      <c r="E1986" s="244" t="s">
        <v>1</v>
      </c>
      <c r="F1986" s="245" t="s">
        <v>1630</v>
      </c>
      <c r="G1986" s="242"/>
      <c r="H1986" s="244" t="s">
        <v>1</v>
      </c>
      <c r="I1986" s="246"/>
      <c r="J1986" s="242"/>
      <c r="K1986" s="242"/>
      <c r="L1986" s="247"/>
      <c r="M1986" s="248"/>
      <c r="N1986" s="249"/>
      <c r="O1986" s="249"/>
      <c r="P1986" s="249"/>
      <c r="Q1986" s="249"/>
      <c r="R1986" s="249"/>
      <c r="S1986" s="249"/>
      <c r="T1986" s="250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51" t="s">
        <v>195</v>
      </c>
      <c r="AU1986" s="251" t="s">
        <v>83</v>
      </c>
      <c r="AV1986" s="13" t="s">
        <v>81</v>
      </c>
      <c r="AW1986" s="13" t="s">
        <v>30</v>
      </c>
      <c r="AX1986" s="13" t="s">
        <v>73</v>
      </c>
      <c r="AY1986" s="251" t="s">
        <v>183</v>
      </c>
    </row>
    <row r="1987" s="14" customFormat="1">
      <c r="A1987" s="14"/>
      <c r="B1987" s="252"/>
      <c r="C1987" s="253"/>
      <c r="D1987" s="243" t="s">
        <v>195</v>
      </c>
      <c r="E1987" s="254" t="s">
        <v>1</v>
      </c>
      <c r="F1987" s="255" t="s">
        <v>1631</v>
      </c>
      <c r="G1987" s="253"/>
      <c r="H1987" s="256">
        <v>1.8220000000000001</v>
      </c>
      <c r="I1987" s="257"/>
      <c r="J1987" s="253"/>
      <c r="K1987" s="253"/>
      <c r="L1987" s="258"/>
      <c r="M1987" s="259"/>
      <c r="N1987" s="260"/>
      <c r="O1987" s="260"/>
      <c r="P1987" s="260"/>
      <c r="Q1987" s="260"/>
      <c r="R1987" s="260"/>
      <c r="S1987" s="260"/>
      <c r="T1987" s="261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62" t="s">
        <v>195</v>
      </c>
      <c r="AU1987" s="262" t="s">
        <v>83</v>
      </c>
      <c r="AV1987" s="14" t="s">
        <v>83</v>
      </c>
      <c r="AW1987" s="14" t="s">
        <v>30</v>
      </c>
      <c r="AX1987" s="14" t="s">
        <v>73</v>
      </c>
      <c r="AY1987" s="262" t="s">
        <v>183</v>
      </c>
    </row>
    <row r="1988" s="15" customFormat="1">
      <c r="A1988" s="15"/>
      <c r="B1988" s="263"/>
      <c r="C1988" s="264"/>
      <c r="D1988" s="243" t="s">
        <v>195</v>
      </c>
      <c r="E1988" s="265" t="s">
        <v>1</v>
      </c>
      <c r="F1988" s="266" t="s">
        <v>219</v>
      </c>
      <c r="G1988" s="264"/>
      <c r="H1988" s="267">
        <v>463.49799999999999</v>
      </c>
      <c r="I1988" s="268"/>
      <c r="J1988" s="264"/>
      <c r="K1988" s="264"/>
      <c r="L1988" s="269"/>
      <c r="M1988" s="270"/>
      <c r="N1988" s="271"/>
      <c r="O1988" s="271"/>
      <c r="P1988" s="271"/>
      <c r="Q1988" s="271"/>
      <c r="R1988" s="271"/>
      <c r="S1988" s="271"/>
      <c r="T1988" s="272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73" t="s">
        <v>195</v>
      </c>
      <c r="AU1988" s="273" t="s">
        <v>83</v>
      </c>
      <c r="AV1988" s="15" t="s">
        <v>188</v>
      </c>
      <c r="AW1988" s="15" t="s">
        <v>30</v>
      </c>
      <c r="AX1988" s="15" t="s">
        <v>81</v>
      </c>
      <c r="AY1988" s="273" t="s">
        <v>183</v>
      </c>
    </row>
    <row r="1989" s="2" customFormat="1" ht="24.15" customHeight="1">
      <c r="A1989" s="38"/>
      <c r="B1989" s="39"/>
      <c r="C1989" s="227" t="s">
        <v>2160</v>
      </c>
      <c r="D1989" s="227" t="s">
        <v>185</v>
      </c>
      <c r="E1989" s="228" t="s">
        <v>2161</v>
      </c>
      <c r="F1989" s="229" t="s">
        <v>2162</v>
      </c>
      <c r="G1989" s="230" t="s">
        <v>202</v>
      </c>
      <c r="H1989" s="231">
        <v>56</v>
      </c>
      <c r="I1989" s="232"/>
      <c r="J1989" s="233">
        <f>ROUND(I1989*H1989,2)</f>
        <v>0</v>
      </c>
      <c r="K1989" s="234"/>
      <c r="L1989" s="44"/>
      <c r="M1989" s="235" t="s">
        <v>1</v>
      </c>
      <c r="N1989" s="236" t="s">
        <v>38</v>
      </c>
      <c r="O1989" s="91"/>
      <c r="P1989" s="237">
        <f>O1989*H1989</f>
        <v>0</v>
      </c>
      <c r="Q1989" s="237">
        <v>0</v>
      </c>
      <c r="R1989" s="237">
        <f>Q1989*H1989</f>
        <v>0</v>
      </c>
      <c r="S1989" s="237">
        <v>0.068000000000000005</v>
      </c>
      <c r="T1989" s="238">
        <f>S1989*H1989</f>
        <v>3.8080000000000003</v>
      </c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R1989" s="239" t="s">
        <v>188</v>
      </c>
      <c r="AT1989" s="239" t="s">
        <v>185</v>
      </c>
      <c r="AU1989" s="239" t="s">
        <v>83</v>
      </c>
      <c r="AY1989" s="17" t="s">
        <v>183</v>
      </c>
      <c r="BE1989" s="240">
        <f>IF(N1989="základní",J1989,0)</f>
        <v>0</v>
      </c>
      <c r="BF1989" s="240">
        <f>IF(N1989="snížená",J1989,0)</f>
        <v>0</v>
      </c>
      <c r="BG1989" s="240">
        <f>IF(N1989="zákl. přenesená",J1989,0)</f>
        <v>0</v>
      </c>
      <c r="BH1989" s="240">
        <f>IF(N1989="sníž. přenesená",J1989,0)</f>
        <v>0</v>
      </c>
      <c r="BI1989" s="240">
        <f>IF(N1989="nulová",J1989,0)</f>
        <v>0</v>
      </c>
      <c r="BJ1989" s="17" t="s">
        <v>81</v>
      </c>
      <c r="BK1989" s="240">
        <f>ROUND(I1989*H1989,2)</f>
        <v>0</v>
      </c>
      <c r="BL1989" s="17" t="s">
        <v>188</v>
      </c>
      <c r="BM1989" s="239" t="s">
        <v>2163</v>
      </c>
    </row>
    <row r="1990" s="13" customFormat="1">
      <c r="A1990" s="13"/>
      <c r="B1990" s="241"/>
      <c r="C1990" s="242"/>
      <c r="D1990" s="243" t="s">
        <v>195</v>
      </c>
      <c r="E1990" s="244" t="s">
        <v>1</v>
      </c>
      <c r="F1990" s="245" t="s">
        <v>196</v>
      </c>
      <c r="G1990" s="242"/>
      <c r="H1990" s="244" t="s">
        <v>1</v>
      </c>
      <c r="I1990" s="246"/>
      <c r="J1990" s="242"/>
      <c r="K1990" s="242"/>
      <c r="L1990" s="247"/>
      <c r="M1990" s="248"/>
      <c r="N1990" s="249"/>
      <c r="O1990" s="249"/>
      <c r="P1990" s="249"/>
      <c r="Q1990" s="249"/>
      <c r="R1990" s="249"/>
      <c r="S1990" s="249"/>
      <c r="T1990" s="250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1" t="s">
        <v>195</v>
      </c>
      <c r="AU1990" s="251" t="s">
        <v>83</v>
      </c>
      <c r="AV1990" s="13" t="s">
        <v>81</v>
      </c>
      <c r="AW1990" s="13" t="s">
        <v>30</v>
      </c>
      <c r="AX1990" s="13" t="s">
        <v>73</v>
      </c>
      <c r="AY1990" s="251" t="s">
        <v>183</v>
      </c>
    </row>
    <row r="1991" s="13" customFormat="1">
      <c r="A1991" s="13"/>
      <c r="B1991" s="241"/>
      <c r="C1991" s="242"/>
      <c r="D1991" s="243" t="s">
        <v>195</v>
      </c>
      <c r="E1991" s="244" t="s">
        <v>1</v>
      </c>
      <c r="F1991" s="245" t="s">
        <v>2164</v>
      </c>
      <c r="G1991" s="242"/>
      <c r="H1991" s="244" t="s">
        <v>1</v>
      </c>
      <c r="I1991" s="246"/>
      <c r="J1991" s="242"/>
      <c r="K1991" s="242"/>
      <c r="L1991" s="247"/>
      <c r="M1991" s="248"/>
      <c r="N1991" s="249"/>
      <c r="O1991" s="249"/>
      <c r="P1991" s="249"/>
      <c r="Q1991" s="249"/>
      <c r="R1991" s="249"/>
      <c r="S1991" s="249"/>
      <c r="T1991" s="250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51" t="s">
        <v>195</v>
      </c>
      <c r="AU1991" s="251" t="s">
        <v>83</v>
      </c>
      <c r="AV1991" s="13" t="s">
        <v>81</v>
      </c>
      <c r="AW1991" s="13" t="s">
        <v>30</v>
      </c>
      <c r="AX1991" s="13" t="s">
        <v>73</v>
      </c>
      <c r="AY1991" s="251" t="s">
        <v>183</v>
      </c>
    </row>
    <row r="1992" s="14" customFormat="1">
      <c r="A1992" s="14"/>
      <c r="B1992" s="252"/>
      <c r="C1992" s="253"/>
      <c r="D1992" s="243" t="s">
        <v>195</v>
      </c>
      <c r="E1992" s="254" t="s">
        <v>1</v>
      </c>
      <c r="F1992" s="255" t="s">
        <v>2165</v>
      </c>
      <c r="G1992" s="253"/>
      <c r="H1992" s="256">
        <v>26</v>
      </c>
      <c r="I1992" s="257"/>
      <c r="J1992" s="253"/>
      <c r="K1992" s="253"/>
      <c r="L1992" s="258"/>
      <c r="M1992" s="259"/>
      <c r="N1992" s="260"/>
      <c r="O1992" s="260"/>
      <c r="P1992" s="260"/>
      <c r="Q1992" s="260"/>
      <c r="R1992" s="260"/>
      <c r="S1992" s="260"/>
      <c r="T1992" s="261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62" t="s">
        <v>195</v>
      </c>
      <c r="AU1992" s="262" t="s">
        <v>83</v>
      </c>
      <c r="AV1992" s="14" t="s">
        <v>83</v>
      </c>
      <c r="AW1992" s="14" t="s">
        <v>30</v>
      </c>
      <c r="AX1992" s="14" t="s">
        <v>73</v>
      </c>
      <c r="AY1992" s="262" t="s">
        <v>183</v>
      </c>
    </row>
    <row r="1993" s="13" customFormat="1">
      <c r="A1993" s="13"/>
      <c r="B1993" s="241"/>
      <c r="C1993" s="242"/>
      <c r="D1993" s="243" t="s">
        <v>195</v>
      </c>
      <c r="E1993" s="244" t="s">
        <v>1</v>
      </c>
      <c r="F1993" s="245" t="s">
        <v>208</v>
      </c>
      <c r="G1993" s="242"/>
      <c r="H1993" s="244" t="s">
        <v>1</v>
      </c>
      <c r="I1993" s="246"/>
      <c r="J1993" s="242"/>
      <c r="K1993" s="242"/>
      <c r="L1993" s="247"/>
      <c r="M1993" s="248"/>
      <c r="N1993" s="249"/>
      <c r="O1993" s="249"/>
      <c r="P1993" s="249"/>
      <c r="Q1993" s="249"/>
      <c r="R1993" s="249"/>
      <c r="S1993" s="249"/>
      <c r="T1993" s="250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51" t="s">
        <v>195</v>
      </c>
      <c r="AU1993" s="251" t="s">
        <v>83</v>
      </c>
      <c r="AV1993" s="13" t="s">
        <v>81</v>
      </c>
      <c r="AW1993" s="13" t="s">
        <v>30</v>
      </c>
      <c r="AX1993" s="13" t="s">
        <v>73</v>
      </c>
      <c r="AY1993" s="251" t="s">
        <v>183</v>
      </c>
    </row>
    <row r="1994" s="13" customFormat="1">
      <c r="A1994" s="13"/>
      <c r="B1994" s="241"/>
      <c r="C1994" s="242"/>
      <c r="D1994" s="243" t="s">
        <v>195</v>
      </c>
      <c r="E1994" s="244" t="s">
        <v>1</v>
      </c>
      <c r="F1994" s="245" t="s">
        <v>2166</v>
      </c>
      <c r="G1994" s="242"/>
      <c r="H1994" s="244" t="s">
        <v>1</v>
      </c>
      <c r="I1994" s="246"/>
      <c r="J1994" s="242"/>
      <c r="K1994" s="242"/>
      <c r="L1994" s="247"/>
      <c r="M1994" s="248"/>
      <c r="N1994" s="249"/>
      <c r="O1994" s="249"/>
      <c r="P1994" s="249"/>
      <c r="Q1994" s="249"/>
      <c r="R1994" s="249"/>
      <c r="S1994" s="249"/>
      <c r="T1994" s="250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51" t="s">
        <v>195</v>
      </c>
      <c r="AU1994" s="251" t="s">
        <v>83</v>
      </c>
      <c r="AV1994" s="13" t="s">
        <v>81</v>
      </c>
      <c r="AW1994" s="13" t="s">
        <v>30</v>
      </c>
      <c r="AX1994" s="13" t="s">
        <v>73</v>
      </c>
      <c r="AY1994" s="251" t="s">
        <v>183</v>
      </c>
    </row>
    <row r="1995" s="14" customFormat="1">
      <c r="A1995" s="14"/>
      <c r="B1995" s="252"/>
      <c r="C1995" s="253"/>
      <c r="D1995" s="243" t="s">
        <v>195</v>
      </c>
      <c r="E1995" s="254" t="s">
        <v>1</v>
      </c>
      <c r="F1995" s="255" t="s">
        <v>424</v>
      </c>
      <c r="G1995" s="253"/>
      <c r="H1995" s="256">
        <v>30</v>
      </c>
      <c r="I1995" s="257"/>
      <c r="J1995" s="253"/>
      <c r="K1995" s="253"/>
      <c r="L1995" s="258"/>
      <c r="M1995" s="259"/>
      <c r="N1995" s="260"/>
      <c r="O1995" s="260"/>
      <c r="P1995" s="260"/>
      <c r="Q1995" s="260"/>
      <c r="R1995" s="260"/>
      <c r="S1995" s="260"/>
      <c r="T1995" s="261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62" t="s">
        <v>195</v>
      </c>
      <c r="AU1995" s="262" t="s">
        <v>83</v>
      </c>
      <c r="AV1995" s="14" t="s">
        <v>83</v>
      </c>
      <c r="AW1995" s="14" t="s">
        <v>30</v>
      </c>
      <c r="AX1995" s="14" t="s">
        <v>73</v>
      </c>
      <c r="AY1995" s="262" t="s">
        <v>183</v>
      </c>
    </row>
    <row r="1996" s="15" customFormat="1">
      <c r="A1996" s="15"/>
      <c r="B1996" s="263"/>
      <c r="C1996" s="264"/>
      <c r="D1996" s="243" t="s">
        <v>195</v>
      </c>
      <c r="E1996" s="265" t="s">
        <v>1</v>
      </c>
      <c r="F1996" s="266" t="s">
        <v>219</v>
      </c>
      <c r="G1996" s="264"/>
      <c r="H1996" s="267">
        <v>56</v>
      </c>
      <c r="I1996" s="268"/>
      <c r="J1996" s="264"/>
      <c r="K1996" s="264"/>
      <c r="L1996" s="269"/>
      <c r="M1996" s="270"/>
      <c r="N1996" s="271"/>
      <c r="O1996" s="271"/>
      <c r="P1996" s="271"/>
      <c r="Q1996" s="271"/>
      <c r="R1996" s="271"/>
      <c r="S1996" s="271"/>
      <c r="T1996" s="272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T1996" s="273" t="s">
        <v>195</v>
      </c>
      <c r="AU1996" s="273" t="s">
        <v>83</v>
      </c>
      <c r="AV1996" s="15" t="s">
        <v>188</v>
      </c>
      <c r="AW1996" s="15" t="s">
        <v>30</v>
      </c>
      <c r="AX1996" s="15" t="s">
        <v>81</v>
      </c>
      <c r="AY1996" s="273" t="s">
        <v>183</v>
      </c>
    </row>
    <row r="1997" s="2" customFormat="1" ht="24.15" customHeight="1">
      <c r="A1997" s="38"/>
      <c r="B1997" s="39"/>
      <c r="C1997" s="227" t="s">
        <v>2167</v>
      </c>
      <c r="D1997" s="227" t="s">
        <v>185</v>
      </c>
      <c r="E1997" s="228" t="s">
        <v>2168</v>
      </c>
      <c r="F1997" s="229" t="s">
        <v>2169</v>
      </c>
      <c r="G1997" s="230" t="s">
        <v>319</v>
      </c>
      <c r="H1997" s="231">
        <v>8</v>
      </c>
      <c r="I1997" s="232"/>
      <c r="J1997" s="233">
        <f>ROUND(I1997*H1997,2)</f>
        <v>0</v>
      </c>
      <c r="K1997" s="234"/>
      <c r="L1997" s="44"/>
      <c r="M1997" s="235" t="s">
        <v>1</v>
      </c>
      <c r="N1997" s="236" t="s">
        <v>38</v>
      </c>
      <c r="O1997" s="91"/>
      <c r="P1997" s="237">
        <f>O1997*H1997</f>
        <v>0</v>
      </c>
      <c r="Q1997" s="237">
        <v>0.00042999999999999999</v>
      </c>
      <c r="R1997" s="237">
        <f>Q1997*H1997</f>
        <v>0.0034399999999999999</v>
      </c>
      <c r="S1997" s="237">
        <v>0</v>
      </c>
      <c r="T1997" s="238">
        <f>S1997*H1997</f>
        <v>0</v>
      </c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R1997" s="239" t="s">
        <v>188</v>
      </c>
      <c r="AT1997" s="239" t="s">
        <v>185</v>
      </c>
      <c r="AU1997" s="239" t="s">
        <v>83</v>
      </c>
      <c r="AY1997" s="17" t="s">
        <v>183</v>
      </c>
      <c r="BE1997" s="240">
        <f>IF(N1997="základní",J1997,0)</f>
        <v>0</v>
      </c>
      <c r="BF1997" s="240">
        <f>IF(N1997="snížená",J1997,0)</f>
        <v>0</v>
      </c>
      <c r="BG1997" s="240">
        <f>IF(N1997="zákl. přenesená",J1997,0)</f>
        <v>0</v>
      </c>
      <c r="BH1997" s="240">
        <f>IF(N1997="sníž. přenesená",J1997,0)</f>
        <v>0</v>
      </c>
      <c r="BI1997" s="240">
        <f>IF(N1997="nulová",J1997,0)</f>
        <v>0</v>
      </c>
      <c r="BJ1997" s="17" t="s">
        <v>81</v>
      </c>
      <c r="BK1997" s="240">
        <f>ROUND(I1997*H1997,2)</f>
        <v>0</v>
      </c>
      <c r="BL1997" s="17" t="s">
        <v>188</v>
      </c>
      <c r="BM1997" s="239" t="s">
        <v>2170</v>
      </c>
    </row>
    <row r="1998" s="13" customFormat="1">
      <c r="A1998" s="13"/>
      <c r="B1998" s="241"/>
      <c r="C1998" s="242"/>
      <c r="D1998" s="243" t="s">
        <v>195</v>
      </c>
      <c r="E1998" s="244" t="s">
        <v>1</v>
      </c>
      <c r="F1998" s="245" t="s">
        <v>612</v>
      </c>
      <c r="G1998" s="242"/>
      <c r="H1998" s="244" t="s">
        <v>1</v>
      </c>
      <c r="I1998" s="246"/>
      <c r="J1998" s="242"/>
      <c r="K1998" s="242"/>
      <c r="L1998" s="247"/>
      <c r="M1998" s="248"/>
      <c r="N1998" s="249"/>
      <c r="O1998" s="249"/>
      <c r="P1998" s="249"/>
      <c r="Q1998" s="249"/>
      <c r="R1998" s="249"/>
      <c r="S1998" s="249"/>
      <c r="T1998" s="250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1" t="s">
        <v>195</v>
      </c>
      <c r="AU1998" s="251" t="s">
        <v>83</v>
      </c>
      <c r="AV1998" s="13" t="s">
        <v>81</v>
      </c>
      <c r="AW1998" s="13" t="s">
        <v>30</v>
      </c>
      <c r="AX1998" s="13" t="s">
        <v>73</v>
      </c>
      <c r="AY1998" s="251" t="s">
        <v>183</v>
      </c>
    </row>
    <row r="1999" s="14" customFormat="1">
      <c r="A1999" s="14"/>
      <c r="B1999" s="252"/>
      <c r="C1999" s="253"/>
      <c r="D1999" s="243" t="s">
        <v>195</v>
      </c>
      <c r="E1999" s="254" t="s">
        <v>1</v>
      </c>
      <c r="F1999" s="255" t="s">
        <v>2171</v>
      </c>
      <c r="G1999" s="253"/>
      <c r="H1999" s="256">
        <v>8</v>
      </c>
      <c r="I1999" s="257"/>
      <c r="J1999" s="253"/>
      <c r="K1999" s="253"/>
      <c r="L1999" s="258"/>
      <c r="M1999" s="259"/>
      <c r="N1999" s="260"/>
      <c r="O1999" s="260"/>
      <c r="P1999" s="260"/>
      <c r="Q1999" s="260"/>
      <c r="R1999" s="260"/>
      <c r="S1999" s="260"/>
      <c r="T1999" s="261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62" t="s">
        <v>195</v>
      </c>
      <c r="AU1999" s="262" t="s">
        <v>83</v>
      </c>
      <c r="AV1999" s="14" t="s">
        <v>83</v>
      </c>
      <c r="AW1999" s="14" t="s">
        <v>30</v>
      </c>
      <c r="AX1999" s="14" t="s">
        <v>81</v>
      </c>
      <c r="AY1999" s="262" t="s">
        <v>183</v>
      </c>
    </row>
    <row r="2000" s="2" customFormat="1" ht="24.15" customHeight="1">
      <c r="A2000" s="38"/>
      <c r="B2000" s="39"/>
      <c r="C2000" s="277" t="s">
        <v>2172</v>
      </c>
      <c r="D2000" s="277" t="s">
        <v>649</v>
      </c>
      <c r="E2000" s="278" t="s">
        <v>2173</v>
      </c>
      <c r="F2000" s="279" t="s">
        <v>2174</v>
      </c>
      <c r="G2000" s="280" t="s">
        <v>293</v>
      </c>
      <c r="H2000" s="281">
        <v>0.0070000000000000001</v>
      </c>
      <c r="I2000" s="282"/>
      <c r="J2000" s="283">
        <f>ROUND(I2000*H2000,2)</f>
        <v>0</v>
      </c>
      <c r="K2000" s="284"/>
      <c r="L2000" s="285"/>
      <c r="M2000" s="286" t="s">
        <v>1</v>
      </c>
      <c r="N2000" s="287" t="s">
        <v>38</v>
      </c>
      <c r="O2000" s="91"/>
      <c r="P2000" s="237">
        <f>O2000*H2000</f>
        <v>0</v>
      </c>
      <c r="Q2000" s="237">
        <v>1</v>
      </c>
      <c r="R2000" s="237">
        <f>Q2000*H2000</f>
        <v>0.0070000000000000001</v>
      </c>
      <c r="S2000" s="237">
        <v>0</v>
      </c>
      <c r="T2000" s="238">
        <f>S2000*H2000</f>
        <v>0</v>
      </c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R2000" s="239" t="s">
        <v>283</v>
      </c>
      <c r="AT2000" s="239" t="s">
        <v>649</v>
      </c>
      <c r="AU2000" s="239" t="s">
        <v>83</v>
      </c>
      <c r="AY2000" s="17" t="s">
        <v>183</v>
      </c>
      <c r="BE2000" s="240">
        <f>IF(N2000="základní",J2000,0)</f>
        <v>0</v>
      </c>
      <c r="BF2000" s="240">
        <f>IF(N2000="snížená",J2000,0)</f>
        <v>0</v>
      </c>
      <c r="BG2000" s="240">
        <f>IF(N2000="zákl. přenesená",J2000,0)</f>
        <v>0</v>
      </c>
      <c r="BH2000" s="240">
        <f>IF(N2000="sníž. přenesená",J2000,0)</f>
        <v>0</v>
      </c>
      <c r="BI2000" s="240">
        <f>IF(N2000="nulová",J2000,0)</f>
        <v>0</v>
      </c>
      <c r="BJ2000" s="17" t="s">
        <v>81</v>
      </c>
      <c r="BK2000" s="240">
        <f>ROUND(I2000*H2000,2)</f>
        <v>0</v>
      </c>
      <c r="BL2000" s="17" t="s">
        <v>188</v>
      </c>
      <c r="BM2000" s="239" t="s">
        <v>2175</v>
      </c>
    </row>
    <row r="2001" s="14" customFormat="1">
      <c r="A2001" s="14"/>
      <c r="B2001" s="252"/>
      <c r="C2001" s="253"/>
      <c r="D2001" s="243" t="s">
        <v>195</v>
      </c>
      <c r="E2001" s="253"/>
      <c r="F2001" s="255" t="s">
        <v>2176</v>
      </c>
      <c r="G2001" s="253"/>
      <c r="H2001" s="256">
        <v>0.0070000000000000001</v>
      </c>
      <c r="I2001" s="257"/>
      <c r="J2001" s="253"/>
      <c r="K2001" s="253"/>
      <c r="L2001" s="258"/>
      <c r="M2001" s="259"/>
      <c r="N2001" s="260"/>
      <c r="O2001" s="260"/>
      <c r="P2001" s="260"/>
      <c r="Q2001" s="260"/>
      <c r="R2001" s="260"/>
      <c r="S2001" s="260"/>
      <c r="T2001" s="261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62" t="s">
        <v>195</v>
      </c>
      <c r="AU2001" s="262" t="s">
        <v>83</v>
      </c>
      <c r="AV2001" s="14" t="s">
        <v>83</v>
      </c>
      <c r="AW2001" s="14" t="s">
        <v>4</v>
      </c>
      <c r="AX2001" s="14" t="s">
        <v>81</v>
      </c>
      <c r="AY2001" s="262" t="s">
        <v>183</v>
      </c>
    </row>
    <row r="2002" s="2" customFormat="1" ht="24.15" customHeight="1">
      <c r="A2002" s="38"/>
      <c r="B2002" s="39"/>
      <c r="C2002" s="227" t="s">
        <v>2177</v>
      </c>
      <c r="D2002" s="227" t="s">
        <v>185</v>
      </c>
      <c r="E2002" s="228" t="s">
        <v>2178</v>
      </c>
      <c r="F2002" s="229" t="s">
        <v>2179</v>
      </c>
      <c r="G2002" s="230" t="s">
        <v>319</v>
      </c>
      <c r="H2002" s="231">
        <v>16.100000000000001</v>
      </c>
      <c r="I2002" s="232"/>
      <c r="J2002" s="233">
        <f>ROUND(I2002*H2002,2)</f>
        <v>0</v>
      </c>
      <c r="K2002" s="234"/>
      <c r="L2002" s="44"/>
      <c r="M2002" s="235" t="s">
        <v>1</v>
      </c>
      <c r="N2002" s="236" t="s">
        <v>38</v>
      </c>
      <c r="O2002" s="91"/>
      <c r="P2002" s="237">
        <f>O2002*H2002</f>
        <v>0</v>
      </c>
      <c r="Q2002" s="237">
        <v>0.00064999999999999997</v>
      </c>
      <c r="R2002" s="237">
        <f>Q2002*H2002</f>
        <v>0.010465</v>
      </c>
      <c r="S2002" s="237">
        <v>0.001</v>
      </c>
      <c r="T2002" s="238">
        <f>S2002*H2002</f>
        <v>0.016100000000000003</v>
      </c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R2002" s="239" t="s">
        <v>188</v>
      </c>
      <c r="AT2002" s="239" t="s">
        <v>185</v>
      </c>
      <c r="AU2002" s="239" t="s">
        <v>83</v>
      </c>
      <c r="AY2002" s="17" t="s">
        <v>183</v>
      </c>
      <c r="BE2002" s="240">
        <f>IF(N2002="základní",J2002,0)</f>
        <v>0</v>
      </c>
      <c r="BF2002" s="240">
        <f>IF(N2002="snížená",J2002,0)</f>
        <v>0</v>
      </c>
      <c r="BG2002" s="240">
        <f>IF(N2002="zákl. přenesená",J2002,0)</f>
        <v>0</v>
      </c>
      <c r="BH2002" s="240">
        <f>IF(N2002="sníž. přenesená",J2002,0)</f>
        <v>0</v>
      </c>
      <c r="BI2002" s="240">
        <f>IF(N2002="nulová",J2002,0)</f>
        <v>0</v>
      </c>
      <c r="BJ2002" s="17" t="s">
        <v>81</v>
      </c>
      <c r="BK2002" s="240">
        <f>ROUND(I2002*H2002,2)</f>
        <v>0</v>
      </c>
      <c r="BL2002" s="17" t="s">
        <v>188</v>
      </c>
      <c r="BM2002" s="239" t="s">
        <v>2180</v>
      </c>
    </row>
    <row r="2003" s="13" customFormat="1">
      <c r="A2003" s="13"/>
      <c r="B2003" s="241"/>
      <c r="C2003" s="242"/>
      <c r="D2003" s="243" t="s">
        <v>195</v>
      </c>
      <c r="E2003" s="244" t="s">
        <v>1</v>
      </c>
      <c r="F2003" s="245" t="s">
        <v>2181</v>
      </c>
      <c r="G2003" s="242"/>
      <c r="H2003" s="244" t="s">
        <v>1</v>
      </c>
      <c r="I2003" s="246"/>
      <c r="J2003" s="242"/>
      <c r="K2003" s="242"/>
      <c r="L2003" s="247"/>
      <c r="M2003" s="248"/>
      <c r="N2003" s="249"/>
      <c r="O2003" s="249"/>
      <c r="P2003" s="249"/>
      <c r="Q2003" s="249"/>
      <c r="R2003" s="249"/>
      <c r="S2003" s="249"/>
      <c r="T2003" s="250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51" t="s">
        <v>195</v>
      </c>
      <c r="AU2003" s="251" t="s">
        <v>83</v>
      </c>
      <c r="AV2003" s="13" t="s">
        <v>81</v>
      </c>
      <c r="AW2003" s="13" t="s">
        <v>30</v>
      </c>
      <c r="AX2003" s="13" t="s">
        <v>73</v>
      </c>
      <c r="AY2003" s="251" t="s">
        <v>183</v>
      </c>
    </row>
    <row r="2004" s="14" customFormat="1">
      <c r="A2004" s="14"/>
      <c r="B2004" s="252"/>
      <c r="C2004" s="253"/>
      <c r="D2004" s="243" t="s">
        <v>195</v>
      </c>
      <c r="E2004" s="254" t="s">
        <v>1</v>
      </c>
      <c r="F2004" s="255" t="s">
        <v>2182</v>
      </c>
      <c r="G2004" s="253"/>
      <c r="H2004" s="256">
        <v>16.100000000000001</v>
      </c>
      <c r="I2004" s="257"/>
      <c r="J2004" s="253"/>
      <c r="K2004" s="253"/>
      <c r="L2004" s="258"/>
      <c r="M2004" s="259"/>
      <c r="N2004" s="260"/>
      <c r="O2004" s="260"/>
      <c r="P2004" s="260"/>
      <c r="Q2004" s="260"/>
      <c r="R2004" s="260"/>
      <c r="S2004" s="260"/>
      <c r="T2004" s="261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62" t="s">
        <v>195</v>
      </c>
      <c r="AU2004" s="262" t="s">
        <v>83</v>
      </c>
      <c r="AV2004" s="14" t="s">
        <v>83</v>
      </c>
      <c r="AW2004" s="14" t="s">
        <v>30</v>
      </c>
      <c r="AX2004" s="14" t="s">
        <v>81</v>
      </c>
      <c r="AY2004" s="262" t="s">
        <v>183</v>
      </c>
    </row>
    <row r="2005" s="2" customFormat="1" ht="24.15" customHeight="1">
      <c r="A2005" s="38"/>
      <c r="B2005" s="39"/>
      <c r="C2005" s="277" t="s">
        <v>2183</v>
      </c>
      <c r="D2005" s="277" t="s">
        <v>649</v>
      </c>
      <c r="E2005" s="278" t="s">
        <v>2184</v>
      </c>
      <c r="F2005" s="279" t="s">
        <v>2185</v>
      </c>
      <c r="G2005" s="280" t="s">
        <v>293</v>
      </c>
      <c r="H2005" s="281">
        <v>0.025999999999999999</v>
      </c>
      <c r="I2005" s="282"/>
      <c r="J2005" s="283">
        <f>ROUND(I2005*H2005,2)</f>
        <v>0</v>
      </c>
      <c r="K2005" s="284"/>
      <c r="L2005" s="285"/>
      <c r="M2005" s="286" t="s">
        <v>1</v>
      </c>
      <c r="N2005" s="287" t="s">
        <v>38</v>
      </c>
      <c r="O2005" s="91"/>
      <c r="P2005" s="237">
        <f>O2005*H2005</f>
        <v>0</v>
      </c>
      <c r="Q2005" s="237">
        <v>1</v>
      </c>
      <c r="R2005" s="237">
        <f>Q2005*H2005</f>
        <v>0.025999999999999999</v>
      </c>
      <c r="S2005" s="237">
        <v>0</v>
      </c>
      <c r="T2005" s="238">
        <f>S2005*H2005</f>
        <v>0</v>
      </c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R2005" s="239" t="s">
        <v>283</v>
      </c>
      <c r="AT2005" s="239" t="s">
        <v>649</v>
      </c>
      <c r="AU2005" s="239" t="s">
        <v>83</v>
      </c>
      <c r="AY2005" s="17" t="s">
        <v>183</v>
      </c>
      <c r="BE2005" s="240">
        <f>IF(N2005="základní",J2005,0)</f>
        <v>0</v>
      </c>
      <c r="BF2005" s="240">
        <f>IF(N2005="snížená",J2005,0)</f>
        <v>0</v>
      </c>
      <c r="BG2005" s="240">
        <f>IF(N2005="zákl. přenesená",J2005,0)</f>
        <v>0</v>
      </c>
      <c r="BH2005" s="240">
        <f>IF(N2005="sníž. přenesená",J2005,0)</f>
        <v>0</v>
      </c>
      <c r="BI2005" s="240">
        <f>IF(N2005="nulová",J2005,0)</f>
        <v>0</v>
      </c>
      <c r="BJ2005" s="17" t="s">
        <v>81</v>
      </c>
      <c r="BK2005" s="240">
        <f>ROUND(I2005*H2005,2)</f>
        <v>0</v>
      </c>
      <c r="BL2005" s="17" t="s">
        <v>188</v>
      </c>
      <c r="BM2005" s="239" t="s">
        <v>2186</v>
      </c>
    </row>
    <row r="2006" s="14" customFormat="1">
      <c r="A2006" s="14"/>
      <c r="B2006" s="252"/>
      <c r="C2006" s="253"/>
      <c r="D2006" s="243" t="s">
        <v>195</v>
      </c>
      <c r="E2006" s="253"/>
      <c r="F2006" s="255" t="s">
        <v>2187</v>
      </c>
      <c r="G2006" s="253"/>
      <c r="H2006" s="256">
        <v>0.025999999999999999</v>
      </c>
      <c r="I2006" s="257"/>
      <c r="J2006" s="253"/>
      <c r="K2006" s="253"/>
      <c r="L2006" s="258"/>
      <c r="M2006" s="259"/>
      <c r="N2006" s="260"/>
      <c r="O2006" s="260"/>
      <c r="P2006" s="260"/>
      <c r="Q2006" s="260"/>
      <c r="R2006" s="260"/>
      <c r="S2006" s="260"/>
      <c r="T2006" s="261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62" t="s">
        <v>195</v>
      </c>
      <c r="AU2006" s="262" t="s">
        <v>83</v>
      </c>
      <c r="AV2006" s="14" t="s">
        <v>83</v>
      </c>
      <c r="AW2006" s="14" t="s">
        <v>4</v>
      </c>
      <c r="AX2006" s="14" t="s">
        <v>81</v>
      </c>
      <c r="AY2006" s="262" t="s">
        <v>183</v>
      </c>
    </row>
    <row r="2007" s="12" customFormat="1" ht="22.8" customHeight="1">
      <c r="A2007" s="12"/>
      <c r="B2007" s="211"/>
      <c r="C2007" s="212"/>
      <c r="D2007" s="213" t="s">
        <v>72</v>
      </c>
      <c r="E2007" s="225" t="s">
        <v>433</v>
      </c>
      <c r="F2007" s="225" t="s">
        <v>434</v>
      </c>
      <c r="G2007" s="212"/>
      <c r="H2007" s="212"/>
      <c r="I2007" s="215"/>
      <c r="J2007" s="226">
        <f>BK2007</f>
        <v>0</v>
      </c>
      <c r="K2007" s="212"/>
      <c r="L2007" s="217"/>
      <c r="M2007" s="218"/>
      <c r="N2007" s="219"/>
      <c r="O2007" s="219"/>
      <c r="P2007" s="220">
        <f>SUM(P2008:P2016)</f>
        <v>0</v>
      </c>
      <c r="Q2007" s="219"/>
      <c r="R2007" s="220">
        <f>SUM(R2008:R2016)</f>
        <v>0</v>
      </c>
      <c r="S2007" s="219"/>
      <c r="T2007" s="221">
        <f>SUM(T2008:T2016)</f>
        <v>0</v>
      </c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R2007" s="222" t="s">
        <v>81</v>
      </c>
      <c r="AT2007" s="223" t="s">
        <v>72</v>
      </c>
      <c r="AU2007" s="223" t="s">
        <v>81</v>
      </c>
      <c r="AY2007" s="222" t="s">
        <v>183</v>
      </c>
      <c r="BK2007" s="224">
        <f>SUM(BK2008:BK2016)</f>
        <v>0</v>
      </c>
    </row>
    <row r="2008" s="2" customFormat="1" ht="24.15" customHeight="1">
      <c r="A2008" s="38"/>
      <c r="B2008" s="39"/>
      <c r="C2008" s="227" t="s">
        <v>2188</v>
      </c>
      <c r="D2008" s="227" t="s">
        <v>185</v>
      </c>
      <c r="E2008" s="228" t="s">
        <v>436</v>
      </c>
      <c r="F2008" s="229" t="s">
        <v>437</v>
      </c>
      <c r="G2008" s="230" t="s">
        <v>293</v>
      </c>
      <c r="H2008" s="231">
        <v>188.851</v>
      </c>
      <c r="I2008" s="232"/>
      <c r="J2008" s="233">
        <f>ROUND(I2008*H2008,2)</f>
        <v>0</v>
      </c>
      <c r="K2008" s="234"/>
      <c r="L2008" s="44"/>
      <c r="M2008" s="235" t="s">
        <v>1</v>
      </c>
      <c r="N2008" s="236" t="s">
        <v>38</v>
      </c>
      <c r="O2008" s="91"/>
      <c r="P2008" s="237">
        <f>O2008*H2008</f>
        <v>0</v>
      </c>
      <c r="Q2008" s="237">
        <v>0</v>
      </c>
      <c r="R2008" s="237">
        <f>Q2008*H2008</f>
        <v>0</v>
      </c>
      <c r="S2008" s="237">
        <v>0</v>
      </c>
      <c r="T2008" s="238">
        <f>S2008*H2008</f>
        <v>0</v>
      </c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R2008" s="239" t="s">
        <v>188</v>
      </c>
      <c r="AT2008" s="239" t="s">
        <v>185</v>
      </c>
      <c r="AU2008" s="239" t="s">
        <v>83</v>
      </c>
      <c r="AY2008" s="17" t="s">
        <v>183</v>
      </c>
      <c r="BE2008" s="240">
        <f>IF(N2008="základní",J2008,0)</f>
        <v>0</v>
      </c>
      <c r="BF2008" s="240">
        <f>IF(N2008="snížená",J2008,0)</f>
        <v>0</v>
      </c>
      <c r="BG2008" s="240">
        <f>IF(N2008="zákl. přenesená",J2008,0)</f>
        <v>0</v>
      </c>
      <c r="BH2008" s="240">
        <f>IF(N2008="sníž. přenesená",J2008,0)</f>
        <v>0</v>
      </c>
      <c r="BI2008" s="240">
        <f>IF(N2008="nulová",J2008,0)</f>
        <v>0</v>
      </c>
      <c r="BJ2008" s="17" t="s">
        <v>81</v>
      </c>
      <c r="BK2008" s="240">
        <f>ROUND(I2008*H2008,2)</f>
        <v>0</v>
      </c>
      <c r="BL2008" s="17" t="s">
        <v>188</v>
      </c>
      <c r="BM2008" s="239" t="s">
        <v>2189</v>
      </c>
    </row>
    <row r="2009" s="2" customFormat="1" ht="33" customHeight="1">
      <c r="A2009" s="38"/>
      <c r="B2009" s="39"/>
      <c r="C2009" s="227" t="s">
        <v>2190</v>
      </c>
      <c r="D2009" s="227" t="s">
        <v>185</v>
      </c>
      <c r="E2009" s="228" t="s">
        <v>440</v>
      </c>
      <c r="F2009" s="229" t="s">
        <v>441</v>
      </c>
      <c r="G2009" s="230" t="s">
        <v>293</v>
      </c>
      <c r="H2009" s="231">
        <v>944.255</v>
      </c>
      <c r="I2009" s="232"/>
      <c r="J2009" s="233">
        <f>ROUND(I2009*H2009,2)</f>
        <v>0</v>
      </c>
      <c r="K2009" s="234"/>
      <c r="L2009" s="44"/>
      <c r="M2009" s="235" t="s">
        <v>1</v>
      </c>
      <c r="N2009" s="236" t="s">
        <v>38</v>
      </c>
      <c r="O2009" s="91"/>
      <c r="P2009" s="237">
        <f>O2009*H2009</f>
        <v>0</v>
      </c>
      <c r="Q2009" s="237">
        <v>0</v>
      </c>
      <c r="R2009" s="237">
        <f>Q2009*H2009</f>
        <v>0</v>
      </c>
      <c r="S2009" s="237">
        <v>0</v>
      </c>
      <c r="T2009" s="238">
        <f>S2009*H2009</f>
        <v>0</v>
      </c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R2009" s="239" t="s">
        <v>188</v>
      </c>
      <c r="AT2009" s="239" t="s">
        <v>185</v>
      </c>
      <c r="AU2009" s="239" t="s">
        <v>83</v>
      </c>
      <c r="AY2009" s="17" t="s">
        <v>183</v>
      </c>
      <c r="BE2009" s="240">
        <f>IF(N2009="základní",J2009,0)</f>
        <v>0</v>
      </c>
      <c r="BF2009" s="240">
        <f>IF(N2009="snížená",J2009,0)</f>
        <v>0</v>
      </c>
      <c r="BG2009" s="240">
        <f>IF(N2009="zákl. přenesená",J2009,0)</f>
        <v>0</v>
      </c>
      <c r="BH2009" s="240">
        <f>IF(N2009="sníž. přenesená",J2009,0)</f>
        <v>0</v>
      </c>
      <c r="BI2009" s="240">
        <f>IF(N2009="nulová",J2009,0)</f>
        <v>0</v>
      </c>
      <c r="BJ2009" s="17" t="s">
        <v>81</v>
      </c>
      <c r="BK2009" s="240">
        <f>ROUND(I2009*H2009,2)</f>
        <v>0</v>
      </c>
      <c r="BL2009" s="17" t="s">
        <v>188</v>
      </c>
      <c r="BM2009" s="239" t="s">
        <v>2191</v>
      </c>
    </row>
    <row r="2010" s="14" customFormat="1">
      <c r="A2010" s="14"/>
      <c r="B2010" s="252"/>
      <c r="C2010" s="253"/>
      <c r="D2010" s="243" t="s">
        <v>195</v>
      </c>
      <c r="E2010" s="253"/>
      <c r="F2010" s="255" t="s">
        <v>2192</v>
      </c>
      <c r="G2010" s="253"/>
      <c r="H2010" s="256">
        <v>944.255</v>
      </c>
      <c r="I2010" s="257"/>
      <c r="J2010" s="253"/>
      <c r="K2010" s="253"/>
      <c r="L2010" s="258"/>
      <c r="M2010" s="259"/>
      <c r="N2010" s="260"/>
      <c r="O2010" s="260"/>
      <c r="P2010" s="260"/>
      <c r="Q2010" s="260"/>
      <c r="R2010" s="260"/>
      <c r="S2010" s="260"/>
      <c r="T2010" s="261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62" t="s">
        <v>195</v>
      </c>
      <c r="AU2010" s="262" t="s">
        <v>83</v>
      </c>
      <c r="AV2010" s="14" t="s">
        <v>83</v>
      </c>
      <c r="AW2010" s="14" t="s">
        <v>4</v>
      </c>
      <c r="AX2010" s="14" t="s">
        <v>81</v>
      </c>
      <c r="AY2010" s="262" t="s">
        <v>183</v>
      </c>
    </row>
    <row r="2011" s="2" customFormat="1" ht="24.15" customHeight="1">
      <c r="A2011" s="38"/>
      <c r="B2011" s="39"/>
      <c r="C2011" s="227" t="s">
        <v>2193</v>
      </c>
      <c r="D2011" s="227" t="s">
        <v>185</v>
      </c>
      <c r="E2011" s="228" t="s">
        <v>445</v>
      </c>
      <c r="F2011" s="229" t="s">
        <v>446</v>
      </c>
      <c r="G2011" s="230" t="s">
        <v>293</v>
      </c>
      <c r="H2011" s="231">
        <v>188.851</v>
      </c>
      <c r="I2011" s="232"/>
      <c r="J2011" s="233">
        <f>ROUND(I2011*H2011,2)</f>
        <v>0</v>
      </c>
      <c r="K2011" s="234"/>
      <c r="L2011" s="44"/>
      <c r="M2011" s="235" t="s">
        <v>1</v>
      </c>
      <c r="N2011" s="236" t="s">
        <v>38</v>
      </c>
      <c r="O2011" s="91"/>
      <c r="P2011" s="237">
        <f>O2011*H2011</f>
        <v>0</v>
      </c>
      <c r="Q2011" s="237">
        <v>0</v>
      </c>
      <c r="R2011" s="237">
        <f>Q2011*H2011</f>
        <v>0</v>
      </c>
      <c r="S2011" s="237">
        <v>0</v>
      </c>
      <c r="T2011" s="238">
        <f>S2011*H2011</f>
        <v>0</v>
      </c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R2011" s="239" t="s">
        <v>188</v>
      </c>
      <c r="AT2011" s="239" t="s">
        <v>185</v>
      </c>
      <c r="AU2011" s="239" t="s">
        <v>83</v>
      </c>
      <c r="AY2011" s="17" t="s">
        <v>183</v>
      </c>
      <c r="BE2011" s="240">
        <f>IF(N2011="základní",J2011,0)</f>
        <v>0</v>
      </c>
      <c r="BF2011" s="240">
        <f>IF(N2011="snížená",J2011,0)</f>
        <v>0</v>
      </c>
      <c r="BG2011" s="240">
        <f>IF(N2011="zákl. přenesená",J2011,0)</f>
        <v>0</v>
      </c>
      <c r="BH2011" s="240">
        <f>IF(N2011="sníž. přenesená",J2011,0)</f>
        <v>0</v>
      </c>
      <c r="BI2011" s="240">
        <f>IF(N2011="nulová",J2011,0)</f>
        <v>0</v>
      </c>
      <c r="BJ2011" s="17" t="s">
        <v>81</v>
      </c>
      <c r="BK2011" s="240">
        <f>ROUND(I2011*H2011,2)</f>
        <v>0</v>
      </c>
      <c r="BL2011" s="17" t="s">
        <v>188</v>
      </c>
      <c r="BM2011" s="239" t="s">
        <v>2194</v>
      </c>
    </row>
    <row r="2012" s="2" customFormat="1" ht="24.15" customHeight="1">
      <c r="A2012" s="38"/>
      <c r="B2012" s="39"/>
      <c r="C2012" s="227" t="s">
        <v>2195</v>
      </c>
      <c r="D2012" s="227" t="s">
        <v>185</v>
      </c>
      <c r="E2012" s="228" t="s">
        <v>449</v>
      </c>
      <c r="F2012" s="229" t="s">
        <v>450</v>
      </c>
      <c r="G2012" s="230" t="s">
        <v>293</v>
      </c>
      <c r="H2012" s="231">
        <v>3588.1689999999999</v>
      </c>
      <c r="I2012" s="232"/>
      <c r="J2012" s="233">
        <f>ROUND(I2012*H2012,2)</f>
        <v>0</v>
      </c>
      <c r="K2012" s="234"/>
      <c r="L2012" s="44"/>
      <c r="M2012" s="235" t="s">
        <v>1</v>
      </c>
      <c r="N2012" s="236" t="s">
        <v>38</v>
      </c>
      <c r="O2012" s="91"/>
      <c r="P2012" s="237">
        <f>O2012*H2012</f>
        <v>0</v>
      </c>
      <c r="Q2012" s="237">
        <v>0</v>
      </c>
      <c r="R2012" s="237">
        <f>Q2012*H2012</f>
        <v>0</v>
      </c>
      <c r="S2012" s="237">
        <v>0</v>
      </c>
      <c r="T2012" s="238">
        <f>S2012*H2012</f>
        <v>0</v>
      </c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R2012" s="239" t="s">
        <v>188</v>
      </c>
      <c r="AT2012" s="239" t="s">
        <v>185</v>
      </c>
      <c r="AU2012" s="239" t="s">
        <v>83</v>
      </c>
      <c r="AY2012" s="17" t="s">
        <v>183</v>
      </c>
      <c r="BE2012" s="240">
        <f>IF(N2012="základní",J2012,0)</f>
        <v>0</v>
      </c>
      <c r="BF2012" s="240">
        <f>IF(N2012="snížená",J2012,0)</f>
        <v>0</v>
      </c>
      <c r="BG2012" s="240">
        <f>IF(N2012="zákl. přenesená",J2012,0)</f>
        <v>0</v>
      </c>
      <c r="BH2012" s="240">
        <f>IF(N2012="sníž. přenesená",J2012,0)</f>
        <v>0</v>
      </c>
      <c r="BI2012" s="240">
        <f>IF(N2012="nulová",J2012,0)</f>
        <v>0</v>
      </c>
      <c r="BJ2012" s="17" t="s">
        <v>81</v>
      </c>
      <c r="BK2012" s="240">
        <f>ROUND(I2012*H2012,2)</f>
        <v>0</v>
      </c>
      <c r="BL2012" s="17" t="s">
        <v>188</v>
      </c>
      <c r="BM2012" s="239" t="s">
        <v>2196</v>
      </c>
    </row>
    <row r="2013" s="14" customFormat="1">
      <c r="A2013" s="14"/>
      <c r="B2013" s="252"/>
      <c r="C2013" s="253"/>
      <c r="D2013" s="243" t="s">
        <v>195</v>
      </c>
      <c r="E2013" s="253"/>
      <c r="F2013" s="255" t="s">
        <v>2197</v>
      </c>
      <c r="G2013" s="253"/>
      <c r="H2013" s="256">
        <v>3588.1689999999999</v>
      </c>
      <c r="I2013" s="257"/>
      <c r="J2013" s="253"/>
      <c r="K2013" s="253"/>
      <c r="L2013" s="258"/>
      <c r="M2013" s="259"/>
      <c r="N2013" s="260"/>
      <c r="O2013" s="260"/>
      <c r="P2013" s="260"/>
      <c r="Q2013" s="260"/>
      <c r="R2013" s="260"/>
      <c r="S2013" s="260"/>
      <c r="T2013" s="261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62" t="s">
        <v>195</v>
      </c>
      <c r="AU2013" s="262" t="s">
        <v>83</v>
      </c>
      <c r="AV2013" s="14" t="s">
        <v>83</v>
      </c>
      <c r="AW2013" s="14" t="s">
        <v>4</v>
      </c>
      <c r="AX2013" s="14" t="s">
        <v>81</v>
      </c>
      <c r="AY2013" s="262" t="s">
        <v>183</v>
      </c>
    </row>
    <row r="2014" s="2" customFormat="1" ht="33" customHeight="1">
      <c r="A2014" s="38"/>
      <c r="B2014" s="39"/>
      <c r="C2014" s="227" t="s">
        <v>2198</v>
      </c>
      <c r="D2014" s="227" t="s">
        <v>185</v>
      </c>
      <c r="E2014" s="228" t="s">
        <v>454</v>
      </c>
      <c r="F2014" s="229" t="s">
        <v>455</v>
      </c>
      <c r="G2014" s="230" t="s">
        <v>293</v>
      </c>
      <c r="H2014" s="231">
        <v>188.851</v>
      </c>
      <c r="I2014" s="232"/>
      <c r="J2014" s="233">
        <f>ROUND(I2014*H2014,2)</f>
        <v>0</v>
      </c>
      <c r="K2014" s="234"/>
      <c r="L2014" s="44"/>
      <c r="M2014" s="235" t="s">
        <v>1</v>
      </c>
      <c r="N2014" s="236" t="s">
        <v>38</v>
      </c>
      <c r="O2014" s="91"/>
      <c r="P2014" s="237">
        <f>O2014*H2014</f>
        <v>0</v>
      </c>
      <c r="Q2014" s="237">
        <v>0</v>
      </c>
      <c r="R2014" s="237">
        <f>Q2014*H2014</f>
        <v>0</v>
      </c>
      <c r="S2014" s="237">
        <v>0</v>
      </c>
      <c r="T2014" s="238">
        <f>S2014*H2014</f>
        <v>0</v>
      </c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R2014" s="239" t="s">
        <v>188</v>
      </c>
      <c r="AT2014" s="239" t="s">
        <v>185</v>
      </c>
      <c r="AU2014" s="239" t="s">
        <v>83</v>
      </c>
      <c r="AY2014" s="17" t="s">
        <v>183</v>
      </c>
      <c r="BE2014" s="240">
        <f>IF(N2014="základní",J2014,0)</f>
        <v>0</v>
      </c>
      <c r="BF2014" s="240">
        <f>IF(N2014="snížená",J2014,0)</f>
        <v>0</v>
      </c>
      <c r="BG2014" s="240">
        <f>IF(N2014="zákl. přenesená",J2014,0)</f>
        <v>0</v>
      </c>
      <c r="BH2014" s="240">
        <f>IF(N2014="sníž. přenesená",J2014,0)</f>
        <v>0</v>
      </c>
      <c r="BI2014" s="240">
        <f>IF(N2014="nulová",J2014,0)</f>
        <v>0</v>
      </c>
      <c r="BJ2014" s="17" t="s">
        <v>81</v>
      </c>
      <c r="BK2014" s="240">
        <f>ROUND(I2014*H2014,2)</f>
        <v>0</v>
      </c>
      <c r="BL2014" s="17" t="s">
        <v>188</v>
      </c>
      <c r="BM2014" s="239" t="s">
        <v>2199</v>
      </c>
    </row>
    <row r="2015" s="2" customFormat="1" ht="33" customHeight="1">
      <c r="A2015" s="38"/>
      <c r="B2015" s="39"/>
      <c r="C2015" s="227" t="s">
        <v>2200</v>
      </c>
      <c r="D2015" s="227" t="s">
        <v>185</v>
      </c>
      <c r="E2015" s="228" t="s">
        <v>2201</v>
      </c>
      <c r="F2015" s="229" t="s">
        <v>2202</v>
      </c>
      <c r="G2015" s="230" t="s">
        <v>293</v>
      </c>
      <c r="H2015" s="231">
        <v>3</v>
      </c>
      <c r="I2015" s="232"/>
      <c r="J2015" s="233">
        <f>ROUND(I2015*H2015,2)</f>
        <v>0</v>
      </c>
      <c r="K2015" s="234"/>
      <c r="L2015" s="44"/>
      <c r="M2015" s="235" t="s">
        <v>1</v>
      </c>
      <c r="N2015" s="236" t="s">
        <v>38</v>
      </c>
      <c r="O2015" s="91"/>
      <c r="P2015" s="237">
        <f>O2015*H2015</f>
        <v>0</v>
      </c>
      <c r="Q2015" s="237">
        <v>0</v>
      </c>
      <c r="R2015" s="237">
        <f>Q2015*H2015</f>
        <v>0</v>
      </c>
      <c r="S2015" s="237">
        <v>0</v>
      </c>
      <c r="T2015" s="238">
        <f>S2015*H2015</f>
        <v>0</v>
      </c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R2015" s="239" t="s">
        <v>188</v>
      </c>
      <c r="AT2015" s="239" t="s">
        <v>185</v>
      </c>
      <c r="AU2015" s="239" t="s">
        <v>83</v>
      </c>
      <c r="AY2015" s="17" t="s">
        <v>183</v>
      </c>
      <c r="BE2015" s="240">
        <f>IF(N2015="základní",J2015,0)</f>
        <v>0</v>
      </c>
      <c r="BF2015" s="240">
        <f>IF(N2015="snížená",J2015,0)</f>
        <v>0</v>
      </c>
      <c r="BG2015" s="240">
        <f>IF(N2015="zákl. přenesená",J2015,0)</f>
        <v>0</v>
      </c>
      <c r="BH2015" s="240">
        <f>IF(N2015="sníž. přenesená",J2015,0)</f>
        <v>0</v>
      </c>
      <c r="BI2015" s="240">
        <f>IF(N2015="nulová",J2015,0)</f>
        <v>0</v>
      </c>
      <c r="BJ2015" s="17" t="s">
        <v>81</v>
      </c>
      <c r="BK2015" s="240">
        <f>ROUND(I2015*H2015,2)</f>
        <v>0</v>
      </c>
      <c r="BL2015" s="17" t="s">
        <v>188</v>
      </c>
      <c r="BM2015" s="239" t="s">
        <v>2203</v>
      </c>
    </row>
    <row r="2016" s="14" customFormat="1">
      <c r="A2016" s="14"/>
      <c r="B2016" s="252"/>
      <c r="C2016" s="253"/>
      <c r="D2016" s="243" t="s">
        <v>195</v>
      </c>
      <c r="E2016" s="254" t="s">
        <v>1</v>
      </c>
      <c r="F2016" s="255" t="s">
        <v>199</v>
      </c>
      <c r="G2016" s="253"/>
      <c r="H2016" s="256">
        <v>3</v>
      </c>
      <c r="I2016" s="257"/>
      <c r="J2016" s="253"/>
      <c r="K2016" s="253"/>
      <c r="L2016" s="258"/>
      <c r="M2016" s="259"/>
      <c r="N2016" s="260"/>
      <c r="O2016" s="260"/>
      <c r="P2016" s="260"/>
      <c r="Q2016" s="260"/>
      <c r="R2016" s="260"/>
      <c r="S2016" s="260"/>
      <c r="T2016" s="261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62" t="s">
        <v>195</v>
      </c>
      <c r="AU2016" s="262" t="s">
        <v>83</v>
      </c>
      <c r="AV2016" s="14" t="s">
        <v>83</v>
      </c>
      <c r="AW2016" s="14" t="s">
        <v>30</v>
      </c>
      <c r="AX2016" s="14" t="s">
        <v>81</v>
      </c>
      <c r="AY2016" s="262" t="s">
        <v>183</v>
      </c>
    </row>
    <row r="2017" s="12" customFormat="1" ht="22.8" customHeight="1">
      <c r="A2017" s="12"/>
      <c r="B2017" s="211"/>
      <c r="C2017" s="212"/>
      <c r="D2017" s="213" t="s">
        <v>72</v>
      </c>
      <c r="E2017" s="225" t="s">
        <v>2204</v>
      </c>
      <c r="F2017" s="225" t="s">
        <v>2205</v>
      </c>
      <c r="G2017" s="212"/>
      <c r="H2017" s="212"/>
      <c r="I2017" s="215"/>
      <c r="J2017" s="226">
        <f>BK2017</f>
        <v>0</v>
      </c>
      <c r="K2017" s="212"/>
      <c r="L2017" s="217"/>
      <c r="M2017" s="218"/>
      <c r="N2017" s="219"/>
      <c r="O2017" s="219"/>
      <c r="P2017" s="220">
        <f>SUM(P2018:P2019)</f>
        <v>0</v>
      </c>
      <c r="Q2017" s="219"/>
      <c r="R2017" s="220">
        <f>SUM(R2018:R2019)</f>
        <v>0</v>
      </c>
      <c r="S2017" s="219"/>
      <c r="T2017" s="221">
        <f>SUM(T2018:T2019)</f>
        <v>0</v>
      </c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R2017" s="222" t="s">
        <v>81</v>
      </c>
      <c r="AT2017" s="223" t="s">
        <v>72</v>
      </c>
      <c r="AU2017" s="223" t="s">
        <v>81</v>
      </c>
      <c r="AY2017" s="222" t="s">
        <v>183</v>
      </c>
      <c r="BK2017" s="224">
        <f>SUM(BK2018:BK2019)</f>
        <v>0</v>
      </c>
    </row>
    <row r="2018" s="2" customFormat="1" ht="24.15" customHeight="1">
      <c r="A2018" s="38"/>
      <c r="B2018" s="39"/>
      <c r="C2018" s="227" t="s">
        <v>2206</v>
      </c>
      <c r="D2018" s="227" t="s">
        <v>185</v>
      </c>
      <c r="E2018" s="228" t="s">
        <v>2207</v>
      </c>
      <c r="F2018" s="229" t="s">
        <v>2208</v>
      </c>
      <c r="G2018" s="230" t="s">
        <v>293</v>
      </c>
      <c r="H2018" s="231">
        <v>1410.1890000000001</v>
      </c>
      <c r="I2018" s="232"/>
      <c r="J2018" s="233">
        <f>ROUND(I2018*H2018,2)</f>
        <v>0</v>
      </c>
      <c r="K2018" s="234"/>
      <c r="L2018" s="44"/>
      <c r="M2018" s="235" t="s">
        <v>1</v>
      </c>
      <c r="N2018" s="236" t="s">
        <v>38</v>
      </c>
      <c r="O2018" s="91"/>
      <c r="P2018" s="237">
        <f>O2018*H2018</f>
        <v>0</v>
      </c>
      <c r="Q2018" s="237">
        <v>0</v>
      </c>
      <c r="R2018" s="237">
        <f>Q2018*H2018</f>
        <v>0</v>
      </c>
      <c r="S2018" s="237">
        <v>0</v>
      </c>
      <c r="T2018" s="238">
        <f>S2018*H2018</f>
        <v>0</v>
      </c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R2018" s="239" t="s">
        <v>188</v>
      </c>
      <c r="AT2018" s="239" t="s">
        <v>185</v>
      </c>
      <c r="AU2018" s="239" t="s">
        <v>83</v>
      </c>
      <c r="AY2018" s="17" t="s">
        <v>183</v>
      </c>
      <c r="BE2018" s="240">
        <f>IF(N2018="základní",J2018,0)</f>
        <v>0</v>
      </c>
      <c r="BF2018" s="240">
        <f>IF(N2018="snížená",J2018,0)</f>
        <v>0</v>
      </c>
      <c r="BG2018" s="240">
        <f>IF(N2018="zákl. přenesená",J2018,0)</f>
        <v>0</v>
      </c>
      <c r="BH2018" s="240">
        <f>IF(N2018="sníž. přenesená",J2018,0)</f>
        <v>0</v>
      </c>
      <c r="BI2018" s="240">
        <f>IF(N2018="nulová",J2018,0)</f>
        <v>0</v>
      </c>
      <c r="BJ2018" s="17" t="s">
        <v>81</v>
      </c>
      <c r="BK2018" s="240">
        <f>ROUND(I2018*H2018,2)</f>
        <v>0</v>
      </c>
      <c r="BL2018" s="17" t="s">
        <v>188</v>
      </c>
      <c r="BM2018" s="239" t="s">
        <v>2209</v>
      </c>
    </row>
    <row r="2019" s="2" customFormat="1" ht="24.15" customHeight="1">
      <c r="A2019" s="38"/>
      <c r="B2019" s="39"/>
      <c r="C2019" s="227" t="s">
        <v>2210</v>
      </c>
      <c r="D2019" s="227" t="s">
        <v>185</v>
      </c>
      <c r="E2019" s="228" t="s">
        <v>2211</v>
      </c>
      <c r="F2019" s="229" t="s">
        <v>2212</v>
      </c>
      <c r="G2019" s="230" t="s">
        <v>293</v>
      </c>
      <c r="H2019" s="231">
        <v>1410.1890000000001</v>
      </c>
      <c r="I2019" s="232"/>
      <c r="J2019" s="233">
        <f>ROUND(I2019*H2019,2)</f>
        <v>0</v>
      </c>
      <c r="K2019" s="234"/>
      <c r="L2019" s="44"/>
      <c r="M2019" s="235" t="s">
        <v>1</v>
      </c>
      <c r="N2019" s="236" t="s">
        <v>38</v>
      </c>
      <c r="O2019" s="91"/>
      <c r="P2019" s="237">
        <f>O2019*H2019</f>
        <v>0</v>
      </c>
      <c r="Q2019" s="237">
        <v>0</v>
      </c>
      <c r="R2019" s="237">
        <f>Q2019*H2019</f>
        <v>0</v>
      </c>
      <c r="S2019" s="237">
        <v>0</v>
      </c>
      <c r="T2019" s="238">
        <f>S2019*H2019</f>
        <v>0</v>
      </c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R2019" s="239" t="s">
        <v>188</v>
      </c>
      <c r="AT2019" s="239" t="s">
        <v>185</v>
      </c>
      <c r="AU2019" s="239" t="s">
        <v>83</v>
      </c>
      <c r="AY2019" s="17" t="s">
        <v>183</v>
      </c>
      <c r="BE2019" s="240">
        <f>IF(N2019="základní",J2019,0)</f>
        <v>0</v>
      </c>
      <c r="BF2019" s="240">
        <f>IF(N2019="snížená",J2019,0)</f>
        <v>0</v>
      </c>
      <c r="BG2019" s="240">
        <f>IF(N2019="zákl. přenesená",J2019,0)</f>
        <v>0</v>
      </c>
      <c r="BH2019" s="240">
        <f>IF(N2019="sníž. přenesená",J2019,0)</f>
        <v>0</v>
      </c>
      <c r="BI2019" s="240">
        <f>IF(N2019="nulová",J2019,0)</f>
        <v>0</v>
      </c>
      <c r="BJ2019" s="17" t="s">
        <v>81</v>
      </c>
      <c r="BK2019" s="240">
        <f>ROUND(I2019*H2019,2)</f>
        <v>0</v>
      </c>
      <c r="BL2019" s="17" t="s">
        <v>188</v>
      </c>
      <c r="BM2019" s="239" t="s">
        <v>2213</v>
      </c>
    </row>
    <row r="2020" s="12" customFormat="1" ht="25.92" customHeight="1">
      <c r="A2020" s="12"/>
      <c r="B2020" s="211"/>
      <c r="C2020" s="212"/>
      <c r="D2020" s="213" t="s">
        <v>72</v>
      </c>
      <c r="E2020" s="214" t="s">
        <v>457</v>
      </c>
      <c r="F2020" s="214" t="s">
        <v>458</v>
      </c>
      <c r="G2020" s="212"/>
      <c r="H2020" s="212"/>
      <c r="I2020" s="215"/>
      <c r="J2020" s="216">
        <f>BK2020</f>
        <v>0</v>
      </c>
      <c r="K2020" s="212"/>
      <c r="L2020" s="217"/>
      <c r="M2020" s="218"/>
      <c r="N2020" s="219"/>
      <c r="O2020" s="219"/>
      <c r="P2020" s="220">
        <f>P2021+P2131+P2191+P2381+P2422+P2429+P2439+P2447+P2454+P2532+P2656+P2710+P2903+P3210+P3334+P3414+P3632+P3717+P3872+P3902</f>
        <v>0</v>
      </c>
      <c r="Q2020" s="219"/>
      <c r="R2020" s="220">
        <f>R2021+R2131+R2191+R2381+R2422+R2429+R2439+R2447+R2454+R2532+R2656+R2710+R2903+R3210+R3334+R3414+R3632+R3717+R3872+R3902</f>
        <v>82.789383749999999</v>
      </c>
      <c r="S2020" s="219"/>
      <c r="T2020" s="221">
        <f>T2021+T2131+T2191+T2381+T2422+T2429+T2439+T2447+T2454+T2532+T2656+T2710+T2903+T3210+T3334+T3414+T3632+T3717+T3872+T3902</f>
        <v>18.474739799999998</v>
      </c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R2020" s="222" t="s">
        <v>83</v>
      </c>
      <c r="AT2020" s="223" t="s">
        <v>72</v>
      </c>
      <c r="AU2020" s="223" t="s">
        <v>73</v>
      </c>
      <c r="AY2020" s="222" t="s">
        <v>183</v>
      </c>
      <c r="BK2020" s="224">
        <f>BK2021+BK2131+BK2191+BK2381+BK2422+BK2429+BK2439+BK2447+BK2454+BK2532+BK2656+BK2710+BK2903+BK3210+BK3334+BK3414+BK3632+BK3717+BK3872+BK3902</f>
        <v>0</v>
      </c>
    </row>
    <row r="2021" s="12" customFormat="1" ht="22.8" customHeight="1">
      <c r="A2021" s="12"/>
      <c r="B2021" s="211"/>
      <c r="C2021" s="212"/>
      <c r="D2021" s="213" t="s">
        <v>72</v>
      </c>
      <c r="E2021" s="225" t="s">
        <v>2214</v>
      </c>
      <c r="F2021" s="225" t="s">
        <v>2215</v>
      </c>
      <c r="G2021" s="212"/>
      <c r="H2021" s="212"/>
      <c r="I2021" s="215"/>
      <c r="J2021" s="226">
        <f>BK2021</f>
        <v>0</v>
      </c>
      <c r="K2021" s="212"/>
      <c r="L2021" s="217"/>
      <c r="M2021" s="218"/>
      <c r="N2021" s="219"/>
      <c r="O2021" s="219"/>
      <c r="P2021" s="220">
        <f>SUM(P2022:P2130)</f>
        <v>0</v>
      </c>
      <c r="Q2021" s="219"/>
      <c r="R2021" s="220">
        <f>SUM(R2022:R2130)</f>
        <v>5.7045350500000005</v>
      </c>
      <c r="S2021" s="219"/>
      <c r="T2021" s="221">
        <f>SUM(T2022:T2130)</f>
        <v>0.44022</v>
      </c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R2021" s="222" t="s">
        <v>83</v>
      </c>
      <c r="AT2021" s="223" t="s">
        <v>72</v>
      </c>
      <c r="AU2021" s="223" t="s">
        <v>81</v>
      </c>
      <c r="AY2021" s="222" t="s">
        <v>183</v>
      </c>
      <c r="BK2021" s="224">
        <f>SUM(BK2022:BK2130)</f>
        <v>0</v>
      </c>
    </row>
    <row r="2022" s="2" customFormat="1" ht="24.15" customHeight="1">
      <c r="A2022" s="38"/>
      <c r="B2022" s="39"/>
      <c r="C2022" s="227" t="s">
        <v>2216</v>
      </c>
      <c r="D2022" s="227" t="s">
        <v>185</v>
      </c>
      <c r="E2022" s="228" t="s">
        <v>2217</v>
      </c>
      <c r="F2022" s="229" t="s">
        <v>2218</v>
      </c>
      <c r="G2022" s="230" t="s">
        <v>202</v>
      </c>
      <c r="H2022" s="231">
        <v>83.366</v>
      </c>
      <c r="I2022" s="232"/>
      <c r="J2022" s="233">
        <f>ROUND(I2022*H2022,2)</f>
        <v>0</v>
      </c>
      <c r="K2022" s="234"/>
      <c r="L2022" s="44"/>
      <c r="M2022" s="235" t="s">
        <v>1</v>
      </c>
      <c r="N2022" s="236" t="s">
        <v>38</v>
      </c>
      <c r="O2022" s="91"/>
      <c r="P2022" s="237">
        <f>O2022*H2022</f>
        <v>0</v>
      </c>
      <c r="Q2022" s="237">
        <v>3.0000000000000001E-05</v>
      </c>
      <c r="R2022" s="237">
        <f>Q2022*H2022</f>
        <v>0.0025009799999999999</v>
      </c>
      <c r="S2022" s="237">
        <v>0</v>
      </c>
      <c r="T2022" s="238">
        <f>S2022*H2022</f>
        <v>0</v>
      </c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R2022" s="239" t="s">
        <v>327</v>
      </c>
      <c r="AT2022" s="239" t="s">
        <v>185</v>
      </c>
      <c r="AU2022" s="239" t="s">
        <v>83</v>
      </c>
      <c r="AY2022" s="17" t="s">
        <v>183</v>
      </c>
      <c r="BE2022" s="240">
        <f>IF(N2022="základní",J2022,0)</f>
        <v>0</v>
      </c>
      <c r="BF2022" s="240">
        <f>IF(N2022="snížená",J2022,0)</f>
        <v>0</v>
      </c>
      <c r="BG2022" s="240">
        <f>IF(N2022="zákl. přenesená",J2022,0)</f>
        <v>0</v>
      </c>
      <c r="BH2022" s="240">
        <f>IF(N2022="sníž. přenesená",J2022,0)</f>
        <v>0</v>
      </c>
      <c r="BI2022" s="240">
        <f>IF(N2022="nulová",J2022,0)</f>
        <v>0</v>
      </c>
      <c r="BJ2022" s="17" t="s">
        <v>81</v>
      </c>
      <c r="BK2022" s="240">
        <f>ROUND(I2022*H2022,2)</f>
        <v>0</v>
      </c>
      <c r="BL2022" s="17" t="s">
        <v>327</v>
      </c>
      <c r="BM2022" s="239" t="s">
        <v>2219</v>
      </c>
    </row>
    <row r="2023" s="13" customFormat="1">
      <c r="A2023" s="13"/>
      <c r="B2023" s="241"/>
      <c r="C2023" s="242"/>
      <c r="D2023" s="243" t="s">
        <v>195</v>
      </c>
      <c r="E2023" s="244" t="s">
        <v>1</v>
      </c>
      <c r="F2023" s="245" t="s">
        <v>1729</v>
      </c>
      <c r="G2023" s="242"/>
      <c r="H2023" s="244" t="s">
        <v>1</v>
      </c>
      <c r="I2023" s="246"/>
      <c r="J2023" s="242"/>
      <c r="K2023" s="242"/>
      <c r="L2023" s="247"/>
      <c r="M2023" s="248"/>
      <c r="N2023" s="249"/>
      <c r="O2023" s="249"/>
      <c r="P2023" s="249"/>
      <c r="Q2023" s="249"/>
      <c r="R2023" s="249"/>
      <c r="S2023" s="249"/>
      <c r="T2023" s="250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51" t="s">
        <v>195</v>
      </c>
      <c r="AU2023" s="251" t="s">
        <v>83</v>
      </c>
      <c r="AV2023" s="13" t="s">
        <v>81</v>
      </c>
      <c r="AW2023" s="13" t="s">
        <v>30</v>
      </c>
      <c r="AX2023" s="13" t="s">
        <v>73</v>
      </c>
      <c r="AY2023" s="251" t="s">
        <v>183</v>
      </c>
    </row>
    <row r="2024" s="14" customFormat="1">
      <c r="A2024" s="14"/>
      <c r="B2024" s="252"/>
      <c r="C2024" s="253"/>
      <c r="D2024" s="243" t="s">
        <v>195</v>
      </c>
      <c r="E2024" s="254" t="s">
        <v>1</v>
      </c>
      <c r="F2024" s="255" t="s">
        <v>2220</v>
      </c>
      <c r="G2024" s="253"/>
      <c r="H2024" s="256">
        <v>10.710000000000001</v>
      </c>
      <c r="I2024" s="257"/>
      <c r="J2024" s="253"/>
      <c r="K2024" s="253"/>
      <c r="L2024" s="258"/>
      <c r="M2024" s="259"/>
      <c r="N2024" s="260"/>
      <c r="O2024" s="260"/>
      <c r="P2024" s="260"/>
      <c r="Q2024" s="260"/>
      <c r="R2024" s="260"/>
      <c r="S2024" s="260"/>
      <c r="T2024" s="261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62" t="s">
        <v>195</v>
      </c>
      <c r="AU2024" s="262" t="s">
        <v>83</v>
      </c>
      <c r="AV2024" s="14" t="s">
        <v>83</v>
      </c>
      <c r="AW2024" s="14" t="s">
        <v>30</v>
      </c>
      <c r="AX2024" s="14" t="s">
        <v>73</v>
      </c>
      <c r="AY2024" s="262" t="s">
        <v>183</v>
      </c>
    </row>
    <row r="2025" s="13" customFormat="1">
      <c r="A2025" s="13"/>
      <c r="B2025" s="241"/>
      <c r="C2025" s="242"/>
      <c r="D2025" s="243" t="s">
        <v>195</v>
      </c>
      <c r="E2025" s="244" t="s">
        <v>1</v>
      </c>
      <c r="F2025" s="245" t="s">
        <v>1727</v>
      </c>
      <c r="G2025" s="242"/>
      <c r="H2025" s="244" t="s">
        <v>1</v>
      </c>
      <c r="I2025" s="246"/>
      <c r="J2025" s="242"/>
      <c r="K2025" s="242"/>
      <c r="L2025" s="247"/>
      <c r="M2025" s="248"/>
      <c r="N2025" s="249"/>
      <c r="O2025" s="249"/>
      <c r="P2025" s="249"/>
      <c r="Q2025" s="249"/>
      <c r="R2025" s="249"/>
      <c r="S2025" s="249"/>
      <c r="T2025" s="250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51" t="s">
        <v>195</v>
      </c>
      <c r="AU2025" s="251" t="s">
        <v>83</v>
      </c>
      <c r="AV2025" s="13" t="s">
        <v>81</v>
      </c>
      <c r="AW2025" s="13" t="s">
        <v>30</v>
      </c>
      <c r="AX2025" s="13" t="s">
        <v>73</v>
      </c>
      <c r="AY2025" s="251" t="s">
        <v>183</v>
      </c>
    </row>
    <row r="2026" s="14" customFormat="1">
      <c r="A2026" s="14"/>
      <c r="B2026" s="252"/>
      <c r="C2026" s="253"/>
      <c r="D2026" s="243" t="s">
        <v>195</v>
      </c>
      <c r="E2026" s="254" t="s">
        <v>1</v>
      </c>
      <c r="F2026" s="255" t="s">
        <v>2221</v>
      </c>
      <c r="G2026" s="253"/>
      <c r="H2026" s="256">
        <v>65.054000000000002</v>
      </c>
      <c r="I2026" s="257"/>
      <c r="J2026" s="253"/>
      <c r="K2026" s="253"/>
      <c r="L2026" s="258"/>
      <c r="M2026" s="259"/>
      <c r="N2026" s="260"/>
      <c r="O2026" s="260"/>
      <c r="P2026" s="260"/>
      <c r="Q2026" s="260"/>
      <c r="R2026" s="260"/>
      <c r="S2026" s="260"/>
      <c r="T2026" s="261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62" t="s">
        <v>195</v>
      </c>
      <c r="AU2026" s="262" t="s">
        <v>83</v>
      </c>
      <c r="AV2026" s="14" t="s">
        <v>83</v>
      </c>
      <c r="AW2026" s="14" t="s">
        <v>30</v>
      </c>
      <c r="AX2026" s="14" t="s">
        <v>73</v>
      </c>
      <c r="AY2026" s="262" t="s">
        <v>183</v>
      </c>
    </row>
    <row r="2027" s="14" customFormat="1">
      <c r="A2027" s="14"/>
      <c r="B2027" s="252"/>
      <c r="C2027" s="253"/>
      <c r="D2027" s="243" t="s">
        <v>195</v>
      </c>
      <c r="E2027" s="254" t="s">
        <v>1</v>
      </c>
      <c r="F2027" s="255" t="s">
        <v>2222</v>
      </c>
      <c r="G2027" s="253"/>
      <c r="H2027" s="256">
        <v>7.6020000000000003</v>
      </c>
      <c r="I2027" s="257"/>
      <c r="J2027" s="253"/>
      <c r="K2027" s="253"/>
      <c r="L2027" s="258"/>
      <c r="M2027" s="259"/>
      <c r="N2027" s="260"/>
      <c r="O2027" s="260"/>
      <c r="P2027" s="260"/>
      <c r="Q2027" s="260"/>
      <c r="R2027" s="260"/>
      <c r="S2027" s="260"/>
      <c r="T2027" s="261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62" t="s">
        <v>195</v>
      </c>
      <c r="AU2027" s="262" t="s">
        <v>83</v>
      </c>
      <c r="AV2027" s="14" t="s">
        <v>83</v>
      </c>
      <c r="AW2027" s="14" t="s">
        <v>30</v>
      </c>
      <c r="AX2027" s="14" t="s">
        <v>73</v>
      </c>
      <c r="AY2027" s="262" t="s">
        <v>183</v>
      </c>
    </row>
    <row r="2028" s="15" customFormat="1">
      <c r="A2028" s="15"/>
      <c r="B2028" s="263"/>
      <c r="C2028" s="264"/>
      <c r="D2028" s="243" t="s">
        <v>195</v>
      </c>
      <c r="E2028" s="265" t="s">
        <v>1</v>
      </c>
      <c r="F2028" s="266" t="s">
        <v>219</v>
      </c>
      <c r="G2028" s="264"/>
      <c r="H2028" s="267">
        <v>83.366</v>
      </c>
      <c r="I2028" s="268"/>
      <c r="J2028" s="264"/>
      <c r="K2028" s="264"/>
      <c r="L2028" s="269"/>
      <c r="M2028" s="270"/>
      <c r="N2028" s="271"/>
      <c r="O2028" s="271"/>
      <c r="P2028" s="271"/>
      <c r="Q2028" s="271"/>
      <c r="R2028" s="271"/>
      <c r="S2028" s="271"/>
      <c r="T2028" s="272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T2028" s="273" t="s">
        <v>195</v>
      </c>
      <c r="AU2028" s="273" t="s">
        <v>83</v>
      </c>
      <c r="AV2028" s="15" t="s">
        <v>188</v>
      </c>
      <c r="AW2028" s="15" t="s">
        <v>30</v>
      </c>
      <c r="AX2028" s="15" t="s">
        <v>81</v>
      </c>
      <c r="AY2028" s="273" t="s">
        <v>183</v>
      </c>
    </row>
    <row r="2029" s="2" customFormat="1" ht="24.15" customHeight="1">
      <c r="A2029" s="38"/>
      <c r="B2029" s="39"/>
      <c r="C2029" s="277" t="s">
        <v>2223</v>
      </c>
      <c r="D2029" s="277" t="s">
        <v>649</v>
      </c>
      <c r="E2029" s="278" t="s">
        <v>2224</v>
      </c>
      <c r="F2029" s="279" t="s">
        <v>2225</v>
      </c>
      <c r="G2029" s="280" t="s">
        <v>536</v>
      </c>
      <c r="H2029" s="281">
        <v>131.702</v>
      </c>
      <c r="I2029" s="282"/>
      <c r="J2029" s="283">
        <f>ROUND(I2029*H2029,2)</f>
        <v>0</v>
      </c>
      <c r="K2029" s="284"/>
      <c r="L2029" s="285"/>
      <c r="M2029" s="286" t="s">
        <v>1</v>
      </c>
      <c r="N2029" s="287" t="s">
        <v>38</v>
      </c>
      <c r="O2029" s="91"/>
      <c r="P2029" s="237">
        <f>O2029*H2029</f>
        <v>0</v>
      </c>
      <c r="Q2029" s="237">
        <v>0.001</v>
      </c>
      <c r="R2029" s="237">
        <f>Q2029*H2029</f>
        <v>0.13170200000000001</v>
      </c>
      <c r="S2029" s="237">
        <v>0</v>
      </c>
      <c r="T2029" s="238">
        <f>S2029*H2029</f>
        <v>0</v>
      </c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R2029" s="239" t="s">
        <v>435</v>
      </c>
      <c r="AT2029" s="239" t="s">
        <v>649</v>
      </c>
      <c r="AU2029" s="239" t="s">
        <v>83</v>
      </c>
      <c r="AY2029" s="17" t="s">
        <v>183</v>
      </c>
      <c r="BE2029" s="240">
        <f>IF(N2029="základní",J2029,0)</f>
        <v>0</v>
      </c>
      <c r="BF2029" s="240">
        <f>IF(N2029="snížená",J2029,0)</f>
        <v>0</v>
      </c>
      <c r="BG2029" s="240">
        <f>IF(N2029="zákl. přenesená",J2029,0)</f>
        <v>0</v>
      </c>
      <c r="BH2029" s="240">
        <f>IF(N2029="sníž. přenesená",J2029,0)</f>
        <v>0</v>
      </c>
      <c r="BI2029" s="240">
        <f>IF(N2029="nulová",J2029,0)</f>
        <v>0</v>
      </c>
      <c r="BJ2029" s="17" t="s">
        <v>81</v>
      </c>
      <c r="BK2029" s="240">
        <f>ROUND(I2029*H2029,2)</f>
        <v>0</v>
      </c>
      <c r="BL2029" s="17" t="s">
        <v>327</v>
      </c>
      <c r="BM2029" s="239" t="s">
        <v>2226</v>
      </c>
    </row>
    <row r="2030" s="14" customFormat="1">
      <c r="A2030" s="14"/>
      <c r="B2030" s="252"/>
      <c r="C2030" s="253"/>
      <c r="D2030" s="243" t="s">
        <v>195</v>
      </c>
      <c r="E2030" s="254" t="s">
        <v>1</v>
      </c>
      <c r="F2030" s="255" t="s">
        <v>2227</v>
      </c>
      <c r="G2030" s="253"/>
      <c r="H2030" s="256">
        <v>83.355999999999995</v>
      </c>
      <c r="I2030" s="257"/>
      <c r="J2030" s="253"/>
      <c r="K2030" s="253"/>
      <c r="L2030" s="258"/>
      <c r="M2030" s="259"/>
      <c r="N2030" s="260"/>
      <c r="O2030" s="260"/>
      <c r="P2030" s="260"/>
      <c r="Q2030" s="260"/>
      <c r="R2030" s="260"/>
      <c r="S2030" s="260"/>
      <c r="T2030" s="261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62" t="s">
        <v>195</v>
      </c>
      <c r="AU2030" s="262" t="s">
        <v>83</v>
      </c>
      <c r="AV2030" s="14" t="s">
        <v>83</v>
      </c>
      <c r="AW2030" s="14" t="s">
        <v>30</v>
      </c>
      <c r="AX2030" s="14" t="s">
        <v>81</v>
      </c>
      <c r="AY2030" s="262" t="s">
        <v>183</v>
      </c>
    </row>
    <row r="2031" s="14" customFormat="1">
      <c r="A2031" s="14"/>
      <c r="B2031" s="252"/>
      <c r="C2031" s="253"/>
      <c r="D2031" s="243" t="s">
        <v>195</v>
      </c>
      <c r="E2031" s="253"/>
      <c r="F2031" s="255" t="s">
        <v>2228</v>
      </c>
      <c r="G2031" s="253"/>
      <c r="H2031" s="256">
        <v>131.702</v>
      </c>
      <c r="I2031" s="257"/>
      <c r="J2031" s="253"/>
      <c r="K2031" s="253"/>
      <c r="L2031" s="258"/>
      <c r="M2031" s="259"/>
      <c r="N2031" s="260"/>
      <c r="O2031" s="260"/>
      <c r="P2031" s="260"/>
      <c r="Q2031" s="260"/>
      <c r="R2031" s="260"/>
      <c r="S2031" s="260"/>
      <c r="T2031" s="261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62" t="s">
        <v>195</v>
      </c>
      <c r="AU2031" s="262" t="s">
        <v>83</v>
      </c>
      <c r="AV2031" s="14" t="s">
        <v>83</v>
      </c>
      <c r="AW2031" s="14" t="s">
        <v>4</v>
      </c>
      <c r="AX2031" s="14" t="s">
        <v>81</v>
      </c>
      <c r="AY2031" s="262" t="s">
        <v>183</v>
      </c>
    </row>
    <row r="2032" s="2" customFormat="1" ht="24.15" customHeight="1">
      <c r="A2032" s="38"/>
      <c r="B2032" s="39"/>
      <c r="C2032" s="227" t="s">
        <v>2229</v>
      </c>
      <c r="D2032" s="227" t="s">
        <v>185</v>
      </c>
      <c r="E2032" s="228" t="s">
        <v>2230</v>
      </c>
      <c r="F2032" s="229" t="s">
        <v>2231</v>
      </c>
      <c r="G2032" s="230" t="s">
        <v>202</v>
      </c>
      <c r="H2032" s="231">
        <v>221.26900000000001</v>
      </c>
      <c r="I2032" s="232"/>
      <c r="J2032" s="233">
        <f>ROUND(I2032*H2032,2)</f>
        <v>0</v>
      </c>
      <c r="K2032" s="234"/>
      <c r="L2032" s="44"/>
      <c r="M2032" s="235" t="s">
        <v>1</v>
      </c>
      <c r="N2032" s="236" t="s">
        <v>38</v>
      </c>
      <c r="O2032" s="91"/>
      <c r="P2032" s="237">
        <f>O2032*H2032</f>
        <v>0</v>
      </c>
      <c r="Q2032" s="237">
        <v>3.0000000000000001E-05</v>
      </c>
      <c r="R2032" s="237">
        <f>Q2032*H2032</f>
        <v>0.0066380700000000003</v>
      </c>
      <c r="S2032" s="237">
        <v>0</v>
      </c>
      <c r="T2032" s="238">
        <f>S2032*H2032</f>
        <v>0</v>
      </c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R2032" s="239" t="s">
        <v>327</v>
      </c>
      <c r="AT2032" s="239" t="s">
        <v>185</v>
      </c>
      <c r="AU2032" s="239" t="s">
        <v>83</v>
      </c>
      <c r="AY2032" s="17" t="s">
        <v>183</v>
      </c>
      <c r="BE2032" s="240">
        <f>IF(N2032="základní",J2032,0)</f>
        <v>0</v>
      </c>
      <c r="BF2032" s="240">
        <f>IF(N2032="snížená",J2032,0)</f>
        <v>0</v>
      </c>
      <c r="BG2032" s="240">
        <f>IF(N2032="zákl. přenesená",J2032,0)</f>
        <v>0</v>
      </c>
      <c r="BH2032" s="240">
        <f>IF(N2032="sníž. přenesená",J2032,0)</f>
        <v>0</v>
      </c>
      <c r="BI2032" s="240">
        <f>IF(N2032="nulová",J2032,0)</f>
        <v>0</v>
      </c>
      <c r="BJ2032" s="17" t="s">
        <v>81</v>
      </c>
      <c r="BK2032" s="240">
        <f>ROUND(I2032*H2032,2)</f>
        <v>0</v>
      </c>
      <c r="BL2032" s="17" t="s">
        <v>327</v>
      </c>
      <c r="BM2032" s="239" t="s">
        <v>2232</v>
      </c>
    </row>
    <row r="2033" s="13" customFormat="1">
      <c r="A2033" s="13"/>
      <c r="B2033" s="241"/>
      <c r="C2033" s="242"/>
      <c r="D2033" s="243" t="s">
        <v>195</v>
      </c>
      <c r="E2033" s="244" t="s">
        <v>1</v>
      </c>
      <c r="F2033" s="245" t="s">
        <v>1729</v>
      </c>
      <c r="G2033" s="242"/>
      <c r="H2033" s="244" t="s">
        <v>1</v>
      </c>
      <c r="I2033" s="246"/>
      <c r="J2033" s="242"/>
      <c r="K2033" s="242"/>
      <c r="L2033" s="247"/>
      <c r="M2033" s="248"/>
      <c r="N2033" s="249"/>
      <c r="O2033" s="249"/>
      <c r="P2033" s="249"/>
      <c r="Q2033" s="249"/>
      <c r="R2033" s="249"/>
      <c r="S2033" s="249"/>
      <c r="T2033" s="250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51" t="s">
        <v>195</v>
      </c>
      <c r="AU2033" s="251" t="s">
        <v>83</v>
      </c>
      <c r="AV2033" s="13" t="s">
        <v>81</v>
      </c>
      <c r="AW2033" s="13" t="s">
        <v>30</v>
      </c>
      <c r="AX2033" s="13" t="s">
        <v>73</v>
      </c>
      <c r="AY2033" s="251" t="s">
        <v>183</v>
      </c>
    </row>
    <row r="2034" s="14" customFormat="1">
      <c r="A2034" s="14"/>
      <c r="B2034" s="252"/>
      <c r="C2034" s="253"/>
      <c r="D2034" s="243" t="s">
        <v>195</v>
      </c>
      <c r="E2034" s="254" t="s">
        <v>1</v>
      </c>
      <c r="F2034" s="255" t="s">
        <v>2233</v>
      </c>
      <c r="G2034" s="253"/>
      <c r="H2034" s="256">
        <v>49.343000000000004</v>
      </c>
      <c r="I2034" s="257"/>
      <c r="J2034" s="253"/>
      <c r="K2034" s="253"/>
      <c r="L2034" s="258"/>
      <c r="M2034" s="259"/>
      <c r="N2034" s="260"/>
      <c r="O2034" s="260"/>
      <c r="P2034" s="260"/>
      <c r="Q2034" s="260"/>
      <c r="R2034" s="260"/>
      <c r="S2034" s="260"/>
      <c r="T2034" s="261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62" t="s">
        <v>195</v>
      </c>
      <c r="AU2034" s="262" t="s">
        <v>83</v>
      </c>
      <c r="AV2034" s="14" t="s">
        <v>83</v>
      </c>
      <c r="AW2034" s="14" t="s">
        <v>30</v>
      </c>
      <c r="AX2034" s="14" t="s">
        <v>73</v>
      </c>
      <c r="AY2034" s="262" t="s">
        <v>183</v>
      </c>
    </row>
    <row r="2035" s="14" customFormat="1">
      <c r="A2035" s="14"/>
      <c r="B2035" s="252"/>
      <c r="C2035" s="253"/>
      <c r="D2035" s="243" t="s">
        <v>195</v>
      </c>
      <c r="E2035" s="254" t="s">
        <v>1</v>
      </c>
      <c r="F2035" s="255" t="s">
        <v>2234</v>
      </c>
      <c r="G2035" s="253"/>
      <c r="H2035" s="256">
        <v>2.7370000000000001</v>
      </c>
      <c r="I2035" s="257"/>
      <c r="J2035" s="253"/>
      <c r="K2035" s="253"/>
      <c r="L2035" s="258"/>
      <c r="M2035" s="259"/>
      <c r="N2035" s="260"/>
      <c r="O2035" s="260"/>
      <c r="P2035" s="260"/>
      <c r="Q2035" s="260"/>
      <c r="R2035" s="260"/>
      <c r="S2035" s="260"/>
      <c r="T2035" s="261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62" t="s">
        <v>195</v>
      </c>
      <c r="AU2035" s="262" t="s">
        <v>83</v>
      </c>
      <c r="AV2035" s="14" t="s">
        <v>83</v>
      </c>
      <c r="AW2035" s="14" t="s">
        <v>30</v>
      </c>
      <c r="AX2035" s="14" t="s">
        <v>73</v>
      </c>
      <c r="AY2035" s="262" t="s">
        <v>183</v>
      </c>
    </row>
    <row r="2036" s="13" customFormat="1">
      <c r="A2036" s="13"/>
      <c r="B2036" s="241"/>
      <c r="C2036" s="242"/>
      <c r="D2036" s="243" t="s">
        <v>195</v>
      </c>
      <c r="E2036" s="244" t="s">
        <v>1</v>
      </c>
      <c r="F2036" s="245" t="s">
        <v>1727</v>
      </c>
      <c r="G2036" s="242"/>
      <c r="H2036" s="244" t="s">
        <v>1</v>
      </c>
      <c r="I2036" s="246"/>
      <c r="J2036" s="242"/>
      <c r="K2036" s="242"/>
      <c r="L2036" s="247"/>
      <c r="M2036" s="248"/>
      <c r="N2036" s="249"/>
      <c r="O2036" s="249"/>
      <c r="P2036" s="249"/>
      <c r="Q2036" s="249"/>
      <c r="R2036" s="249"/>
      <c r="S2036" s="249"/>
      <c r="T2036" s="250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51" t="s">
        <v>195</v>
      </c>
      <c r="AU2036" s="251" t="s">
        <v>83</v>
      </c>
      <c r="AV2036" s="13" t="s">
        <v>81</v>
      </c>
      <c r="AW2036" s="13" t="s">
        <v>30</v>
      </c>
      <c r="AX2036" s="13" t="s">
        <v>73</v>
      </c>
      <c r="AY2036" s="251" t="s">
        <v>183</v>
      </c>
    </row>
    <row r="2037" s="14" customFormat="1">
      <c r="A2037" s="14"/>
      <c r="B2037" s="252"/>
      <c r="C2037" s="253"/>
      <c r="D2037" s="243" t="s">
        <v>195</v>
      </c>
      <c r="E2037" s="254" t="s">
        <v>1</v>
      </c>
      <c r="F2037" s="255" t="s">
        <v>2235</v>
      </c>
      <c r="G2037" s="253"/>
      <c r="H2037" s="256">
        <v>109.03400000000001</v>
      </c>
      <c r="I2037" s="257"/>
      <c r="J2037" s="253"/>
      <c r="K2037" s="253"/>
      <c r="L2037" s="258"/>
      <c r="M2037" s="259"/>
      <c r="N2037" s="260"/>
      <c r="O2037" s="260"/>
      <c r="P2037" s="260"/>
      <c r="Q2037" s="260"/>
      <c r="R2037" s="260"/>
      <c r="S2037" s="260"/>
      <c r="T2037" s="261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62" t="s">
        <v>195</v>
      </c>
      <c r="AU2037" s="262" t="s">
        <v>83</v>
      </c>
      <c r="AV2037" s="14" t="s">
        <v>83</v>
      </c>
      <c r="AW2037" s="14" t="s">
        <v>30</v>
      </c>
      <c r="AX2037" s="14" t="s">
        <v>73</v>
      </c>
      <c r="AY2037" s="262" t="s">
        <v>183</v>
      </c>
    </row>
    <row r="2038" s="14" customFormat="1">
      <c r="A2038" s="14"/>
      <c r="B2038" s="252"/>
      <c r="C2038" s="253"/>
      <c r="D2038" s="243" t="s">
        <v>195</v>
      </c>
      <c r="E2038" s="254" t="s">
        <v>1</v>
      </c>
      <c r="F2038" s="255" t="s">
        <v>2236</v>
      </c>
      <c r="G2038" s="253"/>
      <c r="H2038" s="256">
        <v>60.155000000000001</v>
      </c>
      <c r="I2038" s="257"/>
      <c r="J2038" s="253"/>
      <c r="K2038" s="253"/>
      <c r="L2038" s="258"/>
      <c r="M2038" s="259"/>
      <c r="N2038" s="260"/>
      <c r="O2038" s="260"/>
      <c r="P2038" s="260"/>
      <c r="Q2038" s="260"/>
      <c r="R2038" s="260"/>
      <c r="S2038" s="260"/>
      <c r="T2038" s="261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62" t="s">
        <v>195</v>
      </c>
      <c r="AU2038" s="262" t="s">
        <v>83</v>
      </c>
      <c r="AV2038" s="14" t="s">
        <v>83</v>
      </c>
      <c r="AW2038" s="14" t="s">
        <v>30</v>
      </c>
      <c r="AX2038" s="14" t="s">
        <v>73</v>
      </c>
      <c r="AY2038" s="262" t="s">
        <v>183</v>
      </c>
    </row>
    <row r="2039" s="15" customFormat="1">
      <c r="A2039" s="15"/>
      <c r="B2039" s="263"/>
      <c r="C2039" s="264"/>
      <c r="D2039" s="243" t="s">
        <v>195</v>
      </c>
      <c r="E2039" s="265" t="s">
        <v>1</v>
      </c>
      <c r="F2039" s="266" t="s">
        <v>219</v>
      </c>
      <c r="G2039" s="264"/>
      <c r="H2039" s="267">
        <v>221.26900000000001</v>
      </c>
      <c r="I2039" s="268"/>
      <c r="J2039" s="264"/>
      <c r="K2039" s="264"/>
      <c r="L2039" s="269"/>
      <c r="M2039" s="270"/>
      <c r="N2039" s="271"/>
      <c r="O2039" s="271"/>
      <c r="P2039" s="271"/>
      <c r="Q2039" s="271"/>
      <c r="R2039" s="271"/>
      <c r="S2039" s="271"/>
      <c r="T2039" s="272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T2039" s="273" t="s">
        <v>195</v>
      </c>
      <c r="AU2039" s="273" t="s">
        <v>83</v>
      </c>
      <c r="AV2039" s="15" t="s">
        <v>188</v>
      </c>
      <c r="AW2039" s="15" t="s">
        <v>30</v>
      </c>
      <c r="AX2039" s="15" t="s">
        <v>81</v>
      </c>
      <c r="AY2039" s="273" t="s">
        <v>183</v>
      </c>
    </row>
    <row r="2040" s="2" customFormat="1" ht="24.15" customHeight="1">
      <c r="A2040" s="38"/>
      <c r="B2040" s="39"/>
      <c r="C2040" s="277" t="s">
        <v>2237</v>
      </c>
      <c r="D2040" s="277" t="s">
        <v>649</v>
      </c>
      <c r="E2040" s="278" t="s">
        <v>2224</v>
      </c>
      <c r="F2040" s="279" t="s">
        <v>2225</v>
      </c>
      <c r="G2040" s="280" t="s">
        <v>536</v>
      </c>
      <c r="H2040" s="281">
        <v>52.079999999999998</v>
      </c>
      <c r="I2040" s="282"/>
      <c r="J2040" s="283">
        <f>ROUND(I2040*H2040,2)</f>
        <v>0</v>
      </c>
      <c r="K2040" s="284"/>
      <c r="L2040" s="285"/>
      <c r="M2040" s="286" t="s">
        <v>1</v>
      </c>
      <c r="N2040" s="287" t="s">
        <v>38</v>
      </c>
      <c r="O2040" s="91"/>
      <c r="P2040" s="237">
        <f>O2040*H2040</f>
        <v>0</v>
      </c>
      <c r="Q2040" s="237">
        <v>0.001</v>
      </c>
      <c r="R2040" s="237">
        <f>Q2040*H2040</f>
        <v>0.052080000000000001</v>
      </c>
      <c r="S2040" s="237">
        <v>0</v>
      </c>
      <c r="T2040" s="238">
        <f>S2040*H2040</f>
        <v>0</v>
      </c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R2040" s="239" t="s">
        <v>435</v>
      </c>
      <c r="AT2040" s="239" t="s">
        <v>649</v>
      </c>
      <c r="AU2040" s="239" t="s">
        <v>83</v>
      </c>
      <c r="AY2040" s="17" t="s">
        <v>183</v>
      </c>
      <c r="BE2040" s="240">
        <f>IF(N2040="základní",J2040,0)</f>
        <v>0</v>
      </c>
      <c r="BF2040" s="240">
        <f>IF(N2040="snížená",J2040,0)</f>
        <v>0</v>
      </c>
      <c r="BG2040" s="240">
        <f>IF(N2040="zákl. přenesená",J2040,0)</f>
        <v>0</v>
      </c>
      <c r="BH2040" s="240">
        <f>IF(N2040="sníž. přenesená",J2040,0)</f>
        <v>0</v>
      </c>
      <c r="BI2040" s="240">
        <f>IF(N2040="nulová",J2040,0)</f>
        <v>0</v>
      </c>
      <c r="BJ2040" s="17" t="s">
        <v>81</v>
      </c>
      <c r="BK2040" s="240">
        <f>ROUND(I2040*H2040,2)</f>
        <v>0</v>
      </c>
      <c r="BL2040" s="17" t="s">
        <v>327</v>
      </c>
      <c r="BM2040" s="239" t="s">
        <v>2238</v>
      </c>
    </row>
    <row r="2041" s="2" customFormat="1" ht="24.15" customHeight="1">
      <c r="A2041" s="38"/>
      <c r="B2041" s="39"/>
      <c r="C2041" s="227" t="s">
        <v>2239</v>
      </c>
      <c r="D2041" s="227" t="s">
        <v>185</v>
      </c>
      <c r="E2041" s="228" t="s">
        <v>2240</v>
      </c>
      <c r="F2041" s="229" t="s">
        <v>2241</v>
      </c>
      <c r="G2041" s="230" t="s">
        <v>202</v>
      </c>
      <c r="H2041" s="231">
        <v>188.15199999999999</v>
      </c>
      <c r="I2041" s="232"/>
      <c r="J2041" s="233">
        <f>ROUND(I2041*H2041,2)</f>
        <v>0</v>
      </c>
      <c r="K2041" s="234"/>
      <c r="L2041" s="44"/>
      <c r="M2041" s="235" t="s">
        <v>1</v>
      </c>
      <c r="N2041" s="236" t="s">
        <v>38</v>
      </c>
      <c r="O2041" s="91"/>
      <c r="P2041" s="237">
        <f>O2041*H2041</f>
        <v>0</v>
      </c>
      <c r="Q2041" s="237">
        <v>0.00040000000000000002</v>
      </c>
      <c r="R2041" s="237">
        <f>Q2041*H2041</f>
        <v>0.075260800000000003</v>
      </c>
      <c r="S2041" s="237">
        <v>0</v>
      </c>
      <c r="T2041" s="238">
        <f>S2041*H2041</f>
        <v>0</v>
      </c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R2041" s="239" t="s">
        <v>327</v>
      </c>
      <c r="AT2041" s="239" t="s">
        <v>185</v>
      </c>
      <c r="AU2041" s="239" t="s">
        <v>83</v>
      </c>
      <c r="AY2041" s="17" t="s">
        <v>183</v>
      </c>
      <c r="BE2041" s="240">
        <f>IF(N2041="základní",J2041,0)</f>
        <v>0</v>
      </c>
      <c r="BF2041" s="240">
        <f>IF(N2041="snížená",J2041,0)</f>
        <v>0</v>
      </c>
      <c r="BG2041" s="240">
        <f>IF(N2041="zákl. přenesená",J2041,0)</f>
        <v>0</v>
      </c>
      <c r="BH2041" s="240">
        <f>IF(N2041="sníž. přenesená",J2041,0)</f>
        <v>0</v>
      </c>
      <c r="BI2041" s="240">
        <f>IF(N2041="nulová",J2041,0)</f>
        <v>0</v>
      </c>
      <c r="BJ2041" s="17" t="s">
        <v>81</v>
      </c>
      <c r="BK2041" s="240">
        <f>ROUND(I2041*H2041,2)</f>
        <v>0</v>
      </c>
      <c r="BL2041" s="17" t="s">
        <v>327</v>
      </c>
      <c r="BM2041" s="239" t="s">
        <v>2242</v>
      </c>
    </row>
    <row r="2042" s="13" customFormat="1">
      <c r="A2042" s="13"/>
      <c r="B2042" s="241"/>
      <c r="C2042" s="242"/>
      <c r="D2042" s="243" t="s">
        <v>195</v>
      </c>
      <c r="E2042" s="244" t="s">
        <v>1</v>
      </c>
      <c r="F2042" s="245" t="s">
        <v>1729</v>
      </c>
      <c r="G2042" s="242"/>
      <c r="H2042" s="244" t="s">
        <v>1</v>
      </c>
      <c r="I2042" s="246"/>
      <c r="J2042" s="242"/>
      <c r="K2042" s="242"/>
      <c r="L2042" s="247"/>
      <c r="M2042" s="248"/>
      <c r="N2042" s="249"/>
      <c r="O2042" s="249"/>
      <c r="P2042" s="249"/>
      <c r="Q2042" s="249"/>
      <c r="R2042" s="249"/>
      <c r="S2042" s="249"/>
      <c r="T2042" s="250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51" t="s">
        <v>195</v>
      </c>
      <c r="AU2042" s="251" t="s">
        <v>83</v>
      </c>
      <c r="AV2042" s="13" t="s">
        <v>81</v>
      </c>
      <c r="AW2042" s="13" t="s">
        <v>30</v>
      </c>
      <c r="AX2042" s="13" t="s">
        <v>73</v>
      </c>
      <c r="AY2042" s="251" t="s">
        <v>183</v>
      </c>
    </row>
    <row r="2043" s="14" customFormat="1">
      <c r="A2043" s="14"/>
      <c r="B2043" s="252"/>
      <c r="C2043" s="253"/>
      <c r="D2043" s="243" t="s">
        <v>195</v>
      </c>
      <c r="E2043" s="254" t="s">
        <v>1</v>
      </c>
      <c r="F2043" s="255" t="s">
        <v>2243</v>
      </c>
      <c r="G2043" s="253"/>
      <c r="H2043" s="256">
        <v>42.840000000000003</v>
      </c>
      <c r="I2043" s="257"/>
      <c r="J2043" s="253"/>
      <c r="K2043" s="253"/>
      <c r="L2043" s="258"/>
      <c r="M2043" s="259"/>
      <c r="N2043" s="260"/>
      <c r="O2043" s="260"/>
      <c r="P2043" s="260"/>
      <c r="Q2043" s="260"/>
      <c r="R2043" s="260"/>
      <c r="S2043" s="260"/>
      <c r="T2043" s="261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62" t="s">
        <v>195</v>
      </c>
      <c r="AU2043" s="262" t="s">
        <v>83</v>
      </c>
      <c r="AV2043" s="14" t="s">
        <v>83</v>
      </c>
      <c r="AW2043" s="14" t="s">
        <v>30</v>
      </c>
      <c r="AX2043" s="14" t="s">
        <v>73</v>
      </c>
      <c r="AY2043" s="262" t="s">
        <v>183</v>
      </c>
    </row>
    <row r="2044" s="13" customFormat="1">
      <c r="A2044" s="13"/>
      <c r="B2044" s="241"/>
      <c r="C2044" s="242"/>
      <c r="D2044" s="243" t="s">
        <v>195</v>
      </c>
      <c r="E2044" s="244" t="s">
        <v>1</v>
      </c>
      <c r="F2044" s="245" t="s">
        <v>1727</v>
      </c>
      <c r="G2044" s="242"/>
      <c r="H2044" s="244" t="s">
        <v>1</v>
      </c>
      <c r="I2044" s="246"/>
      <c r="J2044" s="242"/>
      <c r="K2044" s="242"/>
      <c r="L2044" s="247"/>
      <c r="M2044" s="248"/>
      <c r="N2044" s="249"/>
      <c r="O2044" s="249"/>
      <c r="P2044" s="249"/>
      <c r="Q2044" s="249"/>
      <c r="R2044" s="249"/>
      <c r="S2044" s="249"/>
      <c r="T2044" s="250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1" t="s">
        <v>195</v>
      </c>
      <c r="AU2044" s="251" t="s">
        <v>83</v>
      </c>
      <c r="AV2044" s="13" t="s">
        <v>81</v>
      </c>
      <c r="AW2044" s="13" t="s">
        <v>30</v>
      </c>
      <c r="AX2044" s="13" t="s">
        <v>73</v>
      </c>
      <c r="AY2044" s="251" t="s">
        <v>183</v>
      </c>
    </row>
    <row r="2045" s="14" customFormat="1">
      <c r="A2045" s="14"/>
      <c r="B2045" s="252"/>
      <c r="C2045" s="253"/>
      <c r="D2045" s="243" t="s">
        <v>195</v>
      </c>
      <c r="E2045" s="254" t="s">
        <v>1</v>
      </c>
      <c r="F2045" s="255" t="s">
        <v>2244</v>
      </c>
      <c r="G2045" s="253"/>
      <c r="H2045" s="256">
        <v>130.108</v>
      </c>
      <c r="I2045" s="257"/>
      <c r="J2045" s="253"/>
      <c r="K2045" s="253"/>
      <c r="L2045" s="258"/>
      <c r="M2045" s="259"/>
      <c r="N2045" s="260"/>
      <c r="O2045" s="260"/>
      <c r="P2045" s="260"/>
      <c r="Q2045" s="260"/>
      <c r="R2045" s="260"/>
      <c r="S2045" s="260"/>
      <c r="T2045" s="261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62" t="s">
        <v>195</v>
      </c>
      <c r="AU2045" s="262" t="s">
        <v>83</v>
      </c>
      <c r="AV2045" s="14" t="s">
        <v>83</v>
      </c>
      <c r="AW2045" s="14" t="s">
        <v>30</v>
      </c>
      <c r="AX2045" s="14" t="s">
        <v>73</v>
      </c>
      <c r="AY2045" s="262" t="s">
        <v>183</v>
      </c>
    </row>
    <row r="2046" s="14" customFormat="1">
      <c r="A2046" s="14"/>
      <c r="B2046" s="252"/>
      <c r="C2046" s="253"/>
      <c r="D2046" s="243" t="s">
        <v>195</v>
      </c>
      <c r="E2046" s="254" t="s">
        <v>1</v>
      </c>
      <c r="F2046" s="255" t="s">
        <v>2245</v>
      </c>
      <c r="G2046" s="253"/>
      <c r="H2046" s="256">
        <v>15.204000000000001</v>
      </c>
      <c r="I2046" s="257"/>
      <c r="J2046" s="253"/>
      <c r="K2046" s="253"/>
      <c r="L2046" s="258"/>
      <c r="M2046" s="259"/>
      <c r="N2046" s="260"/>
      <c r="O2046" s="260"/>
      <c r="P2046" s="260"/>
      <c r="Q2046" s="260"/>
      <c r="R2046" s="260"/>
      <c r="S2046" s="260"/>
      <c r="T2046" s="261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62" t="s">
        <v>195</v>
      </c>
      <c r="AU2046" s="262" t="s">
        <v>83</v>
      </c>
      <c r="AV2046" s="14" t="s">
        <v>83</v>
      </c>
      <c r="AW2046" s="14" t="s">
        <v>30</v>
      </c>
      <c r="AX2046" s="14" t="s">
        <v>73</v>
      </c>
      <c r="AY2046" s="262" t="s">
        <v>183</v>
      </c>
    </row>
    <row r="2047" s="15" customFormat="1">
      <c r="A2047" s="15"/>
      <c r="B2047" s="263"/>
      <c r="C2047" s="264"/>
      <c r="D2047" s="243" t="s">
        <v>195</v>
      </c>
      <c r="E2047" s="265" t="s">
        <v>1</v>
      </c>
      <c r="F2047" s="266" t="s">
        <v>219</v>
      </c>
      <c r="G2047" s="264"/>
      <c r="H2047" s="267">
        <v>188.15200000000002</v>
      </c>
      <c r="I2047" s="268"/>
      <c r="J2047" s="264"/>
      <c r="K2047" s="264"/>
      <c r="L2047" s="269"/>
      <c r="M2047" s="270"/>
      <c r="N2047" s="271"/>
      <c r="O2047" s="271"/>
      <c r="P2047" s="271"/>
      <c r="Q2047" s="271"/>
      <c r="R2047" s="271"/>
      <c r="S2047" s="271"/>
      <c r="T2047" s="272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T2047" s="273" t="s">
        <v>195</v>
      </c>
      <c r="AU2047" s="273" t="s">
        <v>83</v>
      </c>
      <c r="AV2047" s="15" t="s">
        <v>188</v>
      </c>
      <c r="AW2047" s="15" t="s">
        <v>30</v>
      </c>
      <c r="AX2047" s="15" t="s">
        <v>81</v>
      </c>
      <c r="AY2047" s="273" t="s">
        <v>183</v>
      </c>
    </row>
    <row r="2048" s="2" customFormat="1" ht="49.05" customHeight="1">
      <c r="A2048" s="38"/>
      <c r="B2048" s="39"/>
      <c r="C2048" s="277" t="s">
        <v>2246</v>
      </c>
      <c r="D2048" s="277" t="s">
        <v>649</v>
      </c>
      <c r="E2048" s="278" t="s">
        <v>2247</v>
      </c>
      <c r="F2048" s="279" t="s">
        <v>2248</v>
      </c>
      <c r="G2048" s="280" t="s">
        <v>202</v>
      </c>
      <c r="H2048" s="281">
        <v>219.291</v>
      </c>
      <c r="I2048" s="282"/>
      <c r="J2048" s="283">
        <f>ROUND(I2048*H2048,2)</f>
        <v>0</v>
      </c>
      <c r="K2048" s="284"/>
      <c r="L2048" s="285"/>
      <c r="M2048" s="286" t="s">
        <v>1</v>
      </c>
      <c r="N2048" s="287" t="s">
        <v>38</v>
      </c>
      <c r="O2048" s="91"/>
      <c r="P2048" s="237">
        <f>O2048*H2048</f>
        <v>0</v>
      </c>
      <c r="Q2048" s="237">
        <v>0.0064000000000000003</v>
      </c>
      <c r="R2048" s="237">
        <f>Q2048*H2048</f>
        <v>1.4034624</v>
      </c>
      <c r="S2048" s="237">
        <v>0</v>
      </c>
      <c r="T2048" s="238">
        <f>S2048*H2048</f>
        <v>0</v>
      </c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R2048" s="239" t="s">
        <v>435</v>
      </c>
      <c r="AT2048" s="239" t="s">
        <v>649</v>
      </c>
      <c r="AU2048" s="239" t="s">
        <v>83</v>
      </c>
      <c r="AY2048" s="17" t="s">
        <v>183</v>
      </c>
      <c r="BE2048" s="240">
        <f>IF(N2048="základní",J2048,0)</f>
        <v>0</v>
      </c>
      <c r="BF2048" s="240">
        <f>IF(N2048="snížená",J2048,0)</f>
        <v>0</v>
      </c>
      <c r="BG2048" s="240">
        <f>IF(N2048="zákl. přenesená",J2048,0)</f>
        <v>0</v>
      </c>
      <c r="BH2048" s="240">
        <f>IF(N2048="sníž. přenesená",J2048,0)</f>
        <v>0</v>
      </c>
      <c r="BI2048" s="240">
        <f>IF(N2048="nulová",J2048,0)</f>
        <v>0</v>
      </c>
      <c r="BJ2048" s="17" t="s">
        <v>81</v>
      </c>
      <c r="BK2048" s="240">
        <f>ROUND(I2048*H2048,2)</f>
        <v>0</v>
      </c>
      <c r="BL2048" s="17" t="s">
        <v>327</v>
      </c>
      <c r="BM2048" s="239" t="s">
        <v>2249</v>
      </c>
    </row>
    <row r="2049" s="14" customFormat="1">
      <c r="A2049" s="14"/>
      <c r="B2049" s="252"/>
      <c r="C2049" s="253"/>
      <c r="D2049" s="243" t="s">
        <v>195</v>
      </c>
      <c r="E2049" s="253"/>
      <c r="F2049" s="255" t="s">
        <v>2250</v>
      </c>
      <c r="G2049" s="253"/>
      <c r="H2049" s="256">
        <v>219.291</v>
      </c>
      <c r="I2049" s="257"/>
      <c r="J2049" s="253"/>
      <c r="K2049" s="253"/>
      <c r="L2049" s="258"/>
      <c r="M2049" s="259"/>
      <c r="N2049" s="260"/>
      <c r="O2049" s="260"/>
      <c r="P2049" s="260"/>
      <c r="Q2049" s="260"/>
      <c r="R2049" s="260"/>
      <c r="S2049" s="260"/>
      <c r="T2049" s="261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62" t="s">
        <v>195</v>
      </c>
      <c r="AU2049" s="262" t="s">
        <v>83</v>
      </c>
      <c r="AV2049" s="14" t="s">
        <v>83</v>
      </c>
      <c r="AW2049" s="14" t="s">
        <v>4</v>
      </c>
      <c r="AX2049" s="14" t="s">
        <v>81</v>
      </c>
      <c r="AY2049" s="262" t="s">
        <v>183</v>
      </c>
    </row>
    <row r="2050" s="2" customFormat="1" ht="24.15" customHeight="1">
      <c r="A2050" s="38"/>
      <c r="B2050" s="39"/>
      <c r="C2050" s="227" t="s">
        <v>2251</v>
      </c>
      <c r="D2050" s="227" t="s">
        <v>185</v>
      </c>
      <c r="E2050" s="228" t="s">
        <v>2252</v>
      </c>
      <c r="F2050" s="229" t="s">
        <v>2253</v>
      </c>
      <c r="G2050" s="230" t="s">
        <v>202</v>
      </c>
      <c r="H2050" s="231">
        <v>430.44600000000003</v>
      </c>
      <c r="I2050" s="232"/>
      <c r="J2050" s="233">
        <f>ROUND(I2050*H2050,2)</f>
        <v>0</v>
      </c>
      <c r="K2050" s="234"/>
      <c r="L2050" s="44"/>
      <c r="M2050" s="235" t="s">
        <v>1</v>
      </c>
      <c r="N2050" s="236" t="s">
        <v>38</v>
      </c>
      <c r="O2050" s="91"/>
      <c r="P2050" s="237">
        <f>O2050*H2050</f>
        <v>0</v>
      </c>
      <c r="Q2050" s="237">
        <v>0.00040000000000000002</v>
      </c>
      <c r="R2050" s="237">
        <f>Q2050*H2050</f>
        <v>0.17217840000000001</v>
      </c>
      <c r="S2050" s="237">
        <v>0</v>
      </c>
      <c r="T2050" s="238">
        <f>S2050*H2050</f>
        <v>0</v>
      </c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R2050" s="239" t="s">
        <v>327</v>
      </c>
      <c r="AT2050" s="239" t="s">
        <v>185</v>
      </c>
      <c r="AU2050" s="239" t="s">
        <v>83</v>
      </c>
      <c r="AY2050" s="17" t="s">
        <v>183</v>
      </c>
      <c r="BE2050" s="240">
        <f>IF(N2050="základní",J2050,0)</f>
        <v>0</v>
      </c>
      <c r="BF2050" s="240">
        <f>IF(N2050="snížená",J2050,0)</f>
        <v>0</v>
      </c>
      <c r="BG2050" s="240">
        <f>IF(N2050="zákl. přenesená",J2050,0)</f>
        <v>0</v>
      </c>
      <c r="BH2050" s="240">
        <f>IF(N2050="sníž. přenesená",J2050,0)</f>
        <v>0</v>
      </c>
      <c r="BI2050" s="240">
        <f>IF(N2050="nulová",J2050,0)</f>
        <v>0</v>
      </c>
      <c r="BJ2050" s="17" t="s">
        <v>81</v>
      </c>
      <c r="BK2050" s="240">
        <f>ROUND(I2050*H2050,2)</f>
        <v>0</v>
      </c>
      <c r="BL2050" s="17" t="s">
        <v>327</v>
      </c>
      <c r="BM2050" s="239" t="s">
        <v>2254</v>
      </c>
    </row>
    <row r="2051" s="13" customFormat="1">
      <c r="A2051" s="13"/>
      <c r="B2051" s="241"/>
      <c r="C2051" s="242"/>
      <c r="D2051" s="243" t="s">
        <v>195</v>
      </c>
      <c r="E2051" s="244" t="s">
        <v>1</v>
      </c>
      <c r="F2051" s="245" t="s">
        <v>1729</v>
      </c>
      <c r="G2051" s="242"/>
      <c r="H2051" s="244" t="s">
        <v>1</v>
      </c>
      <c r="I2051" s="246"/>
      <c r="J2051" s="242"/>
      <c r="K2051" s="242"/>
      <c r="L2051" s="247"/>
      <c r="M2051" s="248"/>
      <c r="N2051" s="249"/>
      <c r="O2051" s="249"/>
      <c r="P2051" s="249"/>
      <c r="Q2051" s="249"/>
      <c r="R2051" s="249"/>
      <c r="S2051" s="249"/>
      <c r="T2051" s="250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51" t="s">
        <v>195</v>
      </c>
      <c r="AU2051" s="251" t="s">
        <v>83</v>
      </c>
      <c r="AV2051" s="13" t="s">
        <v>81</v>
      </c>
      <c r="AW2051" s="13" t="s">
        <v>30</v>
      </c>
      <c r="AX2051" s="13" t="s">
        <v>73</v>
      </c>
      <c r="AY2051" s="251" t="s">
        <v>183</v>
      </c>
    </row>
    <row r="2052" s="14" customFormat="1">
      <c r="A2052" s="14"/>
      <c r="B2052" s="252"/>
      <c r="C2052" s="253"/>
      <c r="D2052" s="243" t="s">
        <v>195</v>
      </c>
      <c r="E2052" s="254" t="s">
        <v>1</v>
      </c>
      <c r="F2052" s="255" t="s">
        <v>2255</v>
      </c>
      <c r="G2052" s="253"/>
      <c r="H2052" s="256">
        <v>98.685000000000002</v>
      </c>
      <c r="I2052" s="257"/>
      <c r="J2052" s="253"/>
      <c r="K2052" s="253"/>
      <c r="L2052" s="258"/>
      <c r="M2052" s="259"/>
      <c r="N2052" s="260"/>
      <c r="O2052" s="260"/>
      <c r="P2052" s="260"/>
      <c r="Q2052" s="260"/>
      <c r="R2052" s="260"/>
      <c r="S2052" s="260"/>
      <c r="T2052" s="261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62" t="s">
        <v>195</v>
      </c>
      <c r="AU2052" s="262" t="s">
        <v>83</v>
      </c>
      <c r="AV2052" s="14" t="s">
        <v>83</v>
      </c>
      <c r="AW2052" s="14" t="s">
        <v>30</v>
      </c>
      <c r="AX2052" s="14" t="s">
        <v>73</v>
      </c>
      <c r="AY2052" s="262" t="s">
        <v>183</v>
      </c>
    </row>
    <row r="2053" s="14" customFormat="1">
      <c r="A2053" s="14"/>
      <c r="B2053" s="252"/>
      <c r="C2053" s="253"/>
      <c r="D2053" s="243" t="s">
        <v>195</v>
      </c>
      <c r="E2053" s="254" t="s">
        <v>1</v>
      </c>
      <c r="F2053" s="255" t="s">
        <v>2256</v>
      </c>
      <c r="G2053" s="253"/>
      <c r="H2053" s="256">
        <v>5.4740000000000002</v>
      </c>
      <c r="I2053" s="257"/>
      <c r="J2053" s="253"/>
      <c r="K2053" s="253"/>
      <c r="L2053" s="258"/>
      <c r="M2053" s="259"/>
      <c r="N2053" s="260"/>
      <c r="O2053" s="260"/>
      <c r="P2053" s="260"/>
      <c r="Q2053" s="260"/>
      <c r="R2053" s="260"/>
      <c r="S2053" s="260"/>
      <c r="T2053" s="261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62" t="s">
        <v>195</v>
      </c>
      <c r="AU2053" s="262" t="s">
        <v>83</v>
      </c>
      <c r="AV2053" s="14" t="s">
        <v>83</v>
      </c>
      <c r="AW2053" s="14" t="s">
        <v>30</v>
      </c>
      <c r="AX2053" s="14" t="s">
        <v>73</v>
      </c>
      <c r="AY2053" s="262" t="s">
        <v>183</v>
      </c>
    </row>
    <row r="2054" s="14" customFormat="1">
      <c r="A2054" s="14"/>
      <c r="B2054" s="252"/>
      <c r="C2054" s="253"/>
      <c r="D2054" s="243" t="s">
        <v>195</v>
      </c>
      <c r="E2054" s="254" t="s">
        <v>1</v>
      </c>
      <c r="F2054" s="255" t="s">
        <v>2257</v>
      </c>
      <c r="G2054" s="253"/>
      <c r="H2054" s="256">
        <v>-12.09</v>
      </c>
      <c r="I2054" s="257"/>
      <c r="J2054" s="253"/>
      <c r="K2054" s="253"/>
      <c r="L2054" s="258"/>
      <c r="M2054" s="259"/>
      <c r="N2054" s="260"/>
      <c r="O2054" s="260"/>
      <c r="P2054" s="260"/>
      <c r="Q2054" s="260"/>
      <c r="R2054" s="260"/>
      <c r="S2054" s="260"/>
      <c r="T2054" s="261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62" t="s">
        <v>195</v>
      </c>
      <c r="AU2054" s="262" t="s">
        <v>83</v>
      </c>
      <c r="AV2054" s="14" t="s">
        <v>83</v>
      </c>
      <c r="AW2054" s="14" t="s">
        <v>30</v>
      </c>
      <c r="AX2054" s="14" t="s">
        <v>73</v>
      </c>
      <c r="AY2054" s="262" t="s">
        <v>183</v>
      </c>
    </row>
    <row r="2055" s="13" customFormat="1">
      <c r="A2055" s="13"/>
      <c r="B2055" s="241"/>
      <c r="C2055" s="242"/>
      <c r="D2055" s="243" t="s">
        <v>195</v>
      </c>
      <c r="E2055" s="244" t="s">
        <v>1</v>
      </c>
      <c r="F2055" s="245" t="s">
        <v>1727</v>
      </c>
      <c r="G2055" s="242"/>
      <c r="H2055" s="244" t="s">
        <v>1</v>
      </c>
      <c r="I2055" s="246"/>
      <c r="J2055" s="242"/>
      <c r="K2055" s="242"/>
      <c r="L2055" s="247"/>
      <c r="M2055" s="248"/>
      <c r="N2055" s="249"/>
      <c r="O2055" s="249"/>
      <c r="P2055" s="249"/>
      <c r="Q2055" s="249"/>
      <c r="R2055" s="249"/>
      <c r="S2055" s="249"/>
      <c r="T2055" s="250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51" t="s">
        <v>195</v>
      </c>
      <c r="AU2055" s="251" t="s">
        <v>83</v>
      </c>
      <c r="AV2055" s="13" t="s">
        <v>81</v>
      </c>
      <c r="AW2055" s="13" t="s">
        <v>30</v>
      </c>
      <c r="AX2055" s="13" t="s">
        <v>73</v>
      </c>
      <c r="AY2055" s="251" t="s">
        <v>183</v>
      </c>
    </row>
    <row r="2056" s="14" customFormat="1">
      <c r="A2056" s="14"/>
      <c r="B2056" s="252"/>
      <c r="C2056" s="253"/>
      <c r="D2056" s="243" t="s">
        <v>195</v>
      </c>
      <c r="E2056" s="254" t="s">
        <v>1</v>
      </c>
      <c r="F2056" s="255" t="s">
        <v>2258</v>
      </c>
      <c r="G2056" s="253"/>
      <c r="H2056" s="256">
        <v>218.06800000000001</v>
      </c>
      <c r="I2056" s="257"/>
      <c r="J2056" s="253"/>
      <c r="K2056" s="253"/>
      <c r="L2056" s="258"/>
      <c r="M2056" s="259"/>
      <c r="N2056" s="260"/>
      <c r="O2056" s="260"/>
      <c r="P2056" s="260"/>
      <c r="Q2056" s="260"/>
      <c r="R2056" s="260"/>
      <c r="S2056" s="260"/>
      <c r="T2056" s="261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62" t="s">
        <v>195</v>
      </c>
      <c r="AU2056" s="262" t="s">
        <v>83</v>
      </c>
      <c r="AV2056" s="14" t="s">
        <v>83</v>
      </c>
      <c r="AW2056" s="14" t="s">
        <v>30</v>
      </c>
      <c r="AX2056" s="14" t="s">
        <v>73</v>
      </c>
      <c r="AY2056" s="262" t="s">
        <v>183</v>
      </c>
    </row>
    <row r="2057" s="14" customFormat="1">
      <c r="A2057" s="14"/>
      <c r="B2057" s="252"/>
      <c r="C2057" s="253"/>
      <c r="D2057" s="243" t="s">
        <v>195</v>
      </c>
      <c r="E2057" s="254" t="s">
        <v>1</v>
      </c>
      <c r="F2057" s="255" t="s">
        <v>2259</v>
      </c>
      <c r="G2057" s="253"/>
      <c r="H2057" s="256">
        <v>120.309</v>
      </c>
      <c r="I2057" s="257"/>
      <c r="J2057" s="253"/>
      <c r="K2057" s="253"/>
      <c r="L2057" s="258"/>
      <c r="M2057" s="259"/>
      <c r="N2057" s="260"/>
      <c r="O2057" s="260"/>
      <c r="P2057" s="260"/>
      <c r="Q2057" s="260"/>
      <c r="R2057" s="260"/>
      <c r="S2057" s="260"/>
      <c r="T2057" s="261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62" t="s">
        <v>195</v>
      </c>
      <c r="AU2057" s="262" t="s">
        <v>83</v>
      </c>
      <c r="AV2057" s="14" t="s">
        <v>83</v>
      </c>
      <c r="AW2057" s="14" t="s">
        <v>30</v>
      </c>
      <c r="AX2057" s="14" t="s">
        <v>73</v>
      </c>
      <c r="AY2057" s="262" t="s">
        <v>183</v>
      </c>
    </row>
    <row r="2058" s="15" customFormat="1">
      <c r="A2058" s="15"/>
      <c r="B2058" s="263"/>
      <c r="C2058" s="264"/>
      <c r="D2058" s="243" t="s">
        <v>195</v>
      </c>
      <c r="E2058" s="265" t="s">
        <v>1</v>
      </c>
      <c r="F2058" s="266" t="s">
        <v>219</v>
      </c>
      <c r="G2058" s="264"/>
      <c r="H2058" s="267">
        <v>430.44600000000003</v>
      </c>
      <c r="I2058" s="268"/>
      <c r="J2058" s="264"/>
      <c r="K2058" s="264"/>
      <c r="L2058" s="269"/>
      <c r="M2058" s="270"/>
      <c r="N2058" s="271"/>
      <c r="O2058" s="271"/>
      <c r="P2058" s="271"/>
      <c r="Q2058" s="271"/>
      <c r="R2058" s="271"/>
      <c r="S2058" s="271"/>
      <c r="T2058" s="272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73" t="s">
        <v>195</v>
      </c>
      <c r="AU2058" s="273" t="s">
        <v>83</v>
      </c>
      <c r="AV2058" s="15" t="s">
        <v>188</v>
      </c>
      <c r="AW2058" s="15" t="s">
        <v>30</v>
      </c>
      <c r="AX2058" s="15" t="s">
        <v>81</v>
      </c>
      <c r="AY2058" s="273" t="s">
        <v>183</v>
      </c>
    </row>
    <row r="2059" s="2" customFormat="1" ht="49.05" customHeight="1">
      <c r="A2059" s="38"/>
      <c r="B2059" s="39"/>
      <c r="C2059" s="277" t="s">
        <v>2260</v>
      </c>
      <c r="D2059" s="277" t="s">
        <v>649</v>
      </c>
      <c r="E2059" s="278" t="s">
        <v>2261</v>
      </c>
      <c r="F2059" s="279" t="s">
        <v>2262</v>
      </c>
      <c r="G2059" s="280" t="s">
        <v>202</v>
      </c>
      <c r="H2059" s="281">
        <v>262.78899999999999</v>
      </c>
      <c r="I2059" s="282"/>
      <c r="J2059" s="283">
        <f>ROUND(I2059*H2059,2)</f>
        <v>0</v>
      </c>
      <c r="K2059" s="284"/>
      <c r="L2059" s="285"/>
      <c r="M2059" s="286" t="s">
        <v>1</v>
      </c>
      <c r="N2059" s="287" t="s">
        <v>38</v>
      </c>
      <c r="O2059" s="91"/>
      <c r="P2059" s="237">
        <f>O2059*H2059</f>
        <v>0</v>
      </c>
      <c r="Q2059" s="237">
        <v>0.0064000000000000003</v>
      </c>
      <c r="R2059" s="237">
        <f>Q2059*H2059</f>
        <v>1.6818496000000001</v>
      </c>
      <c r="S2059" s="237">
        <v>0</v>
      </c>
      <c r="T2059" s="238">
        <f>S2059*H2059</f>
        <v>0</v>
      </c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R2059" s="239" t="s">
        <v>435</v>
      </c>
      <c r="AT2059" s="239" t="s">
        <v>649</v>
      </c>
      <c r="AU2059" s="239" t="s">
        <v>83</v>
      </c>
      <c r="AY2059" s="17" t="s">
        <v>183</v>
      </c>
      <c r="BE2059" s="240">
        <f>IF(N2059="základní",J2059,0)</f>
        <v>0</v>
      </c>
      <c r="BF2059" s="240">
        <f>IF(N2059="snížená",J2059,0)</f>
        <v>0</v>
      </c>
      <c r="BG2059" s="240">
        <f>IF(N2059="zákl. přenesená",J2059,0)</f>
        <v>0</v>
      </c>
      <c r="BH2059" s="240">
        <f>IF(N2059="sníž. přenesená",J2059,0)</f>
        <v>0</v>
      </c>
      <c r="BI2059" s="240">
        <f>IF(N2059="nulová",J2059,0)</f>
        <v>0</v>
      </c>
      <c r="BJ2059" s="17" t="s">
        <v>81</v>
      </c>
      <c r="BK2059" s="240">
        <f>ROUND(I2059*H2059,2)</f>
        <v>0</v>
      </c>
      <c r="BL2059" s="17" t="s">
        <v>327</v>
      </c>
      <c r="BM2059" s="239" t="s">
        <v>2263</v>
      </c>
    </row>
    <row r="2060" s="13" customFormat="1">
      <c r="A2060" s="13"/>
      <c r="B2060" s="241"/>
      <c r="C2060" s="242"/>
      <c r="D2060" s="243" t="s">
        <v>195</v>
      </c>
      <c r="E2060" s="244" t="s">
        <v>1</v>
      </c>
      <c r="F2060" s="245" t="s">
        <v>1729</v>
      </c>
      <c r="G2060" s="242"/>
      <c r="H2060" s="244" t="s">
        <v>1</v>
      </c>
      <c r="I2060" s="246"/>
      <c r="J2060" s="242"/>
      <c r="K2060" s="242"/>
      <c r="L2060" s="247"/>
      <c r="M2060" s="248"/>
      <c r="N2060" s="249"/>
      <c r="O2060" s="249"/>
      <c r="P2060" s="249"/>
      <c r="Q2060" s="249"/>
      <c r="R2060" s="249"/>
      <c r="S2060" s="249"/>
      <c r="T2060" s="250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51" t="s">
        <v>195</v>
      </c>
      <c r="AU2060" s="251" t="s">
        <v>83</v>
      </c>
      <c r="AV2060" s="13" t="s">
        <v>81</v>
      </c>
      <c r="AW2060" s="13" t="s">
        <v>30</v>
      </c>
      <c r="AX2060" s="13" t="s">
        <v>73</v>
      </c>
      <c r="AY2060" s="251" t="s">
        <v>183</v>
      </c>
    </row>
    <row r="2061" s="14" customFormat="1">
      <c r="A2061" s="14"/>
      <c r="B2061" s="252"/>
      <c r="C2061" s="253"/>
      <c r="D2061" s="243" t="s">
        <v>195</v>
      </c>
      <c r="E2061" s="254" t="s">
        <v>1</v>
      </c>
      <c r="F2061" s="255" t="s">
        <v>2264</v>
      </c>
      <c r="G2061" s="253"/>
      <c r="H2061" s="256">
        <v>49.343000000000004</v>
      </c>
      <c r="I2061" s="257"/>
      <c r="J2061" s="253"/>
      <c r="K2061" s="253"/>
      <c r="L2061" s="258"/>
      <c r="M2061" s="259"/>
      <c r="N2061" s="260"/>
      <c r="O2061" s="260"/>
      <c r="P2061" s="260"/>
      <c r="Q2061" s="260"/>
      <c r="R2061" s="260"/>
      <c r="S2061" s="260"/>
      <c r="T2061" s="261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62" t="s">
        <v>195</v>
      </c>
      <c r="AU2061" s="262" t="s">
        <v>83</v>
      </c>
      <c r="AV2061" s="14" t="s">
        <v>83</v>
      </c>
      <c r="AW2061" s="14" t="s">
        <v>30</v>
      </c>
      <c r="AX2061" s="14" t="s">
        <v>73</v>
      </c>
      <c r="AY2061" s="262" t="s">
        <v>183</v>
      </c>
    </row>
    <row r="2062" s="14" customFormat="1">
      <c r="A2062" s="14"/>
      <c r="B2062" s="252"/>
      <c r="C2062" s="253"/>
      <c r="D2062" s="243" t="s">
        <v>195</v>
      </c>
      <c r="E2062" s="254" t="s">
        <v>1</v>
      </c>
      <c r="F2062" s="255" t="s">
        <v>2265</v>
      </c>
      <c r="G2062" s="253"/>
      <c r="H2062" s="256">
        <v>2.7370000000000001</v>
      </c>
      <c r="I2062" s="257"/>
      <c r="J2062" s="253"/>
      <c r="K2062" s="253"/>
      <c r="L2062" s="258"/>
      <c r="M2062" s="259"/>
      <c r="N2062" s="260"/>
      <c r="O2062" s="260"/>
      <c r="P2062" s="260"/>
      <c r="Q2062" s="260"/>
      <c r="R2062" s="260"/>
      <c r="S2062" s="260"/>
      <c r="T2062" s="261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62" t="s">
        <v>195</v>
      </c>
      <c r="AU2062" s="262" t="s">
        <v>83</v>
      </c>
      <c r="AV2062" s="14" t="s">
        <v>83</v>
      </c>
      <c r="AW2062" s="14" t="s">
        <v>30</v>
      </c>
      <c r="AX2062" s="14" t="s">
        <v>73</v>
      </c>
      <c r="AY2062" s="262" t="s">
        <v>183</v>
      </c>
    </row>
    <row r="2063" s="14" customFormat="1">
      <c r="A2063" s="14"/>
      <c r="B2063" s="252"/>
      <c r="C2063" s="253"/>
      <c r="D2063" s="243" t="s">
        <v>195</v>
      </c>
      <c r="E2063" s="254" t="s">
        <v>1</v>
      </c>
      <c r="F2063" s="255" t="s">
        <v>2266</v>
      </c>
      <c r="G2063" s="253"/>
      <c r="H2063" s="256">
        <v>-6.0449999999999999</v>
      </c>
      <c r="I2063" s="257"/>
      <c r="J2063" s="253"/>
      <c r="K2063" s="253"/>
      <c r="L2063" s="258"/>
      <c r="M2063" s="259"/>
      <c r="N2063" s="260"/>
      <c r="O2063" s="260"/>
      <c r="P2063" s="260"/>
      <c r="Q2063" s="260"/>
      <c r="R2063" s="260"/>
      <c r="S2063" s="260"/>
      <c r="T2063" s="261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62" t="s">
        <v>195</v>
      </c>
      <c r="AU2063" s="262" t="s">
        <v>83</v>
      </c>
      <c r="AV2063" s="14" t="s">
        <v>83</v>
      </c>
      <c r="AW2063" s="14" t="s">
        <v>30</v>
      </c>
      <c r="AX2063" s="14" t="s">
        <v>73</v>
      </c>
      <c r="AY2063" s="262" t="s">
        <v>183</v>
      </c>
    </row>
    <row r="2064" s="13" customFormat="1">
      <c r="A2064" s="13"/>
      <c r="B2064" s="241"/>
      <c r="C2064" s="242"/>
      <c r="D2064" s="243" t="s">
        <v>195</v>
      </c>
      <c r="E2064" s="244" t="s">
        <v>1</v>
      </c>
      <c r="F2064" s="245" t="s">
        <v>1727</v>
      </c>
      <c r="G2064" s="242"/>
      <c r="H2064" s="244" t="s">
        <v>1</v>
      </c>
      <c r="I2064" s="246"/>
      <c r="J2064" s="242"/>
      <c r="K2064" s="242"/>
      <c r="L2064" s="247"/>
      <c r="M2064" s="248"/>
      <c r="N2064" s="249"/>
      <c r="O2064" s="249"/>
      <c r="P2064" s="249"/>
      <c r="Q2064" s="249"/>
      <c r="R2064" s="249"/>
      <c r="S2064" s="249"/>
      <c r="T2064" s="250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1" t="s">
        <v>195</v>
      </c>
      <c r="AU2064" s="251" t="s">
        <v>83</v>
      </c>
      <c r="AV2064" s="13" t="s">
        <v>81</v>
      </c>
      <c r="AW2064" s="13" t="s">
        <v>30</v>
      </c>
      <c r="AX2064" s="13" t="s">
        <v>73</v>
      </c>
      <c r="AY2064" s="251" t="s">
        <v>183</v>
      </c>
    </row>
    <row r="2065" s="14" customFormat="1">
      <c r="A2065" s="14"/>
      <c r="B2065" s="252"/>
      <c r="C2065" s="253"/>
      <c r="D2065" s="243" t="s">
        <v>195</v>
      </c>
      <c r="E2065" s="254" t="s">
        <v>1</v>
      </c>
      <c r="F2065" s="255" t="s">
        <v>2235</v>
      </c>
      <c r="G2065" s="253"/>
      <c r="H2065" s="256">
        <v>109.03400000000001</v>
      </c>
      <c r="I2065" s="257"/>
      <c r="J2065" s="253"/>
      <c r="K2065" s="253"/>
      <c r="L2065" s="258"/>
      <c r="M2065" s="259"/>
      <c r="N2065" s="260"/>
      <c r="O2065" s="260"/>
      <c r="P2065" s="260"/>
      <c r="Q2065" s="260"/>
      <c r="R2065" s="260"/>
      <c r="S2065" s="260"/>
      <c r="T2065" s="261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62" t="s">
        <v>195</v>
      </c>
      <c r="AU2065" s="262" t="s">
        <v>83</v>
      </c>
      <c r="AV2065" s="14" t="s">
        <v>83</v>
      </c>
      <c r="AW2065" s="14" t="s">
        <v>30</v>
      </c>
      <c r="AX2065" s="14" t="s">
        <v>73</v>
      </c>
      <c r="AY2065" s="262" t="s">
        <v>183</v>
      </c>
    </row>
    <row r="2066" s="14" customFormat="1">
      <c r="A2066" s="14"/>
      <c r="B2066" s="252"/>
      <c r="C2066" s="253"/>
      <c r="D2066" s="243" t="s">
        <v>195</v>
      </c>
      <c r="E2066" s="254" t="s">
        <v>1</v>
      </c>
      <c r="F2066" s="255" t="s">
        <v>2236</v>
      </c>
      <c r="G2066" s="253"/>
      <c r="H2066" s="256">
        <v>60.155000000000001</v>
      </c>
      <c r="I2066" s="257"/>
      <c r="J2066" s="253"/>
      <c r="K2066" s="253"/>
      <c r="L2066" s="258"/>
      <c r="M2066" s="259"/>
      <c r="N2066" s="260"/>
      <c r="O2066" s="260"/>
      <c r="P2066" s="260"/>
      <c r="Q2066" s="260"/>
      <c r="R2066" s="260"/>
      <c r="S2066" s="260"/>
      <c r="T2066" s="261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62" t="s">
        <v>195</v>
      </c>
      <c r="AU2066" s="262" t="s">
        <v>83</v>
      </c>
      <c r="AV2066" s="14" t="s">
        <v>83</v>
      </c>
      <c r="AW2066" s="14" t="s">
        <v>30</v>
      </c>
      <c r="AX2066" s="14" t="s">
        <v>73</v>
      </c>
      <c r="AY2066" s="262" t="s">
        <v>183</v>
      </c>
    </row>
    <row r="2067" s="15" customFormat="1">
      <c r="A2067" s="15"/>
      <c r="B2067" s="263"/>
      <c r="C2067" s="264"/>
      <c r="D2067" s="243" t="s">
        <v>195</v>
      </c>
      <c r="E2067" s="265" t="s">
        <v>1</v>
      </c>
      <c r="F2067" s="266" t="s">
        <v>219</v>
      </c>
      <c r="G2067" s="264"/>
      <c r="H2067" s="267">
        <v>215.22399999999999</v>
      </c>
      <c r="I2067" s="268"/>
      <c r="J2067" s="264"/>
      <c r="K2067" s="264"/>
      <c r="L2067" s="269"/>
      <c r="M2067" s="270"/>
      <c r="N2067" s="271"/>
      <c r="O2067" s="271"/>
      <c r="P2067" s="271"/>
      <c r="Q2067" s="271"/>
      <c r="R2067" s="271"/>
      <c r="S2067" s="271"/>
      <c r="T2067" s="272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73" t="s">
        <v>195</v>
      </c>
      <c r="AU2067" s="273" t="s">
        <v>83</v>
      </c>
      <c r="AV2067" s="15" t="s">
        <v>188</v>
      </c>
      <c r="AW2067" s="15" t="s">
        <v>30</v>
      </c>
      <c r="AX2067" s="15" t="s">
        <v>81</v>
      </c>
      <c r="AY2067" s="273" t="s">
        <v>183</v>
      </c>
    </row>
    <row r="2068" s="14" customFormat="1">
      <c r="A2068" s="14"/>
      <c r="B2068" s="252"/>
      <c r="C2068" s="253"/>
      <c r="D2068" s="243" t="s">
        <v>195</v>
      </c>
      <c r="E2068" s="253"/>
      <c r="F2068" s="255" t="s">
        <v>2267</v>
      </c>
      <c r="G2068" s="253"/>
      <c r="H2068" s="256">
        <v>262.78899999999999</v>
      </c>
      <c r="I2068" s="257"/>
      <c r="J2068" s="253"/>
      <c r="K2068" s="253"/>
      <c r="L2068" s="258"/>
      <c r="M2068" s="259"/>
      <c r="N2068" s="260"/>
      <c r="O2068" s="260"/>
      <c r="P2068" s="260"/>
      <c r="Q2068" s="260"/>
      <c r="R2068" s="260"/>
      <c r="S2068" s="260"/>
      <c r="T2068" s="261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62" t="s">
        <v>195</v>
      </c>
      <c r="AU2068" s="262" t="s">
        <v>83</v>
      </c>
      <c r="AV2068" s="14" t="s">
        <v>83</v>
      </c>
      <c r="AW2068" s="14" t="s">
        <v>4</v>
      </c>
      <c r="AX2068" s="14" t="s">
        <v>81</v>
      </c>
      <c r="AY2068" s="262" t="s">
        <v>183</v>
      </c>
    </row>
    <row r="2069" s="2" customFormat="1" ht="49.05" customHeight="1">
      <c r="A2069" s="38"/>
      <c r="B2069" s="39"/>
      <c r="C2069" s="277" t="s">
        <v>2268</v>
      </c>
      <c r="D2069" s="277" t="s">
        <v>649</v>
      </c>
      <c r="E2069" s="278" t="s">
        <v>2247</v>
      </c>
      <c r="F2069" s="279" t="s">
        <v>2248</v>
      </c>
      <c r="G2069" s="280" t="s">
        <v>202</v>
      </c>
      <c r="H2069" s="281">
        <v>262.78899999999999</v>
      </c>
      <c r="I2069" s="282"/>
      <c r="J2069" s="283">
        <f>ROUND(I2069*H2069,2)</f>
        <v>0</v>
      </c>
      <c r="K2069" s="284"/>
      <c r="L2069" s="285"/>
      <c r="M2069" s="286" t="s">
        <v>1</v>
      </c>
      <c r="N2069" s="287" t="s">
        <v>38</v>
      </c>
      <c r="O2069" s="91"/>
      <c r="P2069" s="237">
        <f>O2069*H2069</f>
        <v>0</v>
      </c>
      <c r="Q2069" s="237">
        <v>0.0064000000000000003</v>
      </c>
      <c r="R2069" s="237">
        <f>Q2069*H2069</f>
        <v>1.6818496000000001</v>
      </c>
      <c r="S2069" s="237">
        <v>0</v>
      </c>
      <c r="T2069" s="238">
        <f>S2069*H2069</f>
        <v>0</v>
      </c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R2069" s="239" t="s">
        <v>435</v>
      </c>
      <c r="AT2069" s="239" t="s">
        <v>649</v>
      </c>
      <c r="AU2069" s="239" t="s">
        <v>83</v>
      </c>
      <c r="AY2069" s="17" t="s">
        <v>183</v>
      </c>
      <c r="BE2069" s="240">
        <f>IF(N2069="základní",J2069,0)</f>
        <v>0</v>
      </c>
      <c r="BF2069" s="240">
        <f>IF(N2069="snížená",J2069,0)</f>
        <v>0</v>
      </c>
      <c r="BG2069" s="240">
        <f>IF(N2069="zákl. přenesená",J2069,0)</f>
        <v>0</v>
      </c>
      <c r="BH2069" s="240">
        <f>IF(N2069="sníž. přenesená",J2069,0)</f>
        <v>0</v>
      </c>
      <c r="BI2069" s="240">
        <f>IF(N2069="nulová",J2069,0)</f>
        <v>0</v>
      </c>
      <c r="BJ2069" s="17" t="s">
        <v>81</v>
      </c>
      <c r="BK2069" s="240">
        <f>ROUND(I2069*H2069,2)</f>
        <v>0</v>
      </c>
      <c r="BL2069" s="17" t="s">
        <v>327</v>
      </c>
      <c r="BM2069" s="239" t="s">
        <v>2269</v>
      </c>
    </row>
    <row r="2070" s="13" customFormat="1">
      <c r="A2070" s="13"/>
      <c r="B2070" s="241"/>
      <c r="C2070" s="242"/>
      <c r="D2070" s="243" t="s">
        <v>195</v>
      </c>
      <c r="E2070" s="244" t="s">
        <v>1</v>
      </c>
      <c r="F2070" s="245" t="s">
        <v>1729</v>
      </c>
      <c r="G2070" s="242"/>
      <c r="H2070" s="244" t="s">
        <v>1</v>
      </c>
      <c r="I2070" s="246"/>
      <c r="J2070" s="242"/>
      <c r="K2070" s="242"/>
      <c r="L2070" s="247"/>
      <c r="M2070" s="248"/>
      <c r="N2070" s="249"/>
      <c r="O2070" s="249"/>
      <c r="P2070" s="249"/>
      <c r="Q2070" s="249"/>
      <c r="R2070" s="249"/>
      <c r="S2070" s="249"/>
      <c r="T2070" s="250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1" t="s">
        <v>195</v>
      </c>
      <c r="AU2070" s="251" t="s">
        <v>83</v>
      </c>
      <c r="AV2070" s="13" t="s">
        <v>81</v>
      </c>
      <c r="AW2070" s="13" t="s">
        <v>30</v>
      </c>
      <c r="AX2070" s="13" t="s">
        <v>73</v>
      </c>
      <c r="AY2070" s="251" t="s">
        <v>183</v>
      </c>
    </row>
    <row r="2071" s="14" customFormat="1">
      <c r="A2071" s="14"/>
      <c r="B2071" s="252"/>
      <c r="C2071" s="253"/>
      <c r="D2071" s="243" t="s">
        <v>195</v>
      </c>
      <c r="E2071" s="254" t="s">
        <v>1</v>
      </c>
      <c r="F2071" s="255" t="s">
        <v>2264</v>
      </c>
      <c r="G2071" s="253"/>
      <c r="H2071" s="256">
        <v>49.343000000000004</v>
      </c>
      <c r="I2071" s="257"/>
      <c r="J2071" s="253"/>
      <c r="K2071" s="253"/>
      <c r="L2071" s="258"/>
      <c r="M2071" s="259"/>
      <c r="N2071" s="260"/>
      <c r="O2071" s="260"/>
      <c r="P2071" s="260"/>
      <c r="Q2071" s="260"/>
      <c r="R2071" s="260"/>
      <c r="S2071" s="260"/>
      <c r="T2071" s="261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62" t="s">
        <v>195</v>
      </c>
      <c r="AU2071" s="262" t="s">
        <v>83</v>
      </c>
      <c r="AV2071" s="14" t="s">
        <v>83</v>
      </c>
      <c r="AW2071" s="14" t="s">
        <v>30</v>
      </c>
      <c r="AX2071" s="14" t="s">
        <v>73</v>
      </c>
      <c r="AY2071" s="262" t="s">
        <v>183</v>
      </c>
    </row>
    <row r="2072" s="14" customFormat="1">
      <c r="A2072" s="14"/>
      <c r="B2072" s="252"/>
      <c r="C2072" s="253"/>
      <c r="D2072" s="243" t="s">
        <v>195</v>
      </c>
      <c r="E2072" s="254" t="s">
        <v>1</v>
      </c>
      <c r="F2072" s="255" t="s">
        <v>2265</v>
      </c>
      <c r="G2072" s="253"/>
      <c r="H2072" s="256">
        <v>2.7370000000000001</v>
      </c>
      <c r="I2072" s="257"/>
      <c r="J2072" s="253"/>
      <c r="K2072" s="253"/>
      <c r="L2072" s="258"/>
      <c r="M2072" s="259"/>
      <c r="N2072" s="260"/>
      <c r="O2072" s="260"/>
      <c r="P2072" s="260"/>
      <c r="Q2072" s="260"/>
      <c r="R2072" s="260"/>
      <c r="S2072" s="260"/>
      <c r="T2072" s="261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62" t="s">
        <v>195</v>
      </c>
      <c r="AU2072" s="262" t="s">
        <v>83</v>
      </c>
      <c r="AV2072" s="14" t="s">
        <v>83</v>
      </c>
      <c r="AW2072" s="14" t="s">
        <v>30</v>
      </c>
      <c r="AX2072" s="14" t="s">
        <v>73</v>
      </c>
      <c r="AY2072" s="262" t="s">
        <v>183</v>
      </c>
    </row>
    <row r="2073" s="14" customFormat="1">
      <c r="A2073" s="14"/>
      <c r="B2073" s="252"/>
      <c r="C2073" s="253"/>
      <c r="D2073" s="243" t="s">
        <v>195</v>
      </c>
      <c r="E2073" s="254" t="s">
        <v>1</v>
      </c>
      <c r="F2073" s="255" t="s">
        <v>2266</v>
      </c>
      <c r="G2073" s="253"/>
      <c r="H2073" s="256">
        <v>-6.0449999999999999</v>
      </c>
      <c r="I2073" s="257"/>
      <c r="J2073" s="253"/>
      <c r="K2073" s="253"/>
      <c r="L2073" s="258"/>
      <c r="M2073" s="259"/>
      <c r="N2073" s="260"/>
      <c r="O2073" s="260"/>
      <c r="P2073" s="260"/>
      <c r="Q2073" s="260"/>
      <c r="R2073" s="260"/>
      <c r="S2073" s="260"/>
      <c r="T2073" s="261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62" t="s">
        <v>195</v>
      </c>
      <c r="AU2073" s="262" t="s">
        <v>83</v>
      </c>
      <c r="AV2073" s="14" t="s">
        <v>83</v>
      </c>
      <c r="AW2073" s="14" t="s">
        <v>30</v>
      </c>
      <c r="AX2073" s="14" t="s">
        <v>73</v>
      </c>
      <c r="AY2073" s="262" t="s">
        <v>183</v>
      </c>
    </row>
    <row r="2074" s="13" customFormat="1">
      <c r="A2074" s="13"/>
      <c r="B2074" s="241"/>
      <c r="C2074" s="242"/>
      <c r="D2074" s="243" t="s">
        <v>195</v>
      </c>
      <c r="E2074" s="244" t="s">
        <v>1</v>
      </c>
      <c r="F2074" s="245" t="s">
        <v>1727</v>
      </c>
      <c r="G2074" s="242"/>
      <c r="H2074" s="244" t="s">
        <v>1</v>
      </c>
      <c r="I2074" s="246"/>
      <c r="J2074" s="242"/>
      <c r="K2074" s="242"/>
      <c r="L2074" s="247"/>
      <c r="M2074" s="248"/>
      <c r="N2074" s="249"/>
      <c r="O2074" s="249"/>
      <c r="P2074" s="249"/>
      <c r="Q2074" s="249"/>
      <c r="R2074" s="249"/>
      <c r="S2074" s="249"/>
      <c r="T2074" s="250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51" t="s">
        <v>195</v>
      </c>
      <c r="AU2074" s="251" t="s">
        <v>83</v>
      </c>
      <c r="AV2074" s="13" t="s">
        <v>81</v>
      </c>
      <c r="AW2074" s="13" t="s">
        <v>30</v>
      </c>
      <c r="AX2074" s="13" t="s">
        <v>73</v>
      </c>
      <c r="AY2074" s="251" t="s">
        <v>183</v>
      </c>
    </row>
    <row r="2075" s="14" customFormat="1">
      <c r="A2075" s="14"/>
      <c r="B2075" s="252"/>
      <c r="C2075" s="253"/>
      <c r="D2075" s="243" t="s">
        <v>195</v>
      </c>
      <c r="E2075" s="254" t="s">
        <v>1</v>
      </c>
      <c r="F2075" s="255" t="s">
        <v>2235</v>
      </c>
      <c r="G2075" s="253"/>
      <c r="H2075" s="256">
        <v>109.03400000000001</v>
      </c>
      <c r="I2075" s="257"/>
      <c r="J2075" s="253"/>
      <c r="K2075" s="253"/>
      <c r="L2075" s="258"/>
      <c r="M2075" s="259"/>
      <c r="N2075" s="260"/>
      <c r="O2075" s="260"/>
      <c r="P2075" s="260"/>
      <c r="Q2075" s="260"/>
      <c r="R2075" s="260"/>
      <c r="S2075" s="260"/>
      <c r="T2075" s="261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62" t="s">
        <v>195</v>
      </c>
      <c r="AU2075" s="262" t="s">
        <v>83</v>
      </c>
      <c r="AV2075" s="14" t="s">
        <v>83</v>
      </c>
      <c r="AW2075" s="14" t="s">
        <v>30</v>
      </c>
      <c r="AX2075" s="14" t="s">
        <v>73</v>
      </c>
      <c r="AY2075" s="262" t="s">
        <v>183</v>
      </c>
    </row>
    <row r="2076" s="14" customFormat="1">
      <c r="A2076" s="14"/>
      <c r="B2076" s="252"/>
      <c r="C2076" s="253"/>
      <c r="D2076" s="243" t="s">
        <v>195</v>
      </c>
      <c r="E2076" s="254" t="s">
        <v>1</v>
      </c>
      <c r="F2076" s="255" t="s">
        <v>2236</v>
      </c>
      <c r="G2076" s="253"/>
      <c r="H2076" s="256">
        <v>60.155000000000001</v>
      </c>
      <c r="I2076" s="257"/>
      <c r="J2076" s="253"/>
      <c r="K2076" s="253"/>
      <c r="L2076" s="258"/>
      <c r="M2076" s="259"/>
      <c r="N2076" s="260"/>
      <c r="O2076" s="260"/>
      <c r="P2076" s="260"/>
      <c r="Q2076" s="260"/>
      <c r="R2076" s="260"/>
      <c r="S2076" s="260"/>
      <c r="T2076" s="261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62" t="s">
        <v>195</v>
      </c>
      <c r="AU2076" s="262" t="s">
        <v>83</v>
      </c>
      <c r="AV2076" s="14" t="s">
        <v>83</v>
      </c>
      <c r="AW2076" s="14" t="s">
        <v>30</v>
      </c>
      <c r="AX2076" s="14" t="s">
        <v>73</v>
      </c>
      <c r="AY2076" s="262" t="s">
        <v>183</v>
      </c>
    </row>
    <row r="2077" s="15" customFormat="1">
      <c r="A2077" s="15"/>
      <c r="B2077" s="263"/>
      <c r="C2077" s="264"/>
      <c r="D2077" s="243" t="s">
        <v>195</v>
      </c>
      <c r="E2077" s="265" t="s">
        <v>1</v>
      </c>
      <c r="F2077" s="266" t="s">
        <v>219</v>
      </c>
      <c r="G2077" s="264"/>
      <c r="H2077" s="267">
        <v>215.22399999999999</v>
      </c>
      <c r="I2077" s="268"/>
      <c r="J2077" s="264"/>
      <c r="K2077" s="264"/>
      <c r="L2077" s="269"/>
      <c r="M2077" s="270"/>
      <c r="N2077" s="271"/>
      <c r="O2077" s="271"/>
      <c r="P2077" s="271"/>
      <c r="Q2077" s="271"/>
      <c r="R2077" s="271"/>
      <c r="S2077" s="271"/>
      <c r="T2077" s="272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T2077" s="273" t="s">
        <v>195</v>
      </c>
      <c r="AU2077" s="273" t="s">
        <v>83</v>
      </c>
      <c r="AV2077" s="15" t="s">
        <v>188</v>
      </c>
      <c r="AW2077" s="15" t="s">
        <v>30</v>
      </c>
      <c r="AX2077" s="15" t="s">
        <v>81</v>
      </c>
      <c r="AY2077" s="273" t="s">
        <v>183</v>
      </c>
    </row>
    <row r="2078" s="14" customFormat="1">
      <c r="A2078" s="14"/>
      <c r="B2078" s="252"/>
      <c r="C2078" s="253"/>
      <c r="D2078" s="243" t="s">
        <v>195</v>
      </c>
      <c r="E2078" s="253"/>
      <c r="F2078" s="255" t="s">
        <v>2267</v>
      </c>
      <c r="G2078" s="253"/>
      <c r="H2078" s="256">
        <v>262.78899999999999</v>
      </c>
      <c r="I2078" s="257"/>
      <c r="J2078" s="253"/>
      <c r="K2078" s="253"/>
      <c r="L2078" s="258"/>
      <c r="M2078" s="259"/>
      <c r="N2078" s="260"/>
      <c r="O2078" s="260"/>
      <c r="P2078" s="260"/>
      <c r="Q2078" s="260"/>
      <c r="R2078" s="260"/>
      <c r="S2078" s="260"/>
      <c r="T2078" s="261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62" t="s">
        <v>195</v>
      </c>
      <c r="AU2078" s="262" t="s">
        <v>83</v>
      </c>
      <c r="AV2078" s="14" t="s">
        <v>83</v>
      </c>
      <c r="AW2078" s="14" t="s">
        <v>4</v>
      </c>
      <c r="AX2078" s="14" t="s">
        <v>81</v>
      </c>
      <c r="AY2078" s="262" t="s">
        <v>183</v>
      </c>
    </row>
    <row r="2079" s="2" customFormat="1" ht="24.15" customHeight="1">
      <c r="A2079" s="38"/>
      <c r="B2079" s="39"/>
      <c r="C2079" s="227" t="s">
        <v>2270</v>
      </c>
      <c r="D2079" s="227" t="s">
        <v>185</v>
      </c>
      <c r="E2079" s="228" t="s">
        <v>2271</v>
      </c>
      <c r="F2079" s="229" t="s">
        <v>2272</v>
      </c>
      <c r="G2079" s="230" t="s">
        <v>202</v>
      </c>
      <c r="H2079" s="231">
        <v>195.63399999999999</v>
      </c>
      <c r="I2079" s="232"/>
      <c r="J2079" s="233">
        <f>ROUND(I2079*H2079,2)</f>
        <v>0</v>
      </c>
      <c r="K2079" s="234"/>
      <c r="L2079" s="44"/>
      <c r="M2079" s="235" t="s">
        <v>1</v>
      </c>
      <c r="N2079" s="236" t="s">
        <v>38</v>
      </c>
      <c r="O2079" s="91"/>
      <c r="P2079" s="237">
        <f>O2079*H2079</f>
        <v>0</v>
      </c>
      <c r="Q2079" s="237">
        <v>0.00080000000000000004</v>
      </c>
      <c r="R2079" s="237">
        <f>Q2079*H2079</f>
        <v>0.15650719999999999</v>
      </c>
      <c r="S2079" s="237">
        <v>0</v>
      </c>
      <c r="T2079" s="238">
        <f>S2079*H2079</f>
        <v>0</v>
      </c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R2079" s="239" t="s">
        <v>327</v>
      </c>
      <c r="AT2079" s="239" t="s">
        <v>185</v>
      </c>
      <c r="AU2079" s="239" t="s">
        <v>83</v>
      </c>
      <c r="AY2079" s="17" t="s">
        <v>183</v>
      </c>
      <c r="BE2079" s="240">
        <f>IF(N2079="základní",J2079,0)</f>
        <v>0</v>
      </c>
      <c r="BF2079" s="240">
        <f>IF(N2079="snížená",J2079,0)</f>
        <v>0</v>
      </c>
      <c r="BG2079" s="240">
        <f>IF(N2079="zákl. přenesená",J2079,0)</f>
        <v>0</v>
      </c>
      <c r="BH2079" s="240">
        <f>IF(N2079="sníž. přenesená",J2079,0)</f>
        <v>0</v>
      </c>
      <c r="BI2079" s="240">
        <f>IF(N2079="nulová",J2079,0)</f>
        <v>0</v>
      </c>
      <c r="BJ2079" s="17" t="s">
        <v>81</v>
      </c>
      <c r="BK2079" s="240">
        <f>ROUND(I2079*H2079,2)</f>
        <v>0</v>
      </c>
      <c r="BL2079" s="17" t="s">
        <v>327</v>
      </c>
      <c r="BM2079" s="239" t="s">
        <v>2273</v>
      </c>
    </row>
    <row r="2080" s="13" customFormat="1">
      <c r="A2080" s="13"/>
      <c r="B2080" s="241"/>
      <c r="C2080" s="242"/>
      <c r="D2080" s="243" t="s">
        <v>195</v>
      </c>
      <c r="E2080" s="244" t="s">
        <v>1</v>
      </c>
      <c r="F2080" s="245" t="s">
        <v>1729</v>
      </c>
      <c r="G2080" s="242"/>
      <c r="H2080" s="244" t="s">
        <v>1</v>
      </c>
      <c r="I2080" s="246"/>
      <c r="J2080" s="242"/>
      <c r="K2080" s="242"/>
      <c r="L2080" s="247"/>
      <c r="M2080" s="248"/>
      <c r="N2080" s="249"/>
      <c r="O2080" s="249"/>
      <c r="P2080" s="249"/>
      <c r="Q2080" s="249"/>
      <c r="R2080" s="249"/>
      <c r="S2080" s="249"/>
      <c r="T2080" s="250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51" t="s">
        <v>195</v>
      </c>
      <c r="AU2080" s="251" t="s">
        <v>83</v>
      </c>
      <c r="AV2080" s="13" t="s">
        <v>81</v>
      </c>
      <c r="AW2080" s="13" t="s">
        <v>30</v>
      </c>
      <c r="AX2080" s="13" t="s">
        <v>73</v>
      </c>
      <c r="AY2080" s="251" t="s">
        <v>183</v>
      </c>
    </row>
    <row r="2081" s="14" customFormat="1">
      <c r="A2081" s="14"/>
      <c r="B2081" s="252"/>
      <c r="C2081" s="253"/>
      <c r="D2081" s="243" t="s">
        <v>195</v>
      </c>
      <c r="E2081" s="254" t="s">
        <v>1</v>
      </c>
      <c r="F2081" s="255" t="s">
        <v>2274</v>
      </c>
      <c r="G2081" s="253"/>
      <c r="H2081" s="256">
        <v>32.490000000000002</v>
      </c>
      <c r="I2081" s="257"/>
      <c r="J2081" s="253"/>
      <c r="K2081" s="253"/>
      <c r="L2081" s="258"/>
      <c r="M2081" s="259"/>
      <c r="N2081" s="260"/>
      <c r="O2081" s="260"/>
      <c r="P2081" s="260"/>
      <c r="Q2081" s="260"/>
      <c r="R2081" s="260"/>
      <c r="S2081" s="260"/>
      <c r="T2081" s="261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62" t="s">
        <v>195</v>
      </c>
      <c r="AU2081" s="262" t="s">
        <v>83</v>
      </c>
      <c r="AV2081" s="14" t="s">
        <v>83</v>
      </c>
      <c r="AW2081" s="14" t="s">
        <v>30</v>
      </c>
      <c r="AX2081" s="14" t="s">
        <v>73</v>
      </c>
      <c r="AY2081" s="262" t="s">
        <v>183</v>
      </c>
    </row>
    <row r="2082" s="14" customFormat="1">
      <c r="A2082" s="14"/>
      <c r="B2082" s="252"/>
      <c r="C2082" s="253"/>
      <c r="D2082" s="243" t="s">
        <v>195</v>
      </c>
      <c r="E2082" s="254" t="s">
        <v>1</v>
      </c>
      <c r="F2082" s="255" t="s">
        <v>2266</v>
      </c>
      <c r="G2082" s="253"/>
      <c r="H2082" s="256">
        <v>-6.0449999999999999</v>
      </c>
      <c r="I2082" s="257"/>
      <c r="J2082" s="253"/>
      <c r="K2082" s="253"/>
      <c r="L2082" s="258"/>
      <c r="M2082" s="259"/>
      <c r="N2082" s="260"/>
      <c r="O2082" s="260"/>
      <c r="P2082" s="260"/>
      <c r="Q2082" s="260"/>
      <c r="R2082" s="260"/>
      <c r="S2082" s="260"/>
      <c r="T2082" s="261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62" t="s">
        <v>195</v>
      </c>
      <c r="AU2082" s="262" t="s">
        <v>83</v>
      </c>
      <c r="AV2082" s="14" t="s">
        <v>83</v>
      </c>
      <c r="AW2082" s="14" t="s">
        <v>30</v>
      </c>
      <c r="AX2082" s="14" t="s">
        <v>73</v>
      </c>
      <c r="AY2082" s="262" t="s">
        <v>183</v>
      </c>
    </row>
    <row r="2083" s="13" customFormat="1">
      <c r="A2083" s="13"/>
      <c r="B2083" s="241"/>
      <c r="C2083" s="242"/>
      <c r="D2083" s="243" t="s">
        <v>195</v>
      </c>
      <c r="E2083" s="244" t="s">
        <v>1</v>
      </c>
      <c r="F2083" s="245" t="s">
        <v>1727</v>
      </c>
      <c r="G2083" s="242"/>
      <c r="H2083" s="244" t="s">
        <v>1</v>
      </c>
      <c r="I2083" s="246"/>
      <c r="J2083" s="242"/>
      <c r="K2083" s="242"/>
      <c r="L2083" s="247"/>
      <c r="M2083" s="248"/>
      <c r="N2083" s="249"/>
      <c r="O2083" s="249"/>
      <c r="P2083" s="249"/>
      <c r="Q2083" s="249"/>
      <c r="R2083" s="249"/>
      <c r="S2083" s="249"/>
      <c r="T2083" s="250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1" t="s">
        <v>195</v>
      </c>
      <c r="AU2083" s="251" t="s">
        <v>83</v>
      </c>
      <c r="AV2083" s="13" t="s">
        <v>81</v>
      </c>
      <c r="AW2083" s="13" t="s">
        <v>30</v>
      </c>
      <c r="AX2083" s="13" t="s">
        <v>73</v>
      </c>
      <c r="AY2083" s="251" t="s">
        <v>183</v>
      </c>
    </row>
    <row r="2084" s="14" customFormat="1">
      <c r="A2084" s="14"/>
      <c r="B2084" s="252"/>
      <c r="C2084" s="253"/>
      <c r="D2084" s="243" t="s">
        <v>195</v>
      </c>
      <c r="E2084" s="254" t="s">
        <v>1</v>
      </c>
      <c r="F2084" s="255" t="s">
        <v>2235</v>
      </c>
      <c r="G2084" s="253"/>
      <c r="H2084" s="256">
        <v>109.03400000000001</v>
      </c>
      <c r="I2084" s="257"/>
      <c r="J2084" s="253"/>
      <c r="K2084" s="253"/>
      <c r="L2084" s="258"/>
      <c r="M2084" s="259"/>
      <c r="N2084" s="260"/>
      <c r="O2084" s="260"/>
      <c r="P2084" s="260"/>
      <c r="Q2084" s="260"/>
      <c r="R2084" s="260"/>
      <c r="S2084" s="260"/>
      <c r="T2084" s="261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62" t="s">
        <v>195</v>
      </c>
      <c r="AU2084" s="262" t="s">
        <v>83</v>
      </c>
      <c r="AV2084" s="14" t="s">
        <v>83</v>
      </c>
      <c r="AW2084" s="14" t="s">
        <v>30</v>
      </c>
      <c r="AX2084" s="14" t="s">
        <v>73</v>
      </c>
      <c r="AY2084" s="262" t="s">
        <v>183</v>
      </c>
    </row>
    <row r="2085" s="14" customFormat="1">
      <c r="A2085" s="14"/>
      <c r="B2085" s="252"/>
      <c r="C2085" s="253"/>
      <c r="D2085" s="243" t="s">
        <v>195</v>
      </c>
      <c r="E2085" s="254" t="s">
        <v>1</v>
      </c>
      <c r="F2085" s="255" t="s">
        <v>2236</v>
      </c>
      <c r="G2085" s="253"/>
      <c r="H2085" s="256">
        <v>60.155000000000001</v>
      </c>
      <c r="I2085" s="257"/>
      <c r="J2085" s="253"/>
      <c r="K2085" s="253"/>
      <c r="L2085" s="258"/>
      <c r="M2085" s="259"/>
      <c r="N2085" s="260"/>
      <c r="O2085" s="260"/>
      <c r="P2085" s="260"/>
      <c r="Q2085" s="260"/>
      <c r="R2085" s="260"/>
      <c r="S2085" s="260"/>
      <c r="T2085" s="261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62" t="s">
        <v>195</v>
      </c>
      <c r="AU2085" s="262" t="s">
        <v>83</v>
      </c>
      <c r="AV2085" s="14" t="s">
        <v>83</v>
      </c>
      <c r="AW2085" s="14" t="s">
        <v>30</v>
      </c>
      <c r="AX2085" s="14" t="s">
        <v>73</v>
      </c>
      <c r="AY2085" s="262" t="s">
        <v>183</v>
      </c>
    </row>
    <row r="2086" s="15" customFormat="1">
      <c r="A2086" s="15"/>
      <c r="B2086" s="263"/>
      <c r="C2086" s="264"/>
      <c r="D2086" s="243" t="s">
        <v>195</v>
      </c>
      <c r="E2086" s="265" t="s">
        <v>1</v>
      </c>
      <c r="F2086" s="266" t="s">
        <v>219</v>
      </c>
      <c r="G2086" s="264"/>
      <c r="H2086" s="267">
        <v>195.63399999999999</v>
      </c>
      <c r="I2086" s="268"/>
      <c r="J2086" s="264"/>
      <c r="K2086" s="264"/>
      <c r="L2086" s="269"/>
      <c r="M2086" s="270"/>
      <c r="N2086" s="271"/>
      <c r="O2086" s="271"/>
      <c r="P2086" s="271"/>
      <c r="Q2086" s="271"/>
      <c r="R2086" s="271"/>
      <c r="S2086" s="271"/>
      <c r="T2086" s="272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73" t="s">
        <v>195</v>
      </c>
      <c r="AU2086" s="273" t="s">
        <v>83</v>
      </c>
      <c r="AV2086" s="15" t="s">
        <v>188</v>
      </c>
      <c r="AW2086" s="15" t="s">
        <v>30</v>
      </c>
      <c r="AX2086" s="15" t="s">
        <v>81</v>
      </c>
      <c r="AY2086" s="273" t="s">
        <v>183</v>
      </c>
    </row>
    <row r="2087" s="2" customFormat="1" ht="24.15" customHeight="1">
      <c r="A2087" s="38"/>
      <c r="B2087" s="39"/>
      <c r="C2087" s="227" t="s">
        <v>2275</v>
      </c>
      <c r="D2087" s="227" t="s">
        <v>185</v>
      </c>
      <c r="E2087" s="228" t="s">
        <v>2276</v>
      </c>
      <c r="F2087" s="229" t="s">
        <v>2277</v>
      </c>
      <c r="G2087" s="230" t="s">
        <v>202</v>
      </c>
      <c r="H2087" s="231">
        <v>39.832999999999998</v>
      </c>
      <c r="I2087" s="232"/>
      <c r="J2087" s="233">
        <f>ROUND(I2087*H2087,2)</f>
        <v>0</v>
      </c>
      <c r="K2087" s="234"/>
      <c r="L2087" s="44"/>
      <c r="M2087" s="235" t="s">
        <v>1</v>
      </c>
      <c r="N2087" s="236" t="s">
        <v>38</v>
      </c>
      <c r="O2087" s="91"/>
      <c r="P2087" s="237">
        <f>O2087*H2087</f>
        <v>0</v>
      </c>
      <c r="Q2087" s="237">
        <v>0</v>
      </c>
      <c r="R2087" s="237">
        <f>Q2087*H2087</f>
        <v>0</v>
      </c>
      <c r="S2087" s="237">
        <v>0</v>
      </c>
      <c r="T2087" s="238">
        <f>S2087*H2087</f>
        <v>0</v>
      </c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R2087" s="239" t="s">
        <v>327</v>
      </c>
      <c r="AT2087" s="239" t="s">
        <v>185</v>
      </c>
      <c r="AU2087" s="239" t="s">
        <v>83</v>
      </c>
      <c r="AY2087" s="17" t="s">
        <v>183</v>
      </c>
      <c r="BE2087" s="240">
        <f>IF(N2087="základní",J2087,0)</f>
        <v>0</v>
      </c>
      <c r="BF2087" s="240">
        <f>IF(N2087="snížená",J2087,0)</f>
        <v>0</v>
      </c>
      <c r="BG2087" s="240">
        <f>IF(N2087="zákl. přenesená",J2087,0)</f>
        <v>0</v>
      </c>
      <c r="BH2087" s="240">
        <f>IF(N2087="sníž. přenesená",J2087,0)</f>
        <v>0</v>
      </c>
      <c r="BI2087" s="240">
        <f>IF(N2087="nulová",J2087,0)</f>
        <v>0</v>
      </c>
      <c r="BJ2087" s="17" t="s">
        <v>81</v>
      </c>
      <c r="BK2087" s="240">
        <f>ROUND(I2087*H2087,2)</f>
        <v>0</v>
      </c>
      <c r="BL2087" s="17" t="s">
        <v>327</v>
      </c>
      <c r="BM2087" s="239" t="s">
        <v>2278</v>
      </c>
    </row>
    <row r="2088" s="13" customFormat="1">
      <c r="A2088" s="13"/>
      <c r="B2088" s="241"/>
      <c r="C2088" s="242"/>
      <c r="D2088" s="243" t="s">
        <v>195</v>
      </c>
      <c r="E2088" s="244" t="s">
        <v>1</v>
      </c>
      <c r="F2088" s="245" t="s">
        <v>2279</v>
      </c>
      <c r="G2088" s="242"/>
      <c r="H2088" s="244" t="s">
        <v>1</v>
      </c>
      <c r="I2088" s="246"/>
      <c r="J2088" s="242"/>
      <c r="K2088" s="242"/>
      <c r="L2088" s="247"/>
      <c r="M2088" s="248"/>
      <c r="N2088" s="249"/>
      <c r="O2088" s="249"/>
      <c r="P2088" s="249"/>
      <c r="Q2088" s="249"/>
      <c r="R2088" s="249"/>
      <c r="S2088" s="249"/>
      <c r="T2088" s="250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1" t="s">
        <v>195</v>
      </c>
      <c r="AU2088" s="251" t="s">
        <v>83</v>
      </c>
      <c r="AV2088" s="13" t="s">
        <v>81</v>
      </c>
      <c r="AW2088" s="13" t="s">
        <v>30</v>
      </c>
      <c r="AX2088" s="13" t="s">
        <v>73</v>
      </c>
      <c r="AY2088" s="251" t="s">
        <v>183</v>
      </c>
    </row>
    <row r="2089" s="14" customFormat="1">
      <c r="A2089" s="14"/>
      <c r="B2089" s="252"/>
      <c r="C2089" s="253"/>
      <c r="D2089" s="243" t="s">
        <v>195</v>
      </c>
      <c r="E2089" s="254" t="s">
        <v>1</v>
      </c>
      <c r="F2089" s="255" t="s">
        <v>2280</v>
      </c>
      <c r="G2089" s="253"/>
      <c r="H2089" s="256">
        <v>36.100000000000001</v>
      </c>
      <c r="I2089" s="257"/>
      <c r="J2089" s="253"/>
      <c r="K2089" s="253"/>
      <c r="L2089" s="258"/>
      <c r="M2089" s="259"/>
      <c r="N2089" s="260"/>
      <c r="O2089" s="260"/>
      <c r="P2089" s="260"/>
      <c r="Q2089" s="260"/>
      <c r="R2089" s="260"/>
      <c r="S2089" s="260"/>
      <c r="T2089" s="261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62" t="s">
        <v>195</v>
      </c>
      <c r="AU2089" s="262" t="s">
        <v>83</v>
      </c>
      <c r="AV2089" s="14" t="s">
        <v>83</v>
      </c>
      <c r="AW2089" s="14" t="s">
        <v>30</v>
      </c>
      <c r="AX2089" s="14" t="s">
        <v>73</v>
      </c>
      <c r="AY2089" s="262" t="s">
        <v>183</v>
      </c>
    </row>
    <row r="2090" s="14" customFormat="1">
      <c r="A2090" s="14"/>
      <c r="B2090" s="252"/>
      <c r="C2090" s="253"/>
      <c r="D2090" s="243" t="s">
        <v>195</v>
      </c>
      <c r="E2090" s="254" t="s">
        <v>1</v>
      </c>
      <c r="F2090" s="255" t="s">
        <v>2281</v>
      </c>
      <c r="G2090" s="253"/>
      <c r="H2090" s="256">
        <v>3.7330000000000001</v>
      </c>
      <c r="I2090" s="257"/>
      <c r="J2090" s="253"/>
      <c r="K2090" s="253"/>
      <c r="L2090" s="258"/>
      <c r="M2090" s="259"/>
      <c r="N2090" s="260"/>
      <c r="O2090" s="260"/>
      <c r="P2090" s="260"/>
      <c r="Q2090" s="260"/>
      <c r="R2090" s="260"/>
      <c r="S2090" s="260"/>
      <c r="T2090" s="261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62" t="s">
        <v>195</v>
      </c>
      <c r="AU2090" s="262" t="s">
        <v>83</v>
      </c>
      <c r="AV2090" s="14" t="s">
        <v>83</v>
      </c>
      <c r="AW2090" s="14" t="s">
        <v>30</v>
      </c>
      <c r="AX2090" s="14" t="s">
        <v>73</v>
      </c>
      <c r="AY2090" s="262" t="s">
        <v>183</v>
      </c>
    </row>
    <row r="2091" s="15" customFormat="1">
      <c r="A2091" s="15"/>
      <c r="B2091" s="263"/>
      <c r="C2091" s="264"/>
      <c r="D2091" s="243" t="s">
        <v>195</v>
      </c>
      <c r="E2091" s="265" t="s">
        <v>1</v>
      </c>
      <c r="F2091" s="266" t="s">
        <v>219</v>
      </c>
      <c r="G2091" s="264"/>
      <c r="H2091" s="267">
        <v>39.832999999999998</v>
      </c>
      <c r="I2091" s="268"/>
      <c r="J2091" s="264"/>
      <c r="K2091" s="264"/>
      <c r="L2091" s="269"/>
      <c r="M2091" s="270"/>
      <c r="N2091" s="271"/>
      <c r="O2091" s="271"/>
      <c r="P2091" s="271"/>
      <c r="Q2091" s="271"/>
      <c r="R2091" s="271"/>
      <c r="S2091" s="271"/>
      <c r="T2091" s="272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T2091" s="273" t="s">
        <v>195</v>
      </c>
      <c r="AU2091" s="273" t="s">
        <v>83</v>
      </c>
      <c r="AV2091" s="15" t="s">
        <v>188</v>
      </c>
      <c r="AW2091" s="15" t="s">
        <v>30</v>
      </c>
      <c r="AX2091" s="15" t="s">
        <v>81</v>
      </c>
      <c r="AY2091" s="273" t="s">
        <v>183</v>
      </c>
    </row>
    <row r="2092" s="2" customFormat="1" ht="24.15" customHeight="1">
      <c r="A2092" s="38"/>
      <c r="B2092" s="39"/>
      <c r="C2092" s="277" t="s">
        <v>2282</v>
      </c>
      <c r="D2092" s="277" t="s">
        <v>649</v>
      </c>
      <c r="E2092" s="278" t="s">
        <v>2283</v>
      </c>
      <c r="F2092" s="279" t="s">
        <v>2284</v>
      </c>
      <c r="G2092" s="280" t="s">
        <v>536</v>
      </c>
      <c r="H2092" s="281">
        <v>39.832999999999998</v>
      </c>
      <c r="I2092" s="282"/>
      <c r="J2092" s="283">
        <f>ROUND(I2092*H2092,2)</f>
        <v>0</v>
      </c>
      <c r="K2092" s="284"/>
      <c r="L2092" s="285"/>
      <c r="M2092" s="286" t="s">
        <v>1</v>
      </c>
      <c r="N2092" s="287" t="s">
        <v>38</v>
      </c>
      <c r="O2092" s="91"/>
      <c r="P2092" s="237">
        <f>O2092*H2092</f>
        <v>0</v>
      </c>
      <c r="Q2092" s="237">
        <v>0.001</v>
      </c>
      <c r="R2092" s="237">
        <f>Q2092*H2092</f>
        <v>0.039833</v>
      </c>
      <c r="S2092" s="237">
        <v>0</v>
      </c>
      <c r="T2092" s="238">
        <f>S2092*H2092</f>
        <v>0</v>
      </c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R2092" s="239" t="s">
        <v>435</v>
      </c>
      <c r="AT2092" s="239" t="s">
        <v>649</v>
      </c>
      <c r="AU2092" s="239" t="s">
        <v>83</v>
      </c>
      <c r="AY2092" s="17" t="s">
        <v>183</v>
      </c>
      <c r="BE2092" s="240">
        <f>IF(N2092="základní",J2092,0)</f>
        <v>0</v>
      </c>
      <c r="BF2092" s="240">
        <f>IF(N2092="snížená",J2092,0)</f>
        <v>0</v>
      </c>
      <c r="BG2092" s="240">
        <f>IF(N2092="zákl. přenesená",J2092,0)</f>
        <v>0</v>
      </c>
      <c r="BH2092" s="240">
        <f>IF(N2092="sníž. přenesená",J2092,0)</f>
        <v>0</v>
      </c>
      <c r="BI2092" s="240">
        <f>IF(N2092="nulová",J2092,0)</f>
        <v>0</v>
      </c>
      <c r="BJ2092" s="17" t="s">
        <v>81</v>
      </c>
      <c r="BK2092" s="240">
        <f>ROUND(I2092*H2092,2)</f>
        <v>0</v>
      </c>
      <c r="BL2092" s="17" t="s">
        <v>327</v>
      </c>
      <c r="BM2092" s="239" t="s">
        <v>2285</v>
      </c>
    </row>
    <row r="2093" s="2" customFormat="1" ht="37.8" customHeight="1">
      <c r="A2093" s="38"/>
      <c r="B2093" s="39"/>
      <c r="C2093" s="227" t="s">
        <v>2286</v>
      </c>
      <c r="D2093" s="227" t="s">
        <v>185</v>
      </c>
      <c r="E2093" s="228" t="s">
        <v>2287</v>
      </c>
      <c r="F2093" s="229" t="s">
        <v>2288</v>
      </c>
      <c r="G2093" s="230" t="s">
        <v>202</v>
      </c>
      <c r="H2093" s="231">
        <v>30</v>
      </c>
      <c r="I2093" s="232"/>
      <c r="J2093" s="233">
        <f>ROUND(I2093*H2093,2)</f>
        <v>0</v>
      </c>
      <c r="K2093" s="234"/>
      <c r="L2093" s="44"/>
      <c r="M2093" s="235" t="s">
        <v>1</v>
      </c>
      <c r="N2093" s="236" t="s">
        <v>38</v>
      </c>
      <c r="O2093" s="91"/>
      <c r="P2093" s="237">
        <f>O2093*H2093</f>
        <v>0</v>
      </c>
      <c r="Q2093" s="237">
        <v>0.0063200000000000001</v>
      </c>
      <c r="R2093" s="237">
        <f>Q2093*H2093</f>
        <v>0.18959999999999999</v>
      </c>
      <c r="S2093" s="237">
        <v>0</v>
      </c>
      <c r="T2093" s="238">
        <f>S2093*H2093</f>
        <v>0</v>
      </c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R2093" s="239" t="s">
        <v>327</v>
      </c>
      <c r="AT2093" s="239" t="s">
        <v>185</v>
      </c>
      <c r="AU2093" s="239" t="s">
        <v>83</v>
      </c>
      <c r="AY2093" s="17" t="s">
        <v>183</v>
      </c>
      <c r="BE2093" s="240">
        <f>IF(N2093="základní",J2093,0)</f>
        <v>0</v>
      </c>
      <c r="BF2093" s="240">
        <f>IF(N2093="snížená",J2093,0)</f>
        <v>0</v>
      </c>
      <c r="BG2093" s="240">
        <f>IF(N2093="zákl. přenesená",J2093,0)</f>
        <v>0</v>
      </c>
      <c r="BH2093" s="240">
        <f>IF(N2093="sníž. přenesená",J2093,0)</f>
        <v>0</v>
      </c>
      <c r="BI2093" s="240">
        <f>IF(N2093="nulová",J2093,0)</f>
        <v>0</v>
      </c>
      <c r="BJ2093" s="17" t="s">
        <v>81</v>
      </c>
      <c r="BK2093" s="240">
        <f>ROUND(I2093*H2093,2)</f>
        <v>0</v>
      </c>
      <c r="BL2093" s="17" t="s">
        <v>327</v>
      </c>
      <c r="BM2093" s="239" t="s">
        <v>2289</v>
      </c>
    </row>
    <row r="2094" s="13" customFormat="1">
      <c r="A2094" s="13"/>
      <c r="B2094" s="241"/>
      <c r="C2094" s="242"/>
      <c r="D2094" s="243" t="s">
        <v>195</v>
      </c>
      <c r="E2094" s="244" t="s">
        <v>1</v>
      </c>
      <c r="F2094" s="245" t="s">
        <v>2290</v>
      </c>
      <c r="G2094" s="242"/>
      <c r="H2094" s="244" t="s">
        <v>1</v>
      </c>
      <c r="I2094" s="246"/>
      <c r="J2094" s="242"/>
      <c r="K2094" s="242"/>
      <c r="L2094" s="247"/>
      <c r="M2094" s="248"/>
      <c r="N2094" s="249"/>
      <c r="O2094" s="249"/>
      <c r="P2094" s="249"/>
      <c r="Q2094" s="249"/>
      <c r="R2094" s="249"/>
      <c r="S2094" s="249"/>
      <c r="T2094" s="250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51" t="s">
        <v>195</v>
      </c>
      <c r="AU2094" s="251" t="s">
        <v>83</v>
      </c>
      <c r="AV2094" s="13" t="s">
        <v>81</v>
      </c>
      <c r="AW2094" s="13" t="s">
        <v>30</v>
      </c>
      <c r="AX2094" s="13" t="s">
        <v>73</v>
      </c>
      <c r="AY2094" s="251" t="s">
        <v>183</v>
      </c>
    </row>
    <row r="2095" s="14" customFormat="1">
      <c r="A2095" s="14"/>
      <c r="B2095" s="252"/>
      <c r="C2095" s="253"/>
      <c r="D2095" s="243" t="s">
        <v>195</v>
      </c>
      <c r="E2095" s="254" t="s">
        <v>1</v>
      </c>
      <c r="F2095" s="255" t="s">
        <v>424</v>
      </c>
      <c r="G2095" s="253"/>
      <c r="H2095" s="256">
        <v>30</v>
      </c>
      <c r="I2095" s="257"/>
      <c r="J2095" s="253"/>
      <c r="K2095" s="253"/>
      <c r="L2095" s="258"/>
      <c r="M2095" s="259"/>
      <c r="N2095" s="260"/>
      <c r="O2095" s="260"/>
      <c r="P2095" s="260"/>
      <c r="Q2095" s="260"/>
      <c r="R2095" s="260"/>
      <c r="S2095" s="260"/>
      <c r="T2095" s="261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62" t="s">
        <v>195</v>
      </c>
      <c r="AU2095" s="262" t="s">
        <v>83</v>
      </c>
      <c r="AV2095" s="14" t="s">
        <v>83</v>
      </c>
      <c r="AW2095" s="14" t="s">
        <v>30</v>
      </c>
      <c r="AX2095" s="14" t="s">
        <v>73</v>
      </c>
      <c r="AY2095" s="262" t="s">
        <v>183</v>
      </c>
    </row>
    <row r="2096" s="15" customFormat="1">
      <c r="A2096" s="15"/>
      <c r="B2096" s="263"/>
      <c r="C2096" s="264"/>
      <c r="D2096" s="243" t="s">
        <v>195</v>
      </c>
      <c r="E2096" s="265" t="s">
        <v>1</v>
      </c>
      <c r="F2096" s="266" t="s">
        <v>219</v>
      </c>
      <c r="G2096" s="264"/>
      <c r="H2096" s="267">
        <v>30</v>
      </c>
      <c r="I2096" s="268"/>
      <c r="J2096" s="264"/>
      <c r="K2096" s="264"/>
      <c r="L2096" s="269"/>
      <c r="M2096" s="270"/>
      <c r="N2096" s="271"/>
      <c r="O2096" s="271"/>
      <c r="P2096" s="271"/>
      <c r="Q2096" s="271"/>
      <c r="R2096" s="271"/>
      <c r="S2096" s="271"/>
      <c r="T2096" s="272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T2096" s="273" t="s">
        <v>195</v>
      </c>
      <c r="AU2096" s="273" t="s">
        <v>83</v>
      </c>
      <c r="AV2096" s="15" t="s">
        <v>188</v>
      </c>
      <c r="AW2096" s="15" t="s">
        <v>30</v>
      </c>
      <c r="AX2096" s="15" t="s">
        <v>81</v>
      </c>
      <c r="AY2096" s="273" t="s">
        <v>183</v>
      </c>
    </row>
    <row r="2097" s="2" customFormat="1" ht="24.15" customHeight="1">
      <c r="A2097" s="38"/>
      <c r="B2097" s="39"/>
      <c r="C2097" s="227" t="s">
        <v>2291</v>
      </c>
      <c r="D2097" s="227" t="s">
        <v>185</v>
      </c>
      <c r="E2097" s="228" t="s">
        <v>2292</v>
      </c>
      <c r="F2097" s="229" t="s">
        <v>2293</v>
      </c>
      <c r="G2097" s="230" t="s">
        <v>202</v>
      </c>
      <c r="H2097" s="231">
        <v>176.08799999999999</v>
      </c>
      <c r="I2097" s="232"/>
      <c r="J2097" s="233">
        <f>ROUND(I2097*H2097,2)</f>
        <v>0</v>
      </c>
      <c r="K2097" s="234"/>
      <c r="L2097" s="44"/>
      <c r="M2097" s="235" t="s">
        <v>1</v>
      </c>
      <c r="N2097" s="236" t="s">
        <v>38</v>
      </c>
      <c r="O2097" s="91"/>
      <c r="P2097" s="237">
        <f>O2097*H2097</f>
        <v>0</v>
      </c>
      <c r="Q2097" s="237">
        <v>0</v>
      </c>
      <c r="R2097" s="237">
        <f>Q2097*H2097</f>
        <v>0</v>
      </c>
      <c r="S2097" s="237">
        <v>0.0025000000000000001</v>
      </c>
      <c r="T2097" s="238">
        <f>S2097*H2097</f>
        <v>0.44022</v>
      </c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R2097" s="239" t="s">
        <v>327</v>
      </c>
      <c r="AT2097" s="239" t="s">
        <v>185</v>
      </c>
      <c r="AU2097" s="239" t="s">
        <v>83</v>
      </c>
      <c r="AY2097" s="17" t="s">
        <v>183</v>
      </c>
      <c r="BE2097" s="240">
        <f>IF(N2097="základní",J2097,0)</f>
        <v>0</v>
      </c>
      <c r="BF2097" s="240">
        <f>IF(N2097="snížená",J2097,0)</f>
        <v>0</v>
      </c>
      <c r="BG2097" s="240">
        <f>IF(N2097="zákl. přenesená",J2097,0)</f>
        <v>0</v>
      </c>
      <c r="BH2097" s="240">
        <f>IF(N2097="sníž. přenesená",J2097,0)</f>
        <v>0</v>
      </c>
      <c r="BI2097" s="240">
        <f>IF(N2097="nulová",J2097,0)</f>
        <v>0</v>
      </c>
      <c r="BJ2097" s="17" t="s">
        <v>81</v>
      </c>
      <c r="BK2097" s="240">
        <f>ROUND(I2097*H2097,2)</f>
        <v>0</v>
      </c>
      <c r="BL2097" s="17" t="s">
        <v>327</v>
      </c>
      <c r="BM2097" s="239" t="s">
        <v>2294</v>
      </c>
    </row>
    <row r="2098" s="13" customFormat="1">
      <c r="A2098" s="13"/>
      <c r="B2098" s="241"/>
      <c r="C2098" s="242"/>
      <c r="D2098" s="243" t="s">
        <v>195</v>
      </c>
      <c r="E2098" s="244" t="s">
        <v>1</v>
      </c>
      <c r="F2098" s="245" t="s">
        <v>196</v>
      </c>
      <c r="G2098" s="242"/>
      <c r="H2098" s="244" t="s">
        <v>1</v>
      </c>
      <c r="I2098" s="246"/>
      <c r="J2098" s="242"/>
      <c r="K2098" s="242"/>
      <c r="L2098" s="247"/>
      <c r="M2098" s="248"/>
      <c r="N2098" s="249"/>
      <c r="O2098" s="249"/>
      <c r="P2098" s="249"/>
      <c r="Q2098" s="249"/>
      <c r="R2098" s="249"/>
      <c r="S2098" s="249"/>
      <c r="T2098" s="250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1" t="s">
        <v>195</v>
      </c>
      <c r="AU2098" s="251" t="s">
        <v>83</v>
      </c>
      <c r="AV2098" s="13" t="s">
        <v>81</v>
      </c>
      <c r="AW2098" s="13" t="s">
        <v>30</v>
      </c>
      <c r="AX2098" s="13" t="s">
        <v>73</v>
      </c>
      <c r="AY2098" s="251" t="s">
        <v>183</v>
      </c>
    </row>
    <row r="2099" s="13" customFormat="1">
      <c r="A2099" s="13"/>
      <c r="B2099" s="241"/>
      <c r="C2099" s="242"/>
      <c r="D2099" s="243" t="s">
        <v>195</v>
      </c>
      <c r="E2099" s="244" t="s">
        <v>1</v>
      </c>
      <c r="F2099" s="245" t="s">
        <v>300</v>
      </c>
      <c r="G2099" s="242"/>
      <c r="H2099" s="244" t="s">
        <v>1</v>
      </c>
      <c r="I2099" s="246"/>
      <c r="J2099" s="242"/>
      <c r="K2099" s="242"/>
      <c r="L2099" s="247"/>
      <c r="M2099" s="248"/>
      <c r="N2099" s="249"/>
      <c r="O2099" s="249"/>
      <c r="P2099" s="249"/>
      <c r="Q2099" s="249"/>
      <c r="R2099" s="249"/>
      <c r="S2099" s="249"/>
      <c r="T2099" s="250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51" t="s">
        <v>195</v>
      </c>
      <c r="AU2099" s="251" t="s">
        <v>83</v>
      </c>
      <c r="AV2099" s="13" t="s">
        <v>81</v>
      </c>
      <c r="AW2099" s="13" t="s">
        <v>30</v>
      </c>
      <c r="AX2099" s="13" t="s">
        <v>73</v>
      </c>
      <c r="AY2099" s="251" t="s">
        <v>183</v>
      </c>
    </row>
    <row r="2100" s="14" customFormat="1">
      <c r="A2100" s="14"/>
      <c r="B2100" s="252"/>
      <c r="C2100" s="253"/>
      <c r="D2100" s="243" t="s">
        <v>195</v>
      </c>
      <c r="E2100" s="254" t="s">
        <v>1</v>
      </c>
      <c r="F2100" s="255" t="s">
        <v>301</v>
      </c>
      <c r="G2100" s="253"/>
      <c r="H2100" s="256">
        <v>58.299999999999997</v>
      </c>
      <c r="I2100" s="257"/>
      <c r="J2100" s="253"/>
      <c r="K2100" s="253"/>
      <c r="L2100" s="258"/>
      <c r="M2100" s="259"/>
      <c r="N2100" s="260"/>
      <c r="O2100" s="260"/>
      <c r="P2100" s="260"/>
      <c r="Q2100" s="260"/>
      <c r="R2100" s="260"/>
      <c r="S2100" s="260"/>
      <c r="T2100" s="261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62" t="s">
        <v>195</v>
      </c>
      <c r="AU2100" s="262" t="s">
        <v>83</v>
      </c>
      <c r="AV2100" s="14" t="s">
        <v>83</v>
      </c>
      <c r="AW2100" s="14" t="s">
        <v>30</v>
      </c>
      <c r="AX2100" s="14" t="s">
        <v>73</v>
      </c>
      <c r="AY2100" s="262" t="s">
        <v>183</v>
      </c>
    </row>
    <row r="2101" s="14" customFormat="1">
      <c r="A2101" s="14"/>
      <c r="B2101" s="252"/>
      <c r="C2101" s="253"/>
      <c r="D2101" s="243" t="s">
        <v>195</v>
      </c>
      <c r="E2101" s="254" t="s">
        <v>1</v>
      </c>
      <c r="F2101" s="255" t="s">
        <v>302</v>
      </c>
      <c r="G2101" s="253"/>
      <c r="H2101" s="256">
        <v>75.988</v>
      </c>
      <c r="I2101" s="257"/>
      <c r="J2101" s="253"/>
      <c r="K2101" s="253"/>
      <c r="L2101" s="258"/>
      <c r="M2101" s="259"/>
      <c r="N2101" s="260"/>
      <c r="O2101" s="260"/>
      <c r="P2101" s="260"/>
      <c r="Q2101" s="260"/>
      <c r="R2101" s="260"/>
      <c r="S2101" s="260"/>
      <c r="T2101" s="261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62" t="s">
        <v>195</v>
      </c>
      <c r="AU2101" s="262" t="s">
        <v>83</v>
      </c>
      <c r="AV2101" s="14" t="s">
        <v>83</v>
      </c>
      <c r="AW2101" s="14" t="s">
        <v>30</v>
      </c>
      <c r="AX2101" s="14" t="s">
        <v>73</v>
      </c>
      <c r="AY2101" s="262" t="s">
        <v>183</v>
      </c>
    </row>
    <row r="2102" s="14" customFormat="1">
      <c r="A2102" s="14"/>
      <c r="B2102" s="252"/>
      <c r="C2102" s="253"/>
      <c r="D2102" s="243" t="s">
        <v>195</v>
      </c>
      <c r="E2102" s="254" t="s">
        <v>1</v>
      </c>
      <c r="F2102" s="255" t="s">
        <v>303</v>
      </c>
      <c r="G2102" s="253"/>
      <c r="H2102" s="256">
        <v>41.799999999999997</v>
      </c>
      <c r="I2102" s="257"/>
      <c r="J2102" s="253"/>
      <c r="K2102" s="253"/>
      <c r="L2102" s="258"/>
      <c r="M2102" s="259"/>
      <c r="N2102" s="260"/>
      <c r="O2102" s="260"/>
      <c r="P2102" s="260"/>
      <c r="Q2102" s="260"/>
      <c r="R2102" s="260"/>
      <c r="S2102" s="260"/>
      <c r="T2102" s="261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62" t="s">
        <v>195</v>
      </c>
      <c r="AU2102" s="262" t="s">
        <v>83</v>
      </c>
      <c r="AV2102" s="14" t="s">
        <v>83</v>
      </c>
      <c r="AW2102" s="14" t="s">
        <v>30</v>
      </c>
      <c r="AX2102" s="14" t="s">
        <v>73</v>
      </c>
      <c r="AY2102" s="262" t="s">
        <v>183</v>
      </c>
    </row>
    <row r="2103" s="15" customFormat="1">
      <c r="A2103" s="15"/>
      <c r="B2103" s="263"/>
      <c r="C2103" s="264"/>
      <c r="D2103" s="243" t="s">
        <v>195</v>
      </c>
      <c r="E2103" s="265" t="s">
        <v>1</v>
      </c>
      <c r="F2103" s="266" t="s">
        <v>219</v>
      </c>
      <c r="G2103" s="264"/>
      <c r="H2103" s="267">
        <v>176.08799999999999</v>
      </c>
      <c r="I2103" s="268"/>
      <c r="J2103" s="264"/>
      <c r="K2103" s="264"/>
      <c r="L2103" s="269"/>
      <c r="M2103" s="270"/>
      <c r="N2103" s="271"/>
      <c r="O2103" s="271"/>
      <c r="P2103" s="271"/>
      <c r="Q2103" s="271"/>
      <c r="R2103" s="271"/>
      <c r="S2103" s="271"/>
      <c r="T2103" s="272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T2103" s="273" t="s">
        <v>195</v>
      </c>
      <c r="AU2103" s="273" t="s">
        <v>83</v>
      </c>
      <c r="AV2103" s="15" t="s">
        <v>188</v>
      </c>
      <c r="AW2103" s="15" t="s">
        <v>30</v>
      </c>
      <c r="AX2103" s="15" t="s">
        <v>81</v>
      </c>
      <c r="AY2103" s="273" t="s">
        <v>183</v>
      </c>
    </row>
    <row r="2104" s="2" customFormat="1" ht="24.15" customHeight="1">
      <c r="A2104" s="38"/>
      <c r="B2104" s="39"/>
      <c r="C2104" s="227" t="s">
        <v>2295</v>
      </c>
      <c r="D2104" s="227" t="s">
        <v>185</v>
      </c>
      <c r="E2104" s="228" t="s">
        <v>2296</v>
      </c>
      <c r="F2104" s="229" t="s">
        <v>2297</v>
      </c>
      <c r="G2104" s="230" t="s">
        <v>202</v>
      </c>
      <c r="H2104" s="231">
        <v>15.933</v>
      </c>
      <c r="I2104" s="232"/>
      <c r="J2104" s="233">
        <f>ROUND(I2104*H2104,2)</f>
        <v>0</v>
      </c>
      <c r="K2104" s="234"/>
      <c r="L2104" s="44"/>
      <c r="M2104" s="235" t="s">
        <v>1</v>
      </c>
      <c r="N2104" s="236" t="s">
        <v>38</v>
      </c>
      <c r="O2104" s="91"/>
      <c r="P2104" s="237">
        <f>O2104*H2104</f>
        <v>0</v>
      </c>
      <c r="Q2104" s="237">
        <v>0</v>
      </c>
      <c r="R2104" s="237">
        <f>Q2104*H2104</f>
        <v>0</v>
      </c>
      <c r="S2104" s="237">
        <v>0</v>
      </c>
      <c r="T2104" s="238">
        <f>S2104*H2104</f>
        <v>0</v>
      </c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R2104" s="239" t="s">
        <v>327</v>
      </c>
      <c r="AT2104" s="239" t="s">
        <v>185</v>
      </c>
      <c r="AU2104" s="239" t="s">
        <v>83</v>
      </c>
      <c r="AY2104" s="17" t="s">
        <v>183</v>
      </c>
      <c r="BE2104" s="240">
        <f>IF(N2104="základní",J2104,0)</f>
        <v>0</v>
      </c>
      <c r="BF2104" s="240">
        <f>IF(N2104="snížená",J2104,0)</f>
        <v>0</v>
      </c>
      <c r="BG2104" s="240">
        <f>IF(N2104="zákl. přenesená",J2104,0)</f>
        <v>0</v>
      </c>
      <c r="BH2104" s="240">
        <f>IF(N2104="sníž. přenesená",J2104,0)</f>
        <v>0</v>
      </c>
      <c r="BI2104" s="240">
        <f>IF(N2104="nulová",J2104,0)</f>
        <v>0</v>
      </c>
      <c r="BJ2104" s="17" t="s">
        <v>81</v>
      </c>
      <c r="BK2104" s="240">
        <f>ROUND(I2104*H2104,2)</f>
        <v>0</v>
      </c>
      <c r="BL2104" s="17" t="s">
        <v>327</v>
      </c>
      <c r="BM2104" s="239" t="s">
        <v>2298</v>
      </c>
    </row>
    <row r="2105" s="13" customFormat="1">
      <c r="A2105" s="13"/>
      <c r="B2105" s="241"/>
      <c r="C2105" s="242"/>
      <c r="D2105" s="243" t="s">
        <v>195</v>
      </c>
      <c r="E2105" s="244" t="s">
        <v>1</v>
      </c>
      <c r="F2105" s="245" t="s">
        <v>2299</v>
      </c>
      <c r="G2105" s="242"/>
      <c r="H2105" s="244" t="s">
        <v>1</v>
      </c>
      <c r="I2105" s="246"/>
      <c r="J2105" s="242"/>
      <c r="K2105" s="242"/>
      <c r="L2105" s="247"/>
      <c r="M2105" s="248"/>
      <c r="N2105" s="249"/>
      <c r="O2105" s="249"/>
      <c r="P2105" s="249"/>
      <c r="Q2105" s="249"/>
      <c r="R2105" s="249"/>
      <c r="S2105" s="249"/>
      <c r="T2105" s="250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1" t="s">
        <v>195</v>
      </c>
      <c r="AU2105" s="251" t="s">
        <v>83</v>
      </c>
      <c r="AV2105" s="13" t="s">
        <v>81</v>
      </c>
      <c r="AW2105" s="13" t="s">
        <v>30</v>
      </c>
      <c r="AX2105" s="13" t="s">
        <v>73</v>
      </c>
      <c r="AY2105" s="251" t="s">
        <v>183</v>
      </c>
    </row>
    <row r="2106" s="14" customFormat="1">
      <c r="A2106" s="14"/>
      <c r="B2106" s="252"/>
      <c r="C2106" s="253"/>
      <c r="D2106" s="243" t="s">
        <v>195</v>
      </c>
      <c r="E2106" s="254" t="s">
        <v>1</v>
      </c>
      <c r="F2106" s="255" t="s">
        <v>2300</v>
      </c>
      <c r="G2106" s="253"/>
      <c r="H2106" s="256">
        <v>14.44</v>
      </c>
      <c r="I2106" s="257"/>
      <c r="J2106" s="253"/>
      <c r="K2106" s="253"/>
      <c r="L2106" s="258"/>
      <c r="M2106" s="259"/>
      <c r="N2106" s="260"/>
      <c r="O2106" s="260"/>
      <c r="P2106" s="260"/>
      <c r="Q2106" s="260"/>
      <c r="R2106" s="260"/>
      <c r="S2106" s="260"/>
      <c r="T2106" s="261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62" t="s">
        <v>195</v>
      </c>
      <c r="AU2106" s="262" t="s">
        <v>83</v>
      </c>
      <c r="AV2106" s="14" t="s">
        <v>83</v>
      </c>
      <c r="AW2106" s="14" t="s">
        <v>30</v>
      </c>
      <c r="AX2106" s="14" t="s">
        <v>73</v>
      </c>
      <c r="AY2106" s="262" t="s">
        <v>183</v>
      </c>
    </row>
    <row r="2107" s="14" customFormat="1">
      <c r="A2107" s="14"/>
      <c r="B2107" s="252"/>
      <c r="C2107" s="253"/>
      <c r="D2107" s="243" t="s">
        <v>195</v>
      </c>
      <c r="E2107" s="254" t="s">
        <v>1</v>
      </c>
      <c r="F2107" s="255" t="s">
        <v>2301</v>
      </c>
      <c r="G2107" s="253"/>
      <c r="H2107" s="256">
        <v>1.4930000000000001</v>
      </c>
      <c r="I2107" s="257"/>
      <c r="J2107" s="253"/>
      <c r="K2107" s="253"/>
      <c r="L2107" s="258"/>
      <c r="M2107" s="259"/>
      <c r="N2107" s="260"/>
      <c r="O2107" s="260"/>
      <c r="P2107" s="260"/>
      <c r="Q2107" s="260"/>
      <c r="R2107" s="260"/>
      <c r="S2107" s="260"/>
      <c r="T2107" s="261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62" t="s">
        <v>195</v>
      </c>
      <c r="AU2107" s="262" t="s">
        <v>83</v>
      </c>
      <c r="AV2107" s="14" t="s">
        <v>83</v>
      </c>
      <c r="AW2107" s="14" t="s">
        <v>30</v>
      </c>
      <c r="AX2107" s="14" t="s">
        <v>73</v>
      </c>
      <c r="AY2107" s="262" t="s">
        <v>183</v>
      </c>
    </row>
    <row r="2108" s="15" customFormat="1">
      <c r="A2108" s="15"/>
      <c r="B2108" s="263"/>
      <c r="C2108" s="264"/>
      <c r="D2108" s="243" t="s">
        <v>195</v>
      </c>
      <c r="E2108" s="265" t="s">
        <v>1</v>
      </c>
      <c r="F2108" s="266" t="s">
        <v>219</v>
      </c>
      <c r="G2108" s="264"/>
      <c r="H2108" s="267">
        <v>15.933</v>
      </c>
      <c r="I2108" s="268"/>
      <c r="J2108" s="264"/>
      <c r="K2108" s="264"/>
      <c r="L2108" s="269"/>
      <c r="M2108" s="270"/>
      <c r="N2108" s="271"/>
      <c r="O2108" s="271"/>
      <c r="P2108" s="271"/>
      <c r="Q2108" s="271"/>
      <c r="R2108" s="271"/>
      <c r="S2108" s="271"/>
      <c r="T2108" s="272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T2108" s="273" t="s">
        <v>195</v>
      </c>
      <c r="AU2108" s="273" t="s">
        <v>83</v>
      </c>
      <c r="AV2108" s="15" t="s">
        <v>188</v>
      </c>
      <c r="AW2108" s="15" t="s">
        <v>30</v>
      </c>
      <c r="AX2108" s="15" t="s">
        <v>81</v>
      </c>
      <c r="AY2108" s="273" t="s">
        <v>183</v>
      </c>
    </row>
    <row r="2109" s="2" customFormat="1" ht="16.5" customHeight="1">
      <c r="A2109" s="38"/>
      <c r="B2109" s="39"/>
      <c r="C2109" s="277" t="s">
        <v>2302</v>
      </c>
      <c r="D2109" s="277" t="s">
        <v>649</v>
      </c>
      <c r="E2109" s="278" t="s">
        <v>2303</v>
      </c>
      <c r="F2109" s="279" t="s">
        <v>2304</v>
      </c>
      <c r="G2109" s="280" t="s">
        <v>202</v>
      </c>
      <c r="H2109" s="281">
        <v>16.73</v>
      </c>
      <c r="I2109" s="282"/>
      <c r="J2109" s="283">
        <f>ROUND(I2109*H2109,2)</f>
        <v>0</v>
      </c>
      <c r="K2109" s="284"/>
      <c r="L2109" s="285"/>
      <c r="M2109" s="286" t="s">
        <v>1</v>
      </c>
      <c r="N2109" s="287" t="s">
        <v>38</v>
      </c>
      <c r="O2109" s="91"/>
      <c r="P2109" s="237">
        <f>O2109*H2109</f>
        <v>0</v>
      </c>
      <c r="Q2109" s="237">
        <v>0.00050000000000000001</v>
      </c>
      <c r="R2109" s="237">
        <f>Q2109*H2109</f>
        <v>0.0083650000000000009</v>
      </c>
      <c r="S2109" s="237">
        <v>0</v>
      </c>
      <c r="T2109" s="238">
        <f>S2109*H2109</f>
        <v>0</v>
      </c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R2109" s="239" t="s">
        <v>435</v>
      </c>
      <c r="AT2109" s="239" t="s">
        <v>649</v>
      </c>
      <c r="AU2109" s="239" t="s">
        <v>83</v>
      </c>
      <c r="AY2109" s="17" t="s">
        <v>183</v>
      </c>
      <c r="BE2109" s="240">
        <f>IF(N2109="základní",J2109,0)</f>
        <v>0</v>
      </c>
      <c r="BF2109" s="240">
        <f>IF(N2109="snížená",J2109,0)</f>
        <v>0</v>
      </c>
      <c r="BG2109" s="240">
        <f>IF(N2109="zákl. přenesená",J2109,0)</f>
        <v>0</v>
      </c>
      <c r="BH2109" s="240">
        <f>IF(N2109="sníž. přenesená",J2109,0)</f>
        <v>0</v>
      </c>
      <c r="BI2109" s="240">
        <f>IF(N2109="nulová",J2109,0)</f>
        <v>0</v>
      </c>
      <c r="BJ2109" s="17" t="s">
        <v>81</v>
      </c>
      <c r="BK2109" s="240">
        <f>ROUND(I2109*H2109,2)</f>
        <v>0</v>
      </c>
      <c r="BL2109" s="17" t="s">
        <v>327</v>
      </c>
      <c r="BM2109" s="239" t="s">
        <v>2305</v>
      </c>
    </row>
    <row r="2110" s="14" customFormat="1">
      <c r="A2110" s="14"/>
      <c r="B2110" s="252"/>
      <c r="C2110" s="253"/>
      <c r="D2110" s="243" t="s">
        <v>195</v>
      </c>
      <c r="E2110" s="253"/>
      <c r="F2110" s="255" t="s">
        <v>2306</v>
      </c>
      <c r="G2110" s="253"/>
      <c r="H2110" s="256">
        <v>16.73</v>
      </c>
      <c r="I2110" s="257"/>
      <c r="J2110" s="253"/>
      <c r="K2110" s="253"/>
      <c r="L2110" s="258"/>
      <c r="M2110" s="259"/>
      <c r="N2110" s="260"/>
      <c r="O2110" s="260"/>
      <c r="P2110" s="260"/>
      <c r="Q2110" s="260"/>
      <c r="R2110" s="260"/>
      <c r="S2110" s="260"/>
      <c r="T2110" s="261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62" t="s">
        <v>195</v>
      </c>
      <c r="AU2110" s="262" t="s">
        <v>83</v>
      </c>
      <c r="AV2110" s="14" t="s">
        <v>83</v>
      </c>
      <c r="AW2110" s="14" t="s">
        <v>4</v>
      </c>
      <c r="AX2110" s="14" t="s">
        <v>81</v>
      </c>
      <c r="AY2110" s="262" t="s">
        <v>183</v>
      </c>
    </row>
    <row r="2111" s="2" customFormat="1" ht="24.15" customHeight="1">
      <c r="A2111" s="38"/>
      <c r="B2111" s="39"/>
      <c r="C2111" s="227" t="s">
        <v>2307</v>
      </c>
      <c r="D2111" s="227" t="s">
        <v>185</v>
      </c>
      <c r="E2111" s="228" t="s">
        <v>2308</v>
      </c>
      <c r="F2111" s="229" t="s">
        <v>2309</v>
      </c>
      <c r="G2111" s="230" t="s">
        <v>202</v>
      </c>
      <c r="H2111" s="231">
        <v>195.63399999999999</v>
      </c>
      <c r="I2111" s="232"/>
      <c r="J2111" s="233">
        <f>ROUND(I2111*H2111,2)</f>
        <v>0</v>
      </c>
      <c r="K2111" s="234"/>
      <c r="L2111" s="44"/>
      <c r="M2111" s="235" t="s">
        <v>1</v>
      </c>
      <c r="N2111" s="236" t="s">
        <v>38</v>
      </c>
      <c r="O2111" s="91"/>
      <c r="P2111" s="237">
        <f>O2111*H2111</f>
        <v>0</v>
      </c>
      <c r="Q2111" s="237">
        <v>0</v>
      </c>
      <c r="R2111" s="237">
        <f>Q2111*H2111</f>
        <v>0</v>
      </c>
      <c r="S2111" s="237">
        <v>0</v>
      </c>
      <c r="T2111" s="238">
        <f>S2111*H2111</f>
        <v>0</v>
      </c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R2111" s="239" t="s">
        <v>327</v>
      </c>
      <c r="AT2111" s="239" t="s">
        <v>185</v>
      </c>
      <c r="AU2111" s="239" t="s">
        <v>83</v>
      </c>
      <c r="AY2111" s="17" t="s">
        <v>183</v>
      </c>
      <c r="BE2111" s="240">
        <f>IF(N2111="základní",J2111,0)</f>
        <v>0</v>
      </c>
      <c r="BF2111" s="240">
        <f>IF(N2111="snížená",J2111,0)</f>
        <v>0</v>
      </c>
      <c r="BG2111" s="240">
        <f>IF(N2111="zákl. přenesená",J2111,0)</f>
        <v>0</v>
      </c>
      <c r="BH2111" s="240">
        <f>IF(N2111="sníž. přenesená",J2111,0)</f>
        <v>0</v>
      </c>
      <c r="BI2111" s="240">
        <f>IF(N2111="nulová",J2111,0)</f>
        <v>0</v>
      </c>
      <c r="BJ2111" s="17" t="s">
        <v>81</v>
      </c>
      <c r="BK2111" s="240">
        <f>ROUND(I2111*H2111,2)</f>
        <v>0</v>
      </c>
      <c r="BL2111" s="17" t="s">
        <v>327</v>
      </c>
      <c r="BM2111" s="239" t="s">
        <v>2310</v>
      </c>
    </row>
    <row r="2112" s="13" customFormat="1">
      <c r="A2112" s="13"/>
      <c r="B2112" s="241"/>
      <c r="C2112" s="242"/>
      <c r="D2112" s="243" t="s">
        <v>195</v>
      </c>
      <c r="E2112" s="244" t="s">
        <v>1</v>
      </c>
      <c r="F2112" s="245" t="s">
        <v>1729</v>
      </c>
      <c r="G2112" s="242"/>
      <c r="H2112" s="244" t="s">
        <v>1</v>
      </c>
      <c r="I2112" s="246"/>
      <c r="J2112" s="242"/>
      <c r="K2112" s="242"/>
      <c r="L2112" s="247"/>
      <c r="M2112" s="248"/>
      <c r="N2112" s="249"/>
      <c r="O2112" s="249"/>
      <c r="P2112" s="249"/>
      <c r="Q2112" s="249"/>
      <c r="R2112" s="249"/>
      <c r="S2112" s="249"/>
      <c r="T2112" s="250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51" t="s">
        <v>195</v>
      </c>
      <c r="AU2112" s="251" t="s">
        <v>83</v>
      </c>
      <c r="AV2112" s="13" t="s">
        <v>81</v>
      </c>
      <c r="AW2112" s="13" t="s">
        <v>30</v>
      </c>
      <c r="AX2112" s="13" t="s">
        <v>73</v>
      </c>
      <c r="AY2112" s="251" t="s">
        <v>183</v>
      </c>
    </row>
    <row r="2113" s="14" customFormat="1">
      <c r="A2113" s="14"/>
      <c r="B2113" s="252"/>
      <c r="C2113" s="253"/>
      <c r="D2113" s="243" t="s">
        <v>195</v>
      </c>
      <c r="E2113" s="254" t="s">
        <v>1</v>
      </c>
      <c r="F2113" s="255" t="s">
        <v>2274</v>
      </c>
      <c r="G2113" s="253"/>
      <c r="H2113" s="256">
        <v>32.490000000000002</v>
      </c>
      <c r="I2113" s="257"/>
      <c r="J2113" s="253"/>
      <c r="K2113" s="253"/>
      <c r="L2113" s="258"/>
      <c r="M2113" s="259"/>
      <c r="N2113" s="260"/>
      <c r="O2113" s="260"/>
      <c r="P2113" s="260"/>
      <c r="Q2113" s="260"/>
      <c r="R2113" s="260"/>
      <c r="S2113" s="260"/>
      <c r="T2113" s="261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62" t="s">
        <v>195</v>
      </c>
      <c r="AU2113" s="262" t="s">
        <v>83</v>
      </c>
      <c r="AV2113" s="14" t="s">
        <v>83</v>
      </c>
      <c r="AW2113" s="14" t="s">
        <v>30</v>
      </c>
      <c r="AX2113" s="14" t="s">
        <v>73</v>
      </c>
      <c r="AY2113" s="262" t="s">
        <v>183</v>
      </c>
    </row>
    <row r="2114" s="14" customFormat="1">
      <c r="A2114" s="14"/>
      <c r="B2114" s="252"/>
      <c r="C2114" s="253"/>
      <c r="D2114" s="243" t="s">
        <v>195</v>
      </c>
      <c r="E2114" s="254" t="s">
        <v>1</v>
      </c>
      <c r="F2114" s="255" t="s">
        <v>2266</v>
      </c>
      <c r="G2114" s="253"/>
      <c r="H2114" s="256">
        <v>-6.0449999999999999</v>
      </c>
      <c r="I2114" s="257"/>
      <c r="J2114" s="253"/>
      <c r="K2114" s="253"/>
      <c r="L2114" s="258"/>
      <c r="M2114" s="259"/>
      <c r="N2114" s="260"/>
      <c r="O2114" s="260"/>
      <c r="P2114" s="260"/>
      <c r="Q2114" s="260"/>
      <c r="R2114" s="260"/>
      <c r="S2114" s="260"/>
      <c r="T2114" s="261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62" t="s">
        <v>195</v>
      </c>
      <c r="AU2114" s="262" t="s">
        <v>83</v>
      </c>
      <c r="AV2114" s="14" t="s">
        <v>83</v>
      </c>
      <c r="AW2114" s="14" t="s">
        <v>30</v>
      </c>
      <c r="AX2114" s="14" t="s">
        <v>73</v>
      </c>
      <c r="AY2114" s="262" t="s">
        <v>183</v>
      </c>
    </row>
    <row r="2115" s="13" customFormat="1">
      <c r="A2115" s="13"/>
      <c r="B2115" s="241"/>
      <c r="C2115" s="242"/>
      <c r="D2115" s="243" t="s">
        <v>195</v>
      </c>
      <c r="E2115" s="244" t="s">
        <v>1</v>
      </c>
      <c r="F2115" s="245" t="s">
        <v>1727</v>
      </c>
      <c r="G2115" s="242"/>
      <c r="H2115" s="244" t="s">
        <v>1</v>
      </c>
      <c r="I2115" s="246"/>
      <c r="J2115" s="242"/>
      <c r="K2115" s="242"/>
      <c r="L2115" s="247"/>
      <c r="M2115" s="248"/>
      <c r="N2115" s="249"/>
      <c r="O2115" s="249"/>
      <c r="P2115" s="249"/>
      <c r="Q2115" s="249"/>
      <c r="R2115" s="249"/>
      <c r="S2115" s="249"/>
      <c r="T2115" s="250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51" t="s">
        <v>195</v>
      </c>
      <c r="AU2115" s="251" t="s">
        <v>83</v>
      </c>
      <c r="AV2115" s="13" t="s">
        <v>81</v>
      </c>
      <c r="AW2115" s="13" t="s">
        <v>30</v>
      </c>
      <c r="AX2115" s="13" t="s">
        <v>73</v>
      </c>
      <c r="AY2115" s="251" t="s">
        <v>183</v>
      </c>
    </row>
    <row r="2116" s="14" customFormat="1">
      <c r="A2116" s="14"/>
      <c r="B2116" s="252"/>
      <c r="C2116" s="253"/>
      <c r="D2116" s="243" t="s">
        <v>195</v>
      </c>
      <c r="E2116" s="254" t="s">
        <v>1</v>
      </c>
      <c r="F2116" s="255" t="s">
        <v>2235</v>
      </c>
      <c r="G2116" s="253"/>
      <c r="H2116" s="256">
        <v>109.03400000000001</v>
      </c>
      <c r="I2116" s="257"/>
      <c r="J2116" s="253"/>
      <c r="K2116" s="253"/>
      <c r="L2116" s="258"/>
      <c r="M2116" s="259"/>
      <c r="N2116" s="260"/>
      <c r="O2116" s="260"/>
      <c r="P2116" s="260"/>
      <c r="Q2116" s="260"/>
      <c r="R2116" s="260"/>
      <c r="S2116" s="260"/>
      <c r="T2116" s="261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62" t="s">
        <v>195</v>
      </c>
      <c r="AU2116" s="262" t="s">
        <v>83</v>
      </c>
      <c r="AV2116" s="14" t="s">
        <v>83</v>
      </c>
      <c r="AW2116" s="14" t="s">
        <v>30</v>
      </c>
      <c r="AX2116" s="14" t="s">
        <v>73</v>
      </c>
      <c r="AY2116" s="262" t="s">
        <v>183</v>
      </c>
    </row>
    <row r="2117" s="14" customFormat="1">
      <c r="A2117" s="14"/>
      <c r="B2117" s="252"/>
      <c r="C2117" s="253"/>
      <c r="D2117" s="243" t="s">
        <v>195</v>
      </c>
      <c r="E2117" s="254" t="s">
        <v>1</v>
      </c>
      <c r="F2117" s="255" t="s">
        <v>2236</v>
      </c>
      <c r="G2117" s="253"/>
      <c r="H2117" s="256">
        <v>60.155000000000001</v>
      </c>
      <c r="I2117" s="257"/>
      <c r="J2117" s="253"/>
      <c r="K2117" s="253"/>
      <c r="L2117" s="258"/>
      <c r="M2117" s="259"/>
      <c r="N2117" s="260"/>
      <c r="O2117" s="260"/>
      <c r="P2117" s="260"/>
      <c r="Q2117" s="260"/>
      <c r="R2117" s="260"/>
      <c r="S2117" s="260"/>
      <c r="T2117" s="261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62" t="s">
        <v>195</v>
      </c>
      <c r="AU2117" s="262" t="s">
        <v>83</v>
      </c>
      <c r="AV2117" s="14" t="s">
        <v>83</v>
      </c>
      <c r="AW2117" s="14" t="s">
        <v>30</v>
      </c>
      <c r="AX2117" s="14" t="s">
        <v>73</v>
      </c>
      <c r="AY2117" s="262" t="s">
        <v>183</v>
      </c>
    </row>
    <row r="2118" s="15" customFormat="1">
      <c r="A2118" s="15"/>
      <c r="B2118" s="263"/>
      <c r="C2118" s="264"/>
      <c r="D2118" s="243" t="s">
        <v>195</v>
      </c>
      <c r="E2118" s="265" t="s">
        <v>1</v>
      </c>
      <c r="F2118" s="266" t="s">
        <v>219</v>
      </c>
      <c r="G2118" s="264"/>
      <c r="H2118" s="267">
        <v>195.63399999999999</v>
      </c>
      <c r="I2118" s="268"/>
      <c r="J2118" s="264"/>
      <c r="K2118" s="264"/>
      <c r="L2118" s="269"/>
      <c r="M2118" s="270"/>
      <c r="N2118" s="271"/>
      <c r="O2118" s="271"/>
      <c r="P2118" s="271"/>
      <c r="Q2118" s="271"/>
      <c r="R2118" s="271"/>
      <c r="S2118" s="271"/>
      <c r="T2118" s="272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73" t="s">
        <v>195</v>
      </c>
      <c r="AU2118" s="273" t="s">
        <v>83</v>
      </c>
      <c r="AV2118" s="15" t="s">
        <v>188</v>
      </c>
      <c r="AW2118" s="15" t="s">
        <v>30</v>
      </c>
      <c r="AX2118" s="15" t="s">
        <v>81</v>
      </c>
      <c r="AY2118" s="273" t="s">
        <v>183</v>
      </c>
    </row>
    <row r="2119" s="2" customFormat="1" ht="16.5" customHeight="1">
      <c r="A2119" s="38"/>
      <c r="B2119" s="39"/>
      <c r="C2119" s="277" t="s">
        <v>2311</v>
      </c>
      <c r="D2119" s="277" t="s">
        <v>649</v>
      </c>
      <c r="E2119" s="278" t="s">
        <v>2303</v>
      </c>
      <c r="F2119" s="279" t="s">
        <v>2304</v>
      </c>
      <c r="G2119" s="280" t="s">
        <v>202</v>
      </c>
      <c r="H2119" s="281">
        <v>205.416</v>
      </c>
      <c r="I2119" s="282"/>
      <c r="J2119" s="283">
        <f>ROUND(I2119*H2119,2)</f>
        <v>0</v>
      </c>
      <c r="K2119" s="284"/>
      <c r="L2119" s="285"/>
      <c r="M2119" s="286" t="s">
        <v>1</v>
      </c>
      <c r="N2119" s="287" t="s">
        <v>38</v>
      </c>
      <c r="O2119" s="91"/>
      <c r="P2119" s="237">
        <f>O2119*H2119</f>
        <v>0</v>
      </c>
      <c r="Q2119" s="237">
        <v>0.00050000000000000001</v>
      </c>
      <c r="R2119" s="237">
        <f>Q2119*H2119</f>
        <v>0.10270799999999999</v>
      </c>
      <c r="S2119" s="237">
        <v>0</v>
      </c>
      <c r="T2119" s="238">
        <f>S2119*H2119</f>
        <v>0</v>
      </c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R2119" s="239" t="s">
        <v>435</v>
      </c>
      <c r="AT2119" s="239" t="s">
        <v>649</v>
      </c>
      <c r="AU2119" s="239" t="s">
        <v>83</v>
      </c>
      <c r="AY2119" s="17" t="s">
        <v>183</v>
      </c>
      <c r="BE2119" s="240">
        <f>IF(N2119="základní",J2119,0)</f>
        <v>0</v>
      </c>
      <c r="BF2119" s="240">
        <f>IF(N2119="snížená",J2119,0)</f>
        <v>0</v>
      </c>
      <c r="BG2119" s="240">
        <f>IF(N2119="zákl. přenesená",J2119,0)</f>
        <v>0</v>
      </c>
      <c r="BH2119" s="240">
        <f>IF(N2119="sníž. přenesená",J2119,0)</f>
        <v>0</v>
      </c>
      <c r="BI2119" s="240">
        <f>IF(N2119="nulová",J2119,0)</f>
        <v>0</v>
      </c>
      <c r="BJ2119" s="17" t="s">
        <v>81</v>
      </c>
      <c r="BK2119" s="240">
        <f>ROUND(I2119*H2119,2)</f>
        <v>0</v>
      </c>
      <c r="BL2119" s="17" t="s">
        <v>327</v>
      </c>
      <c r="BM2119" s="239" t="s">
        <v>2312</v>
      </c>
    </row>
    <row r="2120" s="13" customFormat="1">
      <c r="A2120" s="13"/>
      <c r="B2120" s="241"/>
      <c r="C2120" s="242"/>
      <c r="D2120" s="243" t="s">
        <v>195</v>
      </c>
      <c r="E2120" s="244" t="s">
        <v>1</v>
      </c>
      <c r="F2120" s="245" t="s">
        <v>1729</v>
      </c>
      <c r="G2120" s="242"/>
      <c r="H2120" s="244" t="s">
        <v>1</v>
      </c>
      <c r="I2120" s="246"/>
      <c r="J2120" s="242"/>
      <c r="K2120" s="242"/>
      <c r="L2120" s="247"/>
      <c r="M2120" s="248"/>
      <c r="N2120" s="249"/>
      <c r="O2120" s="249"/>
      <c r="P2120" s="249"/>
      <c r="Q2120" s="249"/>
      <c r="R2120" s="249"/>
      <c r="S2120" s="249"/>
      <c r="T2120" s="250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51" t="s">
        <v>195</v>
      </c>
      <c r="AU2120" s="251" t="s">
        <v>83</v>
      </c>
      <c r="AV2120" s="13" t="s">
        <v>81</v>
      </c>
      <c r="AW2120" s="13" t="s">
        <v>30</v>
      </c>
      <c r="AX2120" s="13" t="s">
        <v>73</v>
      </c>
      <c r="AY2120" s="251" t="s">
        <v>183</v>
      </c>
    </row>
    <row r="2121" s="14" customFormat="1">
      <c r="A2121" s="14"/>
      <c r="B2121" s="252"/>
      <c r="C2121" s="253"/>
      <c r="D2121" s="243" t="s">
        <v>195</v>
      </c>
      <c r="E2121" s="254" t="s">
        <v>1</v>
      </c>
      <c r="F2121" s="255" t="s">
        <v>2274</v>
      </c>
      <c r="G2121" s="253"/>
      <c r="H2121" s="256">
        <v>32.490000000000002</v>
      </c>
      <c r="I2121" s="257"/>
      <c r="J2121" s="253"/>
      <c r="K2121" s="253"/>
      <c r="L2121" s="258"/>
      <c r="M2121" s="259"/>
      <c r="N2121" s="260"/>
      <c r="O2121" s="260"/>
      <c r="P2121" s="260"/>
      <c r="Q2121" s="260"/>
      <c r="R2121" s="260"/>
      <c r="S2121" s="260"/>
      <c r="T2121" s="261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62" t="s">
        <v>195</v>
      </c>
      <c r="AU2121" s="262" t="s">
        <v>83</v>
      </c>
      <c r="AV2121" s="14" t="s">
        <v>83</v>
      </c>
      <c r="AW2121" s="14" t="s">
        <v>30</v>
      </c>
      <c r="AX2121" s="14" t="s">
        <v>73</v>
      </c>
      <c r="AY2121" s="262" t="s">
        <v>183</v>
      </c>
    </row>
    <row r="2122" s="14" customFormat="1">
      <c r="A2122" s="14"/>
      <c r="B2122" s="252"/>
      <c r="C2122" s="253"/>
      <c r="D2122" s="243" t="s">
        <v>195</v>
      </c>
      <c r="E2122" s="254" t="s">
        <v>1</v>
      </c>
      <c r="F2122" s="255" t="s">
        <v>2266</v>
      </c>
      <c r="G2122" s="253"/>
      <c r="H2122" s="256">
        <v>-6.0449999999999999</v>
      </c>
      <c r="I2122" s="257"/>
      <c r="J2122" s="253"/>
      <c r="K2122" s="253"/>
      <c r="L2122" s="258"/>
      <c r="M2122" s="259"/>
      <c r="N2122" s="260"/>
      <c r="O2122" s="260"/>
      <c r="P2122" s="260"/>
      <c r="Q2122" s="260"/>
      <c r="R2122" s="260"/>
      <c r="S2122" s="260"/>
      <c r="T2122" s="261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62" t="s">
        <v>195</v>
      </c>
      <c r="AU2122" s="262" t="s">
        <v>83</v>
      </c>
      <c r="AV2122" s="14" t="s">
        <v>83</v>
      </c>
      <c r="AW2122" s="14" t="s">
        <v>30</v>
      </c>
      <c r="AX2122" s="14" t="s">
        <v>73</v>
      </c>
      <c r="AY2122" s="262" t="s">
        <v>183</v>
      </c>
    </row>
    <row r="2123" s="13" customFormat="1">
      <c r="A2123" s="13"/>
      <c r="B2123" s="241"/>
      <c r="C2123" s="242"/>
      <c r="D2123" s="243" t="s">
        <v>195</v>
      </c>
      <c r="E2123" s="244" t="s">
        <v>1</v>
      </c>
      <c r="F2123" s="245" t="s">
        <v>1727</v>
      </c>
      <c r="G2123" s="242"/>
      <c r="H2123" s="244" t="s">
        <v>1</v>
      </c>
      <c r="I2123" s="246"/>
      <c r="J2123" s="242"/>
      <c r="K2123" s="242"/>
      <c r="L2123" s="247"/>
      <c r="M2123" s="248"/>
      <c r="N2123" s="249"/>
      <c r="O2123" s="249"/>
      <c r="P2123" s="249"/>
      <c r="Q2123" s="249"/>
      <c r="R2123" s="249"/>
      <c r="S2123" s="249"/>
      <c r="T2123" s="250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51" t="s">
        <v>195</v>
      </c>
      <c r="AU2123" s="251" t="s">
        <v>83</v>
      </c>
      <c r="AV2123" s="13" t="s">
        <v>81</v>
      </c>
      <c r="AW2123" s="13" t="s">
        <v>30</v>
      </c>
      <c r="AX2123" s="13" t="s">
        <v>73</v>
      </c>
      <c r="AY2123" s="251" t="s">
        <v>183</v>
      </c>
    </row>
    <row r="2124" s="14" customFormat="1">
      <c r="A2124" s="14"/>
      <c r="B2124" s="252"/>
      <c r="C2124" s="253"/>
      <c r="D2124" s="243" t="s">
        <v>195</v>
      </c>
      <c r="E2124" s="254" t="s">
        <v>1</v>
      </c>
      <c r="F2124" s="255" t="s">
        <v>2235</v>
      </c>
      <c r="G2124" s="253"/>
      <c r="H2124" s="256">
        <v>109.03400000000001</v>
      </c>
      <c r="I2124" s="257"/>
      <c r="J2124" s="253"/>
      <c r="K2124" s="253"/>
      <c r="L2124" s="258"/>
      <c r="M2124" s="259"/>
      <c r="N2124" s="260"/>
      <c r="O2124" s="260"/>
      <c r="P2124" s="260"/>
      <c r="Q2124" s="260"/>
      <c r="R2124" s="260"/>
      <c r="S2124" s="260"/>
      <c r="T2124" s="261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62" t="s">
        <v>195</v>
      </c>
      <c r="AU2124" s="262" t="s">
        <v>83</v>
      </c>
      <c r="AV2124" s="14" t="s">
        <v>83</v>
      </c>
      <c r="AW2124" s="14" t="s">
        <v>30</v>
      </c>
      <c r="AX2124" s="14" t="s">
        <v>73</v>
      </c>
      <c r="AY2124" s="262" t="s">
        <v>183</v>
      </c>
    </row>
    <row r="2125" s="14" customFormat="1">
      <c r="A2125" s="14"/>
      <c r="B2125" s="252"/>
      <c r="C2125" s="253"/>
      <c r="D2125" s="243" t="s">
        <v>195</v>
      </c>
      <c r="E2125" s="254" t="s">
        <v>1</v>
      </c>
      <c r="F2125" s="255" t="s">
        <v>2236</v>
      </c>
      <c r="G2125" s="253"/>
      <c r="H2125" s="256">
        <v>60.155000000000001</v>
      </c>
      <c r="I2125" s="257"/>
      <c r="J2125" s="253"/>
      <c r="K2125" s="253"/>
      <c r="L2125" s="258"/>
      <c r="M2125" s="259"/>
      <c r="N2125" s="260"/>
      <c r="O2125" s="260"/>
      <c r="P2125" s="260"/>
      <c r="Q2125" s="260"/>
      <c r="R2125" s="260"/>
      <c r="S2125" s="260"/>
      <c r="T2125" s="261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62" t="s">
        <v>195</v>
      </c>
      <c r="AU2125" s="262" t="s">
        <v>83</v>
      </c>
      <c r="AV2125" s="14" t="s">
        <v>83</v>
      </c>
      <c r="AW2125" s="14" t="s">
        <v>30</v>
      </c>
      <c r="AX2125" s="14" t="s">
        <v>73</v>
      </c>
      <c r="AY2125" s="262" t="s">
        <v>183</v>
      </c>
    </row>
    <row r="2126" s="15" customFormat="1">
      <c r="A2126" s="15"/>
      <c r="B2126" s="263"/>
      <c r="C2126" s="264"/>
      <c r="D2126" s="243" t="s">
        <v>195</v>
      </c>
      <c r="E2126" s="265" t="s">
        <v>1</v>
      </c>
      <c r="F2126" s="266" t="s">
        <v>219</v>
      </c>
      <c r="G2126" s="264"/>
      <c r="H2126" s="267">
        <v>195.63399999999999</v>
      </c>
      <c r="I2126" s="268"/>
      <c r="J2126" s="264"/>
      <c r="K2126" s="264"/>
      <c r="L2126" s="269"/>
      <c r="M2126" s="270"/>
      <c r="N2126" s="271"/>
      <c r="O2126" s="271"/>
      <c r="P2126" s="271"/>
      <c r="Q2126" s="271"/>
      <c r="R2126" s="271"/>
      <c r="S2126" s="271"/>
      <c r="T2126" s="272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73" t="s">
        <v>195</v>
      </c>
      <c r="AU2126" s="273" t="s">
        <v>83</v>
      </c>
      <c r="AV2126" s="15" t="s">
        <v>188</v>
      </c>
      <c r="AW2126" s="15" t="s">
        <v>30</v>
      </c>
      <c r="AX2126" s="15" t="s">
        <v>81</v>
      </c>
      <c r="AY2126" s="273" t="s">
        <v>183</v>
      </c>
    </row>
    <row r="2127" s="14" customFormat="1">
      <c r="A2127" s="14"/>
      <c r="B2127" s="252"/>
      <c r="C2127" s="253"/>
      <c r="D2127" s="243" t="s">
        <v>195</v>
      </c>
      <c r="E2127" s="253"/>
      <c r="F2127" s="255" t="s">
        <v>2313</v>
      </c>
      <c r="G2127" s="253"/>
      <c r="H2127" s="256">
        <v>205.416</v>
      </c>
      <c r="I2127" s="257"/>
      <c r="J2127" s="253"/>
      <c r="K2127" s="253"/>
      <c r="L2127" s="258"/>
      <c r="M2127" s="259"/>
      <c r="N2127" s="260"/>
      <c r="O2127" s="260"/>
      <c r="P2127" s="260"/>
      <c r="Q2127" s="260"/>
      <c r="R2127" s="260"/>
      <c r="S2127" s="260"/>
      <c r="T2127" s="261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62" t="s">
        <v>195</v>
      </c>
      <c r="AU2127" s="262" t="s">
        <v>83</v>
      </c>
      <c r="AV2127" s="14" t="s">
        <v>83</v>
      </c>
      <c r="AW2127" s="14" t="s">
        <v>4</v>
      </c>
      <c r="AX2127" s="14" t="s">
        <v>81</v>
      </c>
      <c r="AY2127" s="262" t="s">
        <v>183</v>
      </c>
    </row>
    <row r="2128" s="2" customFormat="1" ht="33" customHeight="1">
      <c r="A2128" s="38"/>
      <c r="B2128" s="39"/>
      <c r="C2128" s="227" t="s">
        <v>2314</v>
      </c>
      <c r="D2128" s="227" t="s">
        <v>185</v>
      </c>
      <c r="E2128" s="228" t="s">
        <v>2315</v>
      </c>
      <c r="F2128" s="229" t="s">
        <v>2316</v>
      </c>
      <c r="G2128" s="230" t="s">
        <v>293</v>
      </c>
      <c r="H2128" s="231">
        <v>5.7050000000000001</v>
      </c>
      <c r="I2128" s="232"/>
      <c r="J2128" s="233">
        <f>ROUND(I2128*H2128,2)</f>
        <v>0</v>
      </c>
      <c r="K2128" s="234"/>
      <c r="L2128" s="44"/>
      <c r="M2128" s="235" t="s">
        <v>1</v>
      </c>
      <c r="N2128" s="236" t="s">
        <v>38</v>
      </c>
      <c r="O2128" s="91"/>
      <c r="P2128" s="237">
        <f>O2128*H2128</f>
        <v>0</v>
      </c>
      <c r="Q2128" s="237">
        <v>0</v>
      </c>
      <c r="R2128" s="237">
        <f>Q2128*H2128</f>
        <v>0</v>
      </c>
      <c r="S2128" s="237">
        <v>0</v>
      </c>
      <c r="T2128" s="238">
        <f>S2128*H2128</f>
        <v>0</v>
      </c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R2128" s="239" t="s">
        <v>327</v>
      </c>
      <c r="AT2128" s="239" t="s">
        <v>185</v>
      </c>
      <c r="AU2128" s="239" t="s">
        <v>83</v>
      </c>
      <c r="AY2128" s="17" t="s">
        <v>183</v>
      </c>
      <c r="BE2128" s="240">
        <f>IF(N2128="základní",J2128,0)</f>
        <v>0</v>
      </c>
      <c r="BF2128" s="240">
        <f>IF(N2128="snížená",J2128,0)</f>
        <v>0</v>
      </c>
      <c r="BG2128" s="240">
        <f>IF(N2128="zákl. přenesená",J2128,0)</f>
        <v>0</v>
      </c>
      <c r="BH2128" s="240">
        <f>IF(N2128="sníž. přenesená",J2128,0)</f>
        <v>0</v>
      </c>
      <c r="BI2128" s="240">
        <f>IF(N2128="nulová",J2128,0)</f>
        <v>0</v>
      </c>
      <c r="BJ2128" s="17" t="s">
        <v>81</v>
      </c>
      <c r="BK2128" s="240">
        <f>ROUND(I2128*H2128,2)</f>
        <v>0</v>
      </c>
      <c r="BL2128" s="17" t="s">
        <v>327</v>
      </c>
      <c r="BM2128" s="239" t="s">
        <v>2317</v>
      </c>
    </row>
    <row r="2129" s="2" customFormat="1" ht="37.8" customHeight="1">
      <c r="A2129" s="38"/>
      <c r="B2129" s="39"/>
      <c r="C2129" s="227" t="s">
        <v>2318</v>
      </c>
      <c r="D2129" s="227" t="s">
        <v>185</v>
      </c>
      <c r="E2129" s="228" t="s">
        <v>2319</v>
      </c>
      <c r="F2129" s="229" t="s">
        <v>2320</v>
      </c>
      <c r="G2129" s="230" t="s">
        <v>293</v>
      </c>
      <c r="H2129" s="231">
        <v>17.114999999999998</v>
      </c>
      <c r="I2129" s="232"/>
      <c r="J2129" s="233">
        <f>ROUND(I2129*H2129,2)</f>
        <v>0</v>
      </c>
      <c r="K2129" s="234"/>
      <c r="L2129" s="44"/>
      <c r="M2129" s="235" t="s">
        <v>1</v>
      </c>
      <c r="N2129" s="236" t="s">
        <v>38</v>
      </c>
      <c r="O2129" s="91"/>
      <c r="P2129" s="237">
        <f>O2129*H2129</f>
        <v>0</v>
      </c>
      <c r="Q2129" s="237">
        <v>0</v>
      </c>
      <c r="R2129" s="237">
        <f>Q2129*H2129</f>
        <v>0</v>
      </c>
      <c r="S2129" s="237">
        <v>0</v>
      </c>
      <c r="T2129" s="238">
        <f>S2129*H2129</f>
        <v>0</v>
      </c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R2129" s="239" t="s">
        <v>327</v>
      </c>
      <c r="AT2129" s="239" t="s">
        <v>185</v>
      </c>
      <c r="AU2129" s="239" t="s">
        <v>83</v>
      </c>
      <c r="AY2129" s="17" t="s">
        <v>183</v>
      </c>
      <c r="BE2129" s="240">
        <f>IF(N2129="základní",J2129,0)</f>
        <v>0</v>
      </c>
      <c r="BF2129" s="240">
        <f>IF(N2129="snížená",J2129,0)</f>
        <v>0</v>
      </c>
      <c r="BG2129" s="240">
        <f>IF(N2129="zákl. přenesená",J2129,0)</f>
        <v>0</v>
      </c>
      <c r="BH2129" s="240">
        <f>IF(N2129="sníž. přenesená",J2129,0)</f>
        <v>0</v>
      </c>
      <c r="BI2129" s="240">
        <f>IF(N2129="nulová",J2129,0)</f>
        <v>0</v>
      </c>
      <c r="BJ2129" s="17" t="s">
        <v>81</v>
      </c>
      <c r="BK2129" s="240">
        <f>ROUND(I2129*H2129,2)</f>
        <v>0</v>
      </c>
      <c r="BL2129" s="17" t="s">
        <v>327</v>
      </c>
      <c r="BM2129" s="239" t="s">
        <v>2321</v>
      </c>
    </row>
    <row r="2130" s="14" customFormat="1">
      <c r="A2130" s="14"/>
      <c r="B2130" s="252"/>
      <c r="C2130" s="253"/>
      <c r="D2130" s="243" t="s">
        <v>195</v>
      </c>
      <c r="E2130" s="253"/>
      <c r="F2130" s="255" t="s">
        <v>2322</v>
      </c>
      <c r="G2130" s="253"/>
      <c r="H2130" s="256">
        <v>17.114999999999998</v>
      </c>
      <c r="I2130" s="257"/>
      <c r="J2130" s="253"/>
      <c r="K2130" s="253"/>
      <c r="L2130" s="258"/>
      <c r="M2130" s="259"/>
      <c r="N2130" s="260"/>
      <c r="O2130" s="260"/>
      <c r="P2130" s="260"/>
      <c r="Q2130" s="260"/>
      <c r="R2130" s="260"/>
      <c r="S2130" s="260"/>
      <c r="T2130" s="261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62" t="s">
        <v>195</v>
      </c>
      <c r="AU2130" s="262" t="s">
        <v>83</v>
      </c>
      <c r="AV2130" s="14" t="s">
        <v>83</v>
      </c>
      <c r="AW2130" s="14" t="s">
        <v>4</v>
      </c>
      <c r="AX2130" s="14" t="s">
        <v>81</v>
      </c>
      <c r="AY2130" s="262" t="s">
        <v>183</v>
      </c>
    </row>
    <row r="2131" s="12" customFormat="1" ht="22.8" customHeight="1">
      <c r="A2131" s="12"/>
      <c r="B2131" s="211"/>
      <c r="C2131" s="212"/>
      <c r="D2131" s="213" t="s">
        <v>72</v>
      </c>
      <c r="E2131" s="225" t="s">
        <v>2323</v>
      </c>
      <c r="F2131" s="225" t="s">
        <v>2324</v>
      </c>
      <c r="G2131" s="212"/>
      <c r="H2131" s="212"/>
      <c r="I2131" s="215"/>
      <c r="J2131" s="226">
        <f>BK2131</f>
        <v>0</v>
      </c>
      <c r="K2131" s="212"/>
      <c r="L2131" s="217"/>
      <c r="M2131" s="218"/>
      <c r="N2131" s="219"/>
      <c r="O2131" s="219"/>
      <c r="P2131" s="220">
        <f>SUM(P2132:P2190)</f>
        <v>0</v>
      </c>
      <c r="Q2131" s="219"/>
      <c r="R2131" s="220">
        <f>SUM(R2132:R2190)</f>
        <v>2.2972753899999998</v>
      </c>
      <c r="S2131" s="219"/>
      <c r="T2131" s="221">
        <f>SUM(T2132:T2190)</f>
        <v>0</v>
      </c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R2131" s="222" t="s">
        <v>83</v>
      </c>
      <c r="AT2131" s="223" t="s">
        <v>72</v>
      </c>
      <c r="AU2131" s="223" t="s">
        <v>81</v>
      </c>
      <c r="AY2131" s="222" t="s">
        <v>183</v>
      </c>
      <c r="BK2131" s="224">
        <f>SUM(BK2132:BK2190)</f>
        <v>0</v>
      </c>
    </row>
    <row r="2132" s="2" customFormat="1" ht="24.15" customHeight="1">
      <c r="A2132" s="38"/>
      <c r="B2132" s="39"/>
      <c r="C2132" s="227" t="s">
        <v>2325</v>
      </c>
      <c r="D2132" s="227" t="s">
        <v>185</v>
      </c>
      <c r="E2132" s="228" t="s">
        <v>2326</v>
      </c>
      <c r="F2132" s="229" t="s">
        <v>2327</v>
      </c>
      <c r="G2132" s="230" t="s">
        <v>202</v>
      </c>
      <c r="H2132" s="231">
        <v>105.20099999999999</v>
      </c>
      <c r="I2132" s="232"/>
      <c r="J2132" s="233">
        <f>ROUND(I2132*H2132,2)</f>
        <v>0</v>
      </c>
      <c r="K2132" s="234"/>
      <c r="L2132" s="44"/>
      <c r="M2132" s="235" t="s">
        <v>1</v>
      </c>
      <c r="N2132" s="236" t="s">
        <v>38</v>
      </c>
      <c r="O2132" s="91"/>
      <c r="P2132" s="237">
        <f>O2132*H2132</f>
        <v>0</v>
      </c>
      <c r="Q2132" s="237">
        <v>3.0000000000000001E-05</v>
      </c>
      <c r="R2132" s="237">
        <f>Q2132*H2132</f>
        <v>0.0031560299999999998</v>
      </c>
      <c r="S2132" s="237">
        <v>0</v>
      </c>
      <c r="T2132" s="238">
        <f>S2132*H2132</f>
        <v>0</v>
      </c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R2132" s="239" t="s">
        <v>327</v>
      </c>
      <c r="AT2132" s="239" t="s">
        <v>185</v>
      </c>
      <c r="AU2132" s="239" t="s">
        <v>83</v>
      </c>
      <c r="AY2132" s="17" t="s">
        <v>183</v>
      </c>
      <c r="BE2132" s="240">
        <f>IF(N2132="základní",J2132,0)</f>
        <v>0</v>
      </c>
      <c r="BF2132" s="240">
        <f>IF(N2132="snížená",J2132,0)</f>
        <v>0</v>
      </c>
      <c r="BG2132" s="240">
        <f>IF(N2132="zákl. přenesená",J2132,0)</f>
        <v>0</v>
      </c>
      <c r="BH2132" s="240">
        <f>IF(N2132="sníž. přenesená",J2132,0)</f>
        <v>0</v>
      </c>
      <c r="BI2132" s="240">
        <f>IF(N2132="nulová",J2132,0)</f>
        <v>0</v>
      </c>
      <c r="BJ2132" s="17" t="s">
        <v>81</v>
      </c>
      <c r="BK2132" s="240">
        <f>ROUND(I2132*H2132,2)</f>
        <v>0</v>
      </c>
      <c r="BL2132" s="17" t="s">
        <v>327</v>
      </c>
      <c r="BM2132" s="239" t="s">
        <v>2328</v>
      </c>
    </row>
    <row r="2133" s="13" customFormat="1">
      <c r="A2133" s="13"/>
      <c r="B2133" s="241"/>
      <c r="C2133" s="242"/>
      <c r="D2133" s="243" t="s">
        <v>195</v>
      </c>
      <c r="E2133" s="244" t="s">
        <v>1</v>
      </c>
      <c r="F2133" s="245" t="s">
        <v>2329</v>
      </c>
      <c r="G2133" s="242"/>
      <c r="H2133" s="244" t="s">
        <v>1</v>
      </c>
      <c r="I2133" s="246"/>
      <c r="J2133" s="242"/>
      <c r="K2133" s="242"/>
      <c r="L2133" s="247"/>
      <c r="M2133" s="248"/>
      <c r="N2133" s="249"/>
      <c r="O2133" s="249"/>
      <c r="P2133" s="249"/>
      <c r="Q2133" s="249"/>
      <c r="R2133" s="249"/>
      <c r="S2133" s="249"/>
      <c r="T2133" s="250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51" t="s">
        <v>195</v>
      </c>
      <c r="AU2133" s="251" t="s">
        <v>83</v>
      </c>
      <c r="AV2133" s="13" t="s">
        <v>81</v>
      </c>
      <c r="AW2133" s="13" t="s">
        <v>30</v>
      </c>
      <c r="AX2133" s="13" t="s">
        <v>73</v>
      </c>
      <c r="AY2133" s="251" t="s">
        <v>183</v>
      </c>
    </row>
    <row r="2134" s="14" customFormat="1">
      <c r="A2134" s="14"/>
      <c r="B2134" s="252"/>
      <c r="C2134" s="253"/>
      <c r="D2134" s="243" t="s">
        <v>195</v>
      </c>
      <c r="E2134" s="254" t="s">
        <v>1</v>
      </c>
      <c r="F2134" s="255" t="s">
        <v>2330</v>
      </c>
      <c r="G2134" s="253"/>
      <c r="H2134" s="256">
        <v>70.611999999999995</v>
      </c>
      <c r="I2134" s="257"/>
      <c r="J2134" s="253"/>
      <c r="K2134" s="253"/>
      <c r="L2134" s="258"/>
      <c r="M2134" s="259"/>
      <c r="N2134" s="260"/>
      <c r="O2134" s="260"/>
      <c r="P2134" s="260"/>
      <c r="Q2134" s="260"/>
      <c r="R2134" s="260"/>
      <c r="S2134" s="260"/>
      <c r="T2134" s="261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62" t="s">
        <v>195</v>
      </c>
      <c r="AU2134" s="262" t="s">
        <v>83</v>
      </c>
      <c r="AV2134" s="14" t="s">
        <v>83</v>
      </c>
      <c r="AW2134" s="14" t="s">
        <v>30</v>
      </c>
      <c r="AX2134" s="14" t="s">
        <v>73</v>
      </c>
      <c r="AY2134" s="262" t="s">
        <v>183</v>
      </c>
    </row>
    <row r="2135" s="14" customFormat="1">
      <c r="A2135" s="14"/>
      <c r="B2135" s="252"/>
      <c r="C2135" s="253"/>
      <c r="D2135" s="243" t="s">
        <v>195</v>
      </c>
      <c r="E2135" s="254" t="s">
        <v>1</v>
      </c>
      <c r="F2135" s="255" t="s">
        <v>2331</v>
      </c>
      <c r="G2135" s="253"/>
      <c r="H2135" s="256">
        <v>13.414</v>
      </c>
      <c r="I2135" s="257"/>
      <c r="J2135" s="253"/>
      <c r="K2135" s="253"/>
      <c r="L2135" s="258"/>
      <c r="M2135" s="259"/>
      <c r="N2135" s="260"/>
      <c r="O2135" s="260"/>
      <c r="P2135" s="260"/>
      <c r="Q2135" s="260"/>
      <c r="R2135" s="260"/>
      <c r="S2135" s="260"/>
      <c r="T2135" s="261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62" t="s">
        <v>195</v>
      </c>
      <c r="AU2135" s="262" t="s">
        <v>83</v>
      </c>
      <c r="AV2135" s="14" t="s">
        <v>83</v>
      </c>
      <c r="AW2135" s="14" t="s">
        <v>30</v>
      </c>
      <c r="AX2135" s="14" t="s">
        <v>73</v>
      </c>
      <c r="AY2135" s="262" t="s">
        <v>183</v>
      </c>
    </row>
    <row r="2136" s="14" customFormat="1">
      <c r="A2136" s="14"/>
      <c r="B2136" s="252"/>
      <c r="C2136" s="253"/>
      <c r="D2136" s="243" t="s">
        <v>195</v>
      </c>
      <c r="E2136" s="254" t="s">
        <v>1</v>
      </c>
      <c r="F2136" s="255" t="s">
        <v>2332</v>
      </c>
      <c r="G2136" s="253"/>
      <c r="H2136" s="256">
        <v>3.625</v>
      </c>
      <c r="I2136" s="257"/>
      <c r="J2136" s="253"/>
      <c r="K2136" s="253"/>
      <c r="L2136" s="258"/>
      <c r="M2136" s="259"/>
      <c r="N2136" s="260"/>
      <c r="O2136" s="260"/>
      <c r="P2136" s="260"/>
      <c r="Q2136" s="260"/>
      <c r="R2136" s="260"/>
      <c r="S2136" s="260"/>
      <c r="T2136" s="261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62" t="s">
        <v>195</v>
      </c>
      <c r="AU2136" s="262" t="s">
        <v>83</v>
      </c>
      <c r="AV2136" s="14" t="s">
        <v>83</v>
      </c>
      <c r="AW2136" s="14" t="s">
        <v>30</v>
      </c>
      <c r="AX2136" s="14" t="s">
        <v>73</v>
      </c>
      <c r="AY2136" s="262" t="s">
        <v>183</v>
      </c>
    </row>
    <row r="2137" s="13" customFormat="1">
      <c r="A2137" s="13"/>
      <c r="B2137" s="241"/>
      <c r="C2137" s="242"/>
      <c r="D2137" s="243" t="s">
        <v>195</v>
      </c>
      <c r="E2137" s="244" t="s">
        <v>1</v>
      </c>
      <c r="F2137" s="245" t="s">
        <v>2333</v>
      </c>
      <c r="G2137" s="242"/>
      <c r="H2137" s="244" t="s">
        <v>1</v>
      </c>
      <c r="I2137" s="246"/>
      <c r="J2137" s="242"/>
      <c r="K2137" s="242"/>
      <c r="L2137" s="247"/>
      <c r="M2137" s="248"/>
      <c r="N2137" s="249"/>
      <c r="O2137" s="249"/>
      <c r="P2137" s="249"/>
      <c r="Q2137" s="249"/>
      <c r="R2137" s="249"/>
      <c r="S2137" s="249"/>
      <c r="T2137" s="250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51" t="s">
        <v>195</v>
      </c>
      <c r="AU2137" s="251" t="s">
        <v>83</v>
      </c>
      <c r="AV2137" s="13" t="s">
        <v>81</v>
      </c>
      <c r="AW2137" s="13" t="s">
        <v>30</v>
      </c>
      <c r="AX2137" s="13" t="s">
        <v>73</v>
      </c>
      <c r="AY2137" s="251" t="s">
        <v>183</v>
      </c>
    </row>
    <row r="2138" s="14" customFormat="1">
      <c r="A2138" s="14"/>
      <c r="B2138" s="252"/>
      <c r="C2138" s="253"/>
      <c r="D2138" s="243" t="s">
        <v>195</v>
      </c>
      <c r="E2138" s="254" t="s">
        <v>1</v>
      </c>
      <c r="F2138" s="255" t="s">
        <v>2334</v>
      </c>
      <c r="G2138" s="253"/>
      <c r="H2138" s="256">
        <v>17.550000000000001</v>
      </c>
      <c r="I2138" s="257"/>
      <c r="J2138" s="253"/>
      <c r="K2138" s="253"/>
      <c r="L2138" s="258"/>
      <c r="M2138" s="259"/>
      <c r="N2138" s="260"/>
      <c r="O2138" s="260"/>
      <c r="P2138" s="260"/>
      <c r="Q2138" s="260"/>
      <c r="R2138" s="260"/>
      <c r="S2138" s="260"/>
      <c r="T2138" s="261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62" t="s">
        <v>195</v>
      </c>
      <c r="AU2138" s="262" t="s">
        <v>83</v>
      </c>
      <c r="AV2138" s="14" t="s">
        <v>83</v>
      </c>
      <c r="AW2138" s="14" t="s">
        <v>30</v>
      </c>
      <c r="AX2138" s="14" t="s">
        <v>73</v>
      </c>
      <c r="AY2138" s="262" t="s">
        <v>183</v>
      </c>
    </row>
    <row r="2139" s="15" customFormat="1">
      <c r="A2139" s="15"/>
      <c r="B2139" s="263"/>
      <c r="C2139" s="264"/>
      <c r="D2139" s="243" t="s">
        <v>195</v>
      </c>
      <c r="E2139" s="265" t="s">
        <v>1</v>
      </c>
      <c r="F2139" s="266" t="s">
        <v>219</v>
      </c>
      <c r="G2139" s="264"/>
      <c r="H2139" s="267">
        <v>105.20099999999999</v>
      </c>
      <c r="I2139" s="268"/>
      <c r="J2139" s="264"/>
      <c r="K2139" s="264"/>
      <c r="L2139" s="269"/>
      <c r="M2139" s="270"/>
      <c r="N2139" s="271"/>
      <c r="O2139" s="271"/>
      <c r="P2139" s="271"/>
      <c r="Q2139" s="271"/>
      <c r="R2139" s="271"/>
      <c r="S2139" s="271"/>
      <c r="T2139" s="272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T2139" s="273" t="s">
        <v>195</v>
      </c>
      <c r="AU2139" s="273" t="s">
        <v>83</v>
      </c>
      <c r="AV2139" s="15" t="s">
        <v>188</v>
      </c>
      <c r="AW2139" s="15" t="s">
        <v>30</v>
      </c>
      <c r="AX2139" s="15" t="s">
        <v>81</v>
      </c>
      <c r="AY2139" s="273" t="s">
        <v>183</v>
      </c>
    </row>
    <row r="2140" s="2" customFormat="1" ht="21.75" customHeight="1">
      <c r="A2140" s="38"/>
      <c r="B2140" s="39"/>
      <c r="C2140" s="277" t="s">
        <v>2335</v>
      </c>
      <c r="D2140" s="277" t="s">
        <v>649</v>
      </c>
      <c r="E2140" s="278" t="s">
        <v>2336</v>
      </c>
      <c r="F2140" s="279" t="s">
        <v>2337</v>
      </c>
      <c r="G2140" s="280" t="s">
        <v>293</v>
      </c>
      <c r="H2140" s="281">
        <v>0.16600000000000001</v>
      </c>
      <c r="I2140" s="282"/>
      <c r="J2140" s="283">
        <f>ROUND(I2140*H2140,2)</f>
        <v>0</v>
      </c>
      <c r="K2140" s="284"/>
      <c r="L2140" s="285"/>
      <c r="M2140" s="286" t="s">
        <v>1</v>
      </c>
      <c r="N2140" s="287" t="s">
        <v>38</v>
      </c>
      <c r="O2140" s="91"/>
      <c r="P2140" s="237">
        <f>O2140*H2140</f>
        <v>0</v>
      </c>
      <c r="Q2140" s="237">
        <v>1</v>
      </c>
      <c r="R2140" s="237">
        <f>Q2140*H2140</f>
        <v>0.16600000000000001</v>
      </c>
      <c r="S2140" s="237">
        <v>0</v>
      </c>
      <c r="T2140" s="238">
        <f>S2140*H2140</f>
        <v>0</v>
      </c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R2140" s="239" t="s">
        <v>435</v>
      </c>
      <c r="AT2140" s="239" t="s">
        <v>649</v>
      </c>
      <c r="AU2140" s="239" t="s">
        <v>83</v>
      </c>
      <c r="AY2140" s="17" t="s">
        <v>183</v>
      </c>
      <c r="BE2140" s="240">
        <f>IF(N2140="základní",J2140,0)</f>
        <v>0</v>
      </c>
      <c r="BF2140" s="240">
        <f>IF(N2140="snížená",J2140,0)</f>
        <v>0</v>
      </c>
      <c r="BG2140" s="240">
        <f>IF(N2140="zákl. přenesená",J2140,0)</f>
        <v>0</v>
      </c>
      <c r="BH2140" s="240">
        <f>IF(N2140="sníž. přenesená",J2140,0)</f>
        <v>0</v>
      </c>
      <c r="BI2140" s="240">
        <f>IF(N2140="nulová",J2140,0)</f>
        <v>0</v>
      </c>
      <c r="BJ2140" s="17" t="s">
        <v>81</v>
      </c>
      <c r="BK2140" s="240">
        <f>ROUND(I2140*H2140,2)</f>
        <v>0</v>
      </c>
      <c r="BL2140" s="17" t="s">
        <v>327</v>
      </c>
      <c r="BM2140" s="239" t="s">
        <v>2338</v>
      </c>
    </row>
    <row r="2141" s="14" customFormat="1">
      <c r="A2141" s="14"/>
      <c r="B2141" s="252"/>
      <c r="C2141" s="253"/>
      <c r="D2141" s="243" t="s">
        <v>195</v>
      </c>
      <c r="E2141" s="253"/>
      <c r="F2141" s="255" t="s">
        <v>2339</v>
      </c>
      <c r="G2141" s="253"/>
      <c r="H2141" s="256">
        <v>0.16600000000000001</v>
      </c>
      <c r="I2141" s="257"/>
      <c r="J2141" s="253"/>
      <c r="K2141" s="253"/>
      <c r="L2141" s="258"/>
      <c r="M2141" s="259"/>
      <c r="N2141" s="260"/>
      <c r="O2141" s="260"/>
      <c r="P2141" s="260"/>
      <c r="Q2141" s="260"/>
      <c r="R2141" s="260"/>
      <c r="S2141" s="260"/>
      <c r="T2141" s="261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62" t="s">
        <v>195</v>
      </c>
      <c r="AU2141" s="262" t="s">
        <v>83</v>
      </c>
      <c r="AV2141" s="14" t="s">
        <v>83</v>
      </c>
      <c r="AW2141" s="14" t="s">
        <v>4</v>
      </c>
      <c r="AX2141" s="14" t="s">
        <v>81</v>
      </c>
      <c r="AY2141" s="262" t="s">
        <v>183</v>
      </c>
    </row>
    <row r="2142" s="2" customFormat="1" ht="24.15" customHeight="1">
      <c r="A2142" s="38"/>
      <c r="B2142" s="39"/>
      <c r="C2142" s="227" t="s">
        <v>2340</v>
      </c>
      <c r="D2142" s="227" t="s">
        <v>185</v>
      </c>
      <c r="E2142" s="228" t="s">
        <v>2341</v>
      </c>
      <c r="F2142" s="229" t="s">
        <v>2342</v>
      </c>
      <c r="G2142" s="230" t="s">
        <v>202</v>
      </c>
      <c r="H2142" s="231">
        <v>105.20099999999999</v>
      </c>
      <c r="I2142" s="232"/>
      <c r="J2142" s="233">
        <f>ROUND(I2142*H2142,2)</f>
        <v>0</v>
      </c>
      <c r="K2142" s="234"/>
      <c r="L2142" s="44"/>
      <c r="M2142" s="235" t="s">
        <v>1</v>
      </c>
      <c r="N2142" s="236" t="s">
        <v>38</v>
      </c>
      <c r="O2142" s="91"/>
      <c r="P2142" s="237">
        <f>O2142*H2142</f>
        <v>0</v>
      </c>
      <c r="Q2142" s="237">
        <v>0.00088000000000000003</v>
      </c>
      <c r="R2142" s="237">
        <f>Q2142*H2142</f>
        <v>0.09257688</v>
      </c>
      <c r="S2142" s="237">
        <v>0</v>
      </c>
      <c r="T2142" s="238">
        <f>S2142*H2142</f>
        <v>0</v>
      </c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R2142" s="239" t="s">
        <v>327</v>
      </c>
      <c r="AT2142" s="239" t="s">
        <v>185</v>
      </c>
      <c r="AU2142" s="239" t="s">
        <v>83</v>
      </c>
      <c r="AY2142" s="17" t="s">
        <v>183</v>
      </c>
      <c r="BE2142" s="240">
        <f>IF(N2142="základní",J2142,0)</f>
        <v>0</v>
      </c>
      <c r="BF2142" s="240">
        <f>IF(N2142="snížená",J2142,0)</f>
        <v>0</v>
      </c>
      <c r="BG2142" s="240">
        <f>IF(N2142="zákl. přenesená",J2142,0)</f>
        <v>0</v>
      </c>
      <c r="BH2142" s="240">
        <f>IF(N2142="sníž. přenesená",J2142,0)</f>
        <v>0</v>
      </c>
      <c r="BI2142" s="240">
        <f>IF(N2142="nulová",J2142,0)</f>
        <v>0</v>
      </c>
      <c r="BJ2142" s="17" t="s">
        <v>81</v>
      </c>
      <c r="BK2142" s="240">
        <f>ROUND(I2142*H2142,2)</f>
        <v>0</v>
      </c>
      <c r="BL2142" s="17" t="s">
        <v>327</v>
      </c>
      <c r="BM2142" s="239" t="s">
        <v>2343</v>
      </c>
    </row>
    <row r="2143" s="13" customFormat="1">
      <c r="A2143" s="13"/>
      <c r="B2143" s="241"/>
      <c r="C2143" s="242"/>
      <c r="D2143" s="243" t="s">
        <v>195</v>
      </c>
      <c r="E2143" s="244" t="s">
        <v>1</v>
      </c>
      <c r="F2143" s="245" t="s">
        <v>2329</v>
      </c>
      <c r="G2143" s="242"/>
      <c r="H2143" s="244" t="s">
        <v>1</v>
      </c>
      <c r="I2143" s="246"/>
      <c r="J2143" s="242"/>
      <c r="K2143" s="242"/>
      <c r="L2143" s="247"/>
      <c r="M2143" s="248"/>
      <c r="N2143" s="249"/>
      <c r="O2143" s="249"/>
      <c r="P2143" s="249"/>
      <c r="Q2143" s="249"/>
      <c r="R2143" s="249"/>
      <c r="S2143" s="249"/>
      <c r="T2143" s="250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51" t="s">
        <v>195</v>
      </c>
      <c r="AU2143" s="251" t="s">
        <v>83</v>
      </c>
      <c r="AV2143" s="13" t="s">
        <v>81</v>
      </c>
      <c r="AW2143" s="13" t="s">
        <v>30</v>
      </c>
      <c r="AX2143" s="13" t="s">
        <v>73</v>
      </c>
      <c r="AY2143" s="251" t="s">
        <v>183</v>
      </c>
    </row>
    <row r="2144" s="14" customFormat="1">
      <c r="A2144" s="14"/>
      <c r="B2144" s="252"/>
      <c r="C2144" s="253"/>
      <c r="D2144" s="243" t="s">
        <v>195</v>
      </c>
      <c r="E2144" s="254" t="s">
        <v>1</v>
      </c>
      <c r="F2144" s="255" t="s">
        <v>2330</v>
      </c>
      <c r="G2144" s="253"/>
      <c r="H2144" s="256">
        <v>70.611999999999995</v>
      </c>
      <c r="I2144" s="257"/>
      <c r="J2144" s="253"/>
      <c r="K2144" s="253"/>
      <c r="L2144" s="258"/>
      <c r="M2144" s="259"/>
      <c r="N2144" s="260"/>
      <c r="O2144" s="260"/>
      <c r="P2144" s="260"/>
      <c r="Q2144" s="260"/>
      <c r="R2144" s="260"/>
      <c r="S2144" s="260"/>
      <c r="T2144" s="261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62" t="s">
        <v>195</v>
      </c>
      <c r="AU2144" s="262" t="s">
        <v>83</v>
      </c>
      <c r="AV2144" s="14" t="s">
        <v>83</v>
      </c>
      <c r="AW2144" s="14" t="s">
        <v>30</v>
      </c>
      <c r="AX2144" s="14" t="s">
        <v>73</v>
      </c>
      <c r="AY2144" s="262" t="s">
        <v>183</v>
      </c>
    </row>
    <row r="2145" s="14" customFormat="1">
      <c r="A2145" s="14"/>
      <c r="B2145" s="252"/>
      <c r="C2145" s="253"/>
      <c r="D2145" s="243" t="s">
        <v>195</v>
      </c>
      <c r="E2145" s="254" t="s">
        <v>1</v>
      </c>
      <c r="F2145" s="255" t="s">
        <v>2331</v>
      </c>
      <c r="G2145" s="253"/>
      <c r="H2145" s="256">
        <v>13.414</v>
      </c>
      <c r="I2145" s="257"/>
      <c r="J2145" s="253"/>
      <c r="K2145" s="253"/>
      <c r="L2145" s="258"/>
      <c r="M2145" s="259"/>
      <c r="N2145" s="260"/>
      <c r="O2145" s="260"/>
      <c r="P2145" s="260"/>
      <c r="Q2145" s="260"/>
      <c r="R2145" s="260"/>
      <c r="S2145" s="260"/>
      <c r="T2145" s="261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62" t="s">
        <v>195</v>
      </c>
      <c r="AU2145" s="262" t="s">
        <v>83</v>
      </c>
      <c r="AV2145" s="14" t="s">
        <v>83</v>
      </c>
      <c r="AW2145" s="14" t="s">
        <v>30</v>
      </c>
      <c r="AX2145" s="14" t="s">
        <v>73</v>
      </c>
      <c r="AY2145" s="262" t="s">
        <v>183</v>
      </c>
    </row>
    <row r="2146" s="14" customFormat="1">
      <c r="A2146" s="14"/>
      <c r="B2146" s="252"/>
      <c r="C2146" s="253"/>
      <c r="D2146" s="243" t="s">
        <v>195</v>
      </c>
      <c r="E2146" s="254" t="s">
        <v>1</v>
      </c>
      <c r="F2146" s="255" t="s">
        <v>2332</v>
      </c>
      <c r="G2146" s="253"/>
      <c r="H2146" s="256">
        <v>3.625</v>
      </c>
      <c r="I2146" s="257"/>
      <c r="J2146" s="253"/>
      <c r="K2146" s="253"/>
      <c r="L2146" s="258"/>
      <c r="M2146" s="259"/>
      <c r="N2146" s="260"/>
      <c r="O2146" s="260"/>
      <c r="P2146" s="260"/>
      <c r="Q2146" s="260"/>
      <c r="R2146" s="260"/>
      <c r="S2146" s="260"/>
      <c r="T2146" s="261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62" t="s">
        <v>195</v>
      </c>
      <c r="AU2146" s="262" t="s">
        <v>83</v>
      </c>
      <c r="AV2146" s="14" t="s">
        <v>83</v>
      </c>
      <c r="AW2146" s="14" t="s">
        <v>30</v>
      </c>
      <c r="AX2146" s="14" t="s">
        <v>73</v>
      </c>
      <c r="AY2146" s="262" t="s">
        <v>183</v>
      </c>
    </row>
    <row r="2147" s="13" customFormat="1">
      <c r="A2147" s="13"/>
      <c r="B2147" s="241"/>
      <c r="C2147" s="242"/>
      <c r="D2147" s="243" t="s">
        <v>195</v>
      </c>
      <c r="E2147" s="244" t="s">
        <v>1</v>
      </c>
      <c r="F2147" s="245" t="s">
        <v>2333</v>
      </c>
      <c r="G2147" s="242"/>
      <c r="H2147" s="244" t="s">
        <v>1</v>
      </c>
      <c r="I2147" s="246"/>
      <c r="J2147" s="242"/>
      <c r="K2147" s="242"/>
      <c r="L2147" s="247"/>
      <c r="M2147" s="248"/>
      <c r="N2147" s="249"/>
      <c r="O2147" s="249"/>
      <c r="P2147" s="249"/>
      <c r="Q2147" s="249"/>
      <c r="R2147" s="249"/>
      <c r="S2147" s="249"/>
      <c r="T2147" s="250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51" t="s">
        <v>195</v>
      </c>
      <c r="AU2147" s="251" t="s">
        <v>83</v>
      </c>
      <c r="AV2147" s="13" t="s">
        <v>81</v>
      </c>
      <c r="AW2147" s="13" t="s">
        <v>30</v>
      </c>
      <c r="AX2147" s="13" t="s">
        <v>73</v>
      </c>
      <c r="AY2147" s="251" t="s">
        <v>183</v>
      </c>
    </row>
    <row r="2148" s="14" customFormat="1">
      <c r="A2148" s="14"/>
      <c r="B2148" s="252"/>
      <c r="C2148" s="253"/>
      <c r="D2148" s="243" t="s">
        <v>195</v>
      </c>
      <c r="E2148" s="254" t="s">
        <v>1</v>
      </c>
      <c r="F2148" s="255" t="s">
        <v>2334</v>
      </c>
      <c r="G2148" s="253"/>
      <c r="H2148" s="256">
        <v>17.550000000000001</v>
      </c>
      <c r="I2148" s="257"/>
      <c r="J2148" s="253"/>
      <c r="K2148" s="253"/>
      <c r="L2148" s="258"/>
      <c r="M2148" s="259"/>
      <c r="N2148" s="260"/>
      <c r="O2148" s="260"/>
      <c r="P2148" s="260"/>
      <c r="Q2148" s="260"/>
      <c r="R2148" s="260"/>
      <c r="S2148" s="260"/>
      <c r="T2148" s="261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62" t="s">
        <v>195</v>
      </c>
      <c r="AU2148" s="262" t="s">
        <v>83</v>
      </c>
      <c r="AV2148" s="14" t="s">
        <v>83</v>
      </c>
      <c r="AW2148" s="14" t="s">
        <v>30</v>
      </c>
      <c r="AX2148" s="14" t="s">
        <v>73</v>
      </c>
      <c r="AY2148" s="262" t="s">
        <v>183</v>
      </c>
    </row>
    <row r="2149" s="15" customFormat="1">
      <c r="A2149" s="15"/>
      <c r="B2149" s="263"/>
      <c r="C2149" s="264"/>
      <c r="D2149" s="243" t="s">
        <v>195</v>
      </c>
      <c r="E2149" s="265" t="s">
        <v>1</v>
      </c>
      <c r="F2149" s="266" t="s">
        <v>219</v>
      </c>
      <c r="G2149" s="264"/>
      <c r="H2149" s="267">
        <v>105.20099999999999</v>
      </c>
      <c r="I2149" s="268"/>
      <c r="J2149" s="264"/>
      <c r="K2149" s="264"/>
      <c r="L2149" s="269"/>
      <c r="M2149" s="270"/>
      <c r="N2149" s="271"/>
      <c r="O2149" s="271"/>
      <c r="P2149" s="271"/>
      <c r="Q2149" s="271"/>
      <c r="R2149" s="271"/>
      <c r="S2149" s="271"/>
      <c r="T2149" s="272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73" t="s">
        <v>195</v>
      </c>
      <c r="AU2149" s="273" t="s">
        <v>83</v>
      </c>
      <c r="AV2149" s="15" t="s">
        <v>188</v>
      </c>
      <c r="AW2149" s="15" t="s">
        <v>30</v>
      </c>
      <c r="AX2149" s="15" t="s">
        <v>81</v>
      </c>
      <c r="AY2149" s="273" t="s">
        <v>183</v>
      </c>
    </row>
    <row r="2150" s="2" customFormat="1" ht="49.05" customHeight="1">
      <c r="A2150" s="38"/>
      <c r="B2150" s="39"/>
      <c r="C2150" s="277" t="s">
        <v>2344</v>
      </c>
      <c r="D2150" s="277" t="s">
        <v>649</v>
      </c>
      <c r="E2150" s="278" t="s">
        <v>2247</v>
      </c>
      <c r="F2150" s="279" t="s">
        <v>2248</v>
      </c>
      <c r="G2150" s="280" t="s">
        <v>202</v>
      </c>
      <c r="H2150" s="281">
        <v>122.612</v>
      </c>
      <c r="I2150" s="282"/>
      <c r="J2150" s="283">
        <f>ROUND(I2150*H2150,2)</f>
        <v>0</v>
      </c>
      <c r="K2150" s="284"/>
      <c r="L2150" s="285"/>
      <c r="M2150" s="286" t="s">
        <v>1</v>
      </c>
      <c r="N2150" s="287" t="s">
        <v>38</v>
      </c>
      <c r="O2150" s="91"/>
      <c r="P2150" s="237">
        <f>O2150*H2150</f>
        <v>0</v>
      </c>
      <c r="Q2150" s="237">
        <v>0.0064000000000000003</v>
      </c>
      <c r="R2150" s="237">
        <f>Q2150*H2150</f>
        <v>0.78471679999999999</v>
      </c>
      <c r="S2150" s="237">
        <v>0</v>
      </c>
      <c r="T2150" s="238">
        <f>S2150*H2150</f>
        <v>0</v>
      </c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R2150" s="239" t="s">
        <v>435</v>
      </c>
      <c r="AT2150" s="239" t="s">
        <v>649</v>
      </c>
      <c r="AU2150" s="239" t="s">
        <v>83</v>
      </c>
      <c r="AY2150" s="17" t="s">
        <v>183</v>
      </c>
      <c r="BE2150" s="240">
        <f>IF(N2150="základní",J2150,0)</f>
        <v>0</v>
      </c>
      <c r="BF2150" s="240">
        <f>IF(N2150="snížená",J2150,0)</f>
        <v>0</v>
      </c>
      <c r="BG2150" s="240">
        <f>IF(N2150="zákl. přenesená",J2150,0)</f>
        <v>0</v>
      </c>
      <c r="BH2150" s="240">
        <f>IF(N2150="sníž. přenesená",J2150,0)</f>
        <v>0</v>
      </c>
      <c r="BI2150" s="240">
        <f>IF(N2150="nulová",J2150,0)</f>
        <v>0</v>
      </c>
      <c r="BJ2150" s="17" t="s">
        <v>81</v>
      </c>
      <c r="BK2150" s="240">
        <f>ROUND(I2150*H2150,2)</f>
        <v>0</v>
      </c>
      <c r="BL2150" s="17" t="s">
        <v>327</v>
      </c>
      <c r="BM2150" s="239" t="s">
        <v>2345</v>
      </c>
    </row>
    <row r="2151" s="14" customFormat="1">
      <c r="A2151" s="14"/>
      <c r="B2151" s="252"/>
      <c r="C2151" s="253"/>
      <c r="D2151" s="243" t="s">
        <v>195</v>
      </c>
      <c r="E2151" s="253"/>
      <c r="F2151" s="255" t="s">
        <v>2346</v>
      </c>
      <c r="G2151" s="253"/>
      <c r="H2151" s="256">
        <v>122.612</v>
      </c>
      <c r="I2151" s="257"/>
      <c r="J2151" s="253"/>
      <c r="K2151" s="253"/>
      <c r="L2151" s="258"/>
      <c r="M2151" s="259"/>
      <c r="N2151" s="260"/>
      <c r="O2151" s="260"/>
      <c r="P2151" s="260"/>
      <c r="Q2151" s="260"/>
      <c r="R2151" s="260"/>
      <c r="S2151" s="260"/>
      <c r="T2151" s="261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62" t="s">
        <v>195</v>
      </c>
      <c r="AU2151" s="262" t="s">
        <v>83</v>
      </c>
      <c r="AV2151" s="14" t="s">
        <v>83</v>
      </c>
      <c r="AW2151" s="14" t="s">
        <v>4</v>
      </c>
      <c r="AX2151" s="14" t="s">
        <v>81</v>
      </c>
      <c r="AY2151" s="262" t="s">
        <v>183</v>
      </c>
    </row>
    <row r="2152" s="2" customFormat="1" ht="24.15" customHeight="1">
      <c r="A2152" s="38"/>
      <c r="B2152" s="39"/>
      <c r="C2152" s="227" t="s">
        <v>2347</v>
      </c>
      <c r="D2152" s="227" t="s">
        <v>185</v>
      </c>
      <c r="E2152" s="228" t="s">
        <v>2348</v>
      </c>
      <c r="F2152" s="229" t="s">
        <v>2349</v>
      </c>
      <c r="G2152" s="230" t="s">
        <v>202</v>
      </c>
      <c r="H2152" s="231">
        <v>105.20099999999999</v>
      </c>
      <c r="I2152" s="232"/>
      <c r="J2152" s="233">
        <f>ROUND(I2152*H2152,2)</f>
        <v>0</v>
      </c>
      <c r="K2152" s="234"/>
      <c r="L2152" s="44"/>
      <c r="M2152" s="235" t="s">
        <v>1</v>
      </c>
      <c r="N2152" s="236" t="s">
        <v>38</v>
      </c>
      <c r="O2152" s="91"/>
      <c r="P2152" s="237">
        <f>O2152*H2152</f>
        <v>0</v>
      </c>
      <c r="Q2152" s="237">
        <v>0.00019000000000000001</v>
      </c>
      <c r="R2152" s="237">
        <f>Q2152*H2152</f>
        <v>0.019988189999999999</v>
      </c>
      <c r="S2152" s="237">
        <v>0</v>
      </c>
      <c r="T2152" s="238">
        <f>S2152*H2152</f>
        <v>0</v>
      </c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R2152" s="239" t="s">
        <v>327</v>
      </c>
      <c r="AT2152" s="239" t="s">
        <v>185</v>
      </c>
      <c r="AU2152" s="239" t="s">
        <v>83</v>
      </c>
      <c r="AY2152" s="17" t="s">
        <v>183</v>
      </c>
      <c r="BE2152" s="240">
        <f>IF(N2152="základní",J2152,0)</f>
        <v>0</v>
      </c>
      <c r="BF2152" s="240">
        <f>IF(N2152="snížená",J2152,0)</f>
        <v>0</v>
      </c>
      <c r="BG2152" s="240">
        <f>IF(N2152="zákl. přenesená",J2152,0)</f>
        <v>0</v>
      </c>
      <c r="BH2152" s="240">
        <f>IF(N2152="sníž. přenesená",J2152,0)</f>
        <v>0</v>
      </c>
      <c r="BI2152" s="240">
        <f>IF(N2152="nulová",J2152,0)</f>
        <v>0</v>
      </c>
      <c r="BJ2152" s="17" t="s">
        <v>81</v>
      </c>
      <c r="BK2152" s="240">
        <f>ROUND(I2152*H2152,2)</f>
        <v>0</v>
      </c>
      <c r="BL2152" s="17" t="s">
        <v>327</v>
      </c>
      <c r="BM2152" s="239" t="s">
        <v>2350</v>
      </c>
    </row>
    <row r="2153" s="13" customFormat="1">
      <c r="A2153" s="13"/>
      <c r="B2153" s="241"/>
      <c r="C2153" s="242"/>
      <c r="D2153" s="243" t="s">
        <v>195</v>
      </c>
      <c r="E2153" s="244" t="s">
        <v>1</v>
      </c>
      <c r="F2153" s="245" t="s">
        <v>2329</v>
      </c>
      <c r="G2153" s="242"/>
      <c r="H2153" s="244" t="s">
        <v>1</v>
      </c>
      <c r="I2153" s="246"/>
      <c r="J2153" s="242"/>
      <c r="K2153" s="242"/>
      <c r="L2153" s="247"/>
      <c r="M2153" s="248"/>
      <c r="N2153" s="249"/>
      <c r="O2153" s="249"/>
      <c r="P2153" s="249"/>
      <c r="Q2153" s="249"/>
      <c r="R2153" s="249"/>
      <c r="S2153" s="249"/>
      <c r="T2153" s="250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51" t="s">
        <v>195</v>
      </c>
      <c r="AU2153" s="251" t="s">
        <v>83</v>
      </c>
      <c r="AV2153" s="13" t="s">
        <v>81</v>
      </c>
      <c r="AW2153" s="13" t="s">
        <v>30</v>
      </c>
      <c r="AX2153" s="13" t="s">
        <v>73</v>
      </c>
      <c r="AY2153" s="251" t="s">
        <v>183</v>
      </c>
    </row>
    <row r="2154" s="14" customFormat="1">
      <c r="A2154" s="14"/>
      <c r="B2154" s="252"/>
      <c r="C2154" s="253"/>
      <c r="D2154" s="243" t="s">
        <v>195</v>
      </c>
      <c r="E2154" s="254" t="s">
        <v>1</v>
      </c>
      <c r="F2154" s="255" t="s">
        <v>2330</v>
      </c>
      <c r="G2154" s="253"/>
      <c r="H2154" s="256">
        <v>70.611999999999995</v>
      </c>
      <c r="I2154" s="257"/>
      <c r="J2154" s="253"/>
      <c r="K2154" s="253"/>
      <c r="L2154" s="258"/>
      <c r="M2154" s="259"/>
      <c r="N2154" s="260"/>
      <c r="O2154" s="260"/>
      <c r="P2154" s="260"/>
      <c r="Q2154" s="260"/>
      <c r="R2154" s="260"/>
      <c r="S2154" s="260"/>
      <c r="T2154" s="261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62" t="s">
        <v>195</v>
      </c>
      <c r="AU2154" s="262" t="s">
        <v>83</v>
      </c>
      <c r="AV2154" s="14" t="s">
        <v>83</v>
      </c>
      <c r="AW2154" s="14" t="s">
        <v>30</v>
      </c>
      <c r="AX2154" s="14" t="s">
        <v>73</v>
      </c>
      <c r="AY2154" s="262" t="s">
        <v>183</v>
      </c>
    </row>
    <row r="2155" s="14" customFormat="1">
      <c r="A2155" s="14"/>
      <c r="B2155" s="252"/>
      <c r="C2155" s="253"/>
      <c r="D2155" s="243" t="s">
        <v>195</v>
      </c>
      <c r="E2155" s="254" t="s">
        <v>1</v>
      </c>
      <c r="F2155" s="255" t="s">
        <v>2331</v>
      </c>
      <c r="G2155" s="253"/>
      <c r="H2155" s="256">
        <v>13.414</v>
      </c>
      <c r="I2155" s="257"/>
      <c r="J2155" s="253"/>
      <c r="K2155" s="253"/>
      <c r="L2155" s="258"/>
      <c r="M2155" s="259"/>
      <c r="N2155" s="260"/>
      <c r="O2155" s="260"/>
      <c r="P2155" s="260"/>
      <c r="Q2155" s="260"/>
      <c r="R2155" s="260"/>
      <c r="S2155" s="260"/>
      <c r="T2155" s="261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62" t="s">
        <v>195</v>
      </c>
      <c r="AU2155" s="262" t="s">
        <v>83</v>
      </c>
      <c r="AV2155" s="14" t="s">
        <v>83</v>
      </c>
      <c r="AW2155" s="14" t="s">
        <v>30</v>
      </c>
      <c r="AX2155" s="14" t="s">
        <v>73</v>
      </c>
      <c r="AY2155" s="262" t="s">
        <v>183</v>
      </c>
    </row>
    <row r="2156" s="14" customFormat="1">
      <c r="A2156" s="14"/>
      <c r="B2156" s="252"/>
      <c r="C2156" s="253"/>
      <c r="D2156" s="243" t="s">
        <v>195</v>
      </c>
      <c r="E2156" s="254" t="s">
        <v>1</v>
      </c>
      <c r="F2156" s="255" t="s">
        <v>2332</v>
      </c>
      <c r="G2156" s="253"/>
      <c r="H2156" s="256">
        <v>3.625</v>
      </c>
      <c r="I2156" s="257"/>
      <c r="J2156" s="253"/>
      <c r="K2156" s="253"/>
      <c r="L2156" s="258"/>
      <c r="M2156" s="259"/>
      <c r="N2156" s="260"/>
      <c r="O2156" s="260"/>
      <c r="P2156" s="260"/>
      <c r="Q2156" s="260"/>
      <c r="R2156" s="260"/>
      <c r="S2156" s="260"/>
      <c r="T2156" s="261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62" t="s">
        <v>195</v>
      </c>
      <c r="AU2156" s="262" t="s">
        <v>83</v>
      </c>
      <c r="AV2156" s="14" t="s">
        <v>83</v>
      </c>
      <c r="AW2156" s="14" t="s">
        <v>30</v>
      </c>
      <c r="AX2156" s="14" t="s">
        <v>73</v>
      </c>
      <c r="AY2156" s="262" t="s">
        <v>183</v>
      </c>
    </row>
    <row r="2157" s="13" customFormat="1">
      <c r="A2157" s="13"/>
      <c r="B2157" s="241"/>
      <c r="C2157" s="242"/>
      <c r="D2157" s="243" t="s">
        <v>195</v>
      </c>
      <c r="E2157" s="244" t="s">
        <v>1</v>
      </c>
      <c r="F2157" s="245" t="s">
        <v>2333</v>
      </c>
      <c r="G2157" s="242"/>
      <c r="H2157" s="244" t="s">
        <v>1</v>
      </c>
      <c r="I2157" s="246"/>
      <c r="J2157" s="242"/>
      <c r="K2157" s="242"/>
      <c r="L2157" s="247"/>
      <c r="M2157" s="248"/>
      <c r="N2157" s="249"/>
      <c r="O2157" s="249"/>
      <c r="P2157" s="249"/>
      <c r="Q2157" s="249"/>
      <c r="R2157" s="249"/>
      <c r="S2157" s="249"/>
      <c r="T2157" s="250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51" t="s">
        <v>195</v>
      </c>
      <c r="AU2157" s="251" t="s">
        <v>83</v>
      </c>
      <c r="AV2157" s="13" t="s">
        <v>81</v>
      </c>
      <c r="AW2157" s="13" t="s">
        <v>30</v>
      </c>
      <c r="AX2157" s="13" t="s">
        <v>73</v>
      </c>
      <c r="AY2157" s="251" t="s">
        <v>183</v>
      </c>
    </row>
    <row r="2158" s="14" customFormat="1">
      <c r="A2158" s="14"/>
      <c r="B2158" s="252"/>
      <c r="C2158" s="253"/>
      <c r="D2158" s="243" t="s">
        <v>195</v>
      </c>
      <c r="E2158" s="254" t="s">
        <v>1</v>
      </c>
      <c r="F2158" s="255" t="s">
        <v>2334</v>
      </c>
      <c r="G2158" s="253"/>
      <c r="H2158" s="256">
        <v>17.550000000000001</v>
      </c>
      <c r="I2158" s="257"/>
      <c r="J2158" s="253"/>
      <c r="K2158" s="253"/>
      <c r="L2158" s="258"/>
      <c r="M2158" s="259"/>
      <c r="N2158" s="260"/>
      <c r="O2158" s="260"/>
      <c r="P2158" s="260"/>
      <c r="Q2158" s="260"/>
      <c r="R2158" s="260"/>
      <c r="S2158" s="260"/>
      <c r="T2158" s="261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62" t="s">
        <v>195</v>
      </c>
      <c r="AU2158" s="262" t="s">
        <v>83</v>
      </c>
      <c r="AV2158" s="14" t="s">
        <v>83</v>
      </c>
      <c r="AW2158" s="14" t="s">
        <v>30</v>
      </c>
      <c r="AX2158" s="14" t="s">
        <v>73</v>
      </c>
      <c r="AY2158" s="262" t="s">
        <v>183</v>
      </c>
    </row>
    <row r="2159" s="15" customFormat="1">
      <c r="A2159" s="15"/>
      <c r="B2159" s="263"/>
      <c r="C2159" s="264"/>
      <c r="D2159" s="243" t="s">
        <v>195</v>
      </c>
      <c r="E2159" s="265" t="s">
        <v>1</v>
      </c>
      <c r="F2159" s="266" t="s">
        <v>219</v>
      </c>
      <c r="G2159" s="264"/>
      <c r="H2159" s="267">
        <v>105.20099999999999</v>
      </c>
      <c r="I2159" s="268"/>
      <c r="J2159" s="264"/>
      <c r="K2159" s="264"/>
      <c r="L2159" s="269"/>
      <c r="M2159" s="270"/>
      <c r="N2159" s="271"/>
      <c r="O2159" s="271"/>
      <c r="P2159" s="271"/>
      <c r="Q2159" s="271"/>
      <c r="R2159" s="271"/>
      <c r="S2159" s="271"/>
      <c r="T2159" s="272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T2159" s="273" t="s">
        <v>195</v>
      </c>
      <c r="AU2159" s="273" t="s">
        <v>83</v>
      </c>
      <c r="AV2159" s="15" t="s">
        <v>188</v>
      </c>
      <c r="AW2159" s="15" t="s">
        <v>30</v>
      </c>
      <c r="AX2159" s="15" t="s">
        <v>81</v>
      </c>
      <c r="AY2159" s="273" t="s">
        <v>183</v>
      </c>
    </row>
    <row r="2160" s="2" customFormat="1" ht="16.5" customHeight="1">
      <c r="A2160" s="38"/>
      <c r="B2160" s="39"/>
      <c r="C2160" s="277" t="s">
        <v>2351</v>
      </c>
      <c r="D2160" s="277" t="s">
        <v>649</v>
      </c>
      <c r="E2160" s="278" t="s">
        <v>2352</v>
      </c>
      <c r="F2160" s="279" t="s">
        <v>2353</v>
      </c>
      <c r="G2160" s="280" t="s">
        <v>202</v>
      </c>
      <c r="H2160" s="281">
        <v>122.612</v>
      </c>
      <c r="I2160" s="282"/>
      <c r="J2160" s="283">
        <f>ROUND(I2160*H2160,2)</f>
        <v>0</v>
      </c>
      <c r="K2160" s="284"/>
      <c r="L2160" s="285"/>
      <c r="M2160" s="286" t="s">
        <v>1</v>
      </c>
      <c r="N2160" s="287" t="s">
        <v>38</v>
      </c>
      <c r="O2160" s="91"/>
      <c r="P2160" s="237">
        <f>O2160*H2160</f>
        <v>0</v>
      </c>
      <c r="Q2160" s="237">
        <v>0.0025699999999999998</v>
      </c>
      <c r="R2160" s="237">
        <f>Q2160*H2160</f>
        <v>0.31511283999999995</v>
      </c>
      <c r="S2160" s="237">
        <v>0</v>
      </c>
      <c r="T2160" s="238">
        <f>S2160*H2160</f>
        <v>0</v>
      </c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R2160" s="239" t="s">
        <v>435</v>
      </c>
      <c r="AT2160" s="239" t="s">
        <v>649</v>
      </c>
      <c r="AU2160" s="239" t="s">
        <v>83</v>
      </c>
      <c r="AY2160" s="17" t="s">
        <v>183</v>
      </c>
      <c r="BE2160" s="240">
        <f>IF(N2160="základní",J2160,0)</f>
        <v>0</v>
      </c>
      <c r="BF2160" s="240">
        <f>IF(N2160="snížená",J2160,0)</f>
        <v>0</v>
      </c>
      <c r="BG2160" s="240">
        <f>IF(N2160="zákl. přenesená",J2160,0)</f>
        <v>0</v>
      </c>
      <c r="BH2160" s="240">
        <f>IF(N2160="sníž. přenesená",J2160,0)</f>
        <v>0</v>
      </c>
      <c r="BI2160" s="240">
        <f>IF(N2160="nulová",J2160,0)</f>
        <v>0</v>
      </c>
      <c r="BJ2160" s="17" t="s">
        <v>81</v>
      </c>
      <c r="BK2160" s="240">
        <f>ROUND(I2160*H2160,2)</f>
        <v>0</v>
      </c>
      <c r="BL2160" s="17" t="s">
        <v>327</v>
      </c>
      <c r="BM2160" s="239" t="s">
        <v>2354</v>
      </c>
    </row>
    <row r="2161" s="14" customFormat="1">
      <c r="A2161" s="14"/>
      <c r="B2161" s="252"/>
      <c r="C2161" s="253"/>
      <c r="D2161" s="243" t="s">
        <v>195</v>
      </c>
      <c r="E2161" s="253"/>
      <c r="F2161" s="255" t="s">
        <v>2346</v>
      </c>
      <c r="G2161" s="253"/>
      <c r="H2161" s="256">
        <v>122.612</v>
      </c>
      <c r="I2161" s="257"/>
      <c r="J2161" s="253"/>
      <c r="K2161" s="253"/>
      <c r="L2161" s="258"/>
      <c r="M2161" s="259"/>
      <c r="N2161" s="260"/>
      <c r="O2161" s="260"/>
      <c r="P2161" s="260"/>
      <c r="Q2161" s="260"/>
      <c r="R2161" s="260"/>
      <c r="S2161" s="260"/>
      <c r="T2161" s="261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62" t="s">
        <v>195</v>
      </c>
      <c r="AU2161" s="262" t="s">
        <v>83</v>
      </c>
      <c r="AV2161" s="14" t="s">
        <v>83</v>
      </c>
      <c r="AW2161" s="14" t="s">
        <v>4</v>
      </c>
      <c r="AX2161" s="14" t="s">
        <v>81</v>
      </c>
      <c r="AY2161" s="262" t="s">
        <v>183</v>
      </c>
    </row>
    <row r="2162" s="2" customFormat="1" ht="24.15" customHeight="1">
      <c r="A2162" s="38"/>
      <c r="B2162" s="39"/>
      <c r="C2162" s="227" t="s">
        <v>2355</v>
      </c>
      <c r="D2162" s="227" t="s">
        <v>185</v>
      </c>
      <c r="E2162" s="228" t="s">
        <v>2356</v>
      </c>
      <c r="F2162" s="229" t="s">
        <v>2357</v>
      </c>
      <c r="G2162" s="230" t="s">
        <v>202</v>
      </c>
      <c r="H2162" s="231">
        <v>105.20099999999999</v>
      </c>
      <c r="I2162" s="232"/>
      <c r="J2162" s="233">
        <f>ROUND(I2162*H2162,2)</f>
        <v>0</v>
      </c>
      <c r="K2162" s="234"/>
      <c r="L2162" s="44"/>
      <c r="M2162" s="235" t="s">
        <v>1</v>
      </c>
      <c r="N2162" s="236" t="s">
        <v>38</v>
      </c>
      <c r="O2162" s="91"/>
      <c r="P2162" s="237">
        <f>O2162*H2162</f>
        <v>0</v>
      </c>
      <c r="Q2162" s="237">
        <v>0</v>
      </c>
      <c r="R2162" s="237">
        <f>Q2162*H2162</f>
        <v>0</v>
      </c>
      <c r="S2162" s="237">
        <v>0</v>
      </c>
      <c r="T2162" s="238">
        <f>S2162*H2162</f>
        <v>0</v>
      </c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R2162" s="239" t="s">
        <v>327</v>
      </c>
      <c r="AT2162" s="239" t="s">
        <v>185</v>
      </c>
      <c r="AU2162" s="239" t="s">
        <v>83</v>
      </c>
      <c r="AY2162" s="17" t="s">
        <v>183</v>
      </c>
      <c r="BE2162" s="240">
        <f>IF(N2162="základní",J2162,0)</f>
        <v>0</v>
      </c>
      <c r="BF2162" s="240">
        <f>IF(N2162="snížená",J2162,0)</f>
        <v>0</v>
      </c>
      <c r="BG2162" s="240">
        <f>IF(N2162="zákl. přenesená",J2162,0)</f>
        <v>0</v>
      </c>
      <c r="BH2162" s="240">
        <f>IF(N2162="sníž. přenesená",J2162,0)</f>
        <v>0</v>
      </c>
      <c r="BI2162" s="240">
        <f>IF(N2162="nulová",J2162,0)</f>
        <v>0</v>
      </c>
      <c r="BJ2162" s="17" t="s">
        <v>81</v>
      </c>
      <c r="BK2162" s="240">
        <f>ROUND(I2162*H2162,2)</f>
        <v>0</v>
      </c>
      <c r="BL2162" s="17" t="s">
        <v>327</v>
      </c>
      <c r="BM2162" s="239" t="s">
        <v>2358</v>
      </c>
    </row>
    <row r="2163" s="13" customFormat="1">
      <c r="A2163" s="13"/>
      <c r="B2163" s="241"/>
      <c r="C2163" s="242"/>
      <c r="D2163" s="243" t="s">
        <v>195</v>
      </c>
      <c r="E2163" s="244" t="s">
        <v>1</v>
      </c>
      <c r="F2163" s="245" t="s">
        <v>2329</v>
      </c>
      <c r="G2163" s="242"/>
      <c r="H2163" s="244" t="s">
        <v>1</v>
      </c>
      <c r="I2163" s="246"/>
      <c r="J2163" s="242"/>
      <c r="K2163" s="242"/>
      <c r="L2163" s="247"/>
      <c r="M2163" s="248"/>
      <c r="N2163" s="249"/>
      <c r="O2163" s="249"/>
      <c r="P2163" s="249"/>
      <c r="Q2163" s="249"/>
      <c r="R2163" s="249"/>
      <c r="S2163" s="249"/>
      <c r="T2163" s="250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51" t="s">
        <v>195</v>
      </c>
      <c r="AU2163" s="251" t="s">
        <v>83</v>
      </c>
      <c r="AV2163" s="13" t="s">
        <v>81</v>
      </c>
      <c r="AW2163" s="13" t="s">
        <v>30</v>
      </c>
      <c r="AX2163" s="13" t="s">
        <v>73</v>
      </c>
      <c r="AY2163" s="251" t="s">
        <v>183</v>
      </c>
    </row>
    <row r="2164" s="14" customFormat="1">
      <c r="A2164" s="14"/>
      <c r="B2164" s="252"/>
      <c r="C2164" s="253"/>
      <c r="D2164" s="243" t="s">
        <v>195</v>
      </c>
      <c r="E2164" s="254" t="s">
        <v>1</v>
      </c>
      <c r="F2164" s="255" t="s">
        <v>2330</v>
      </c>
      <c r="G2164" s="253"/>
      <c r="H2164" s="256">
        <v>70.611999999999995</v>
      </c>
      <c r="I2164" s="257"/>
      <c r="J2164" s="253"/>
      <c r="K2164" s="253"/>
      <c r="L2164" s="258"/>
      <c r="M2164" s="259"/>
      <c r="N2164" s="260"/>
      <c r="O2164" s="260"/>
      <c r="P2164" s="260"/>
      <c r="Q2164" s="260"/>
      <c r="R2164" s="260"/>
      <c r="S2164" s="260"/>
      <c r="T2164" s="261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62" t="s">
        <v>195</v>
      </c>
      <c r="AU2164" s="262" t="s">
        <v>83</v>
      </c>
      <c r="AV2164" s="14" t="s">
        <v>83</v>
      </c>
      <c r="AW2164" s="14" t="s">
        <v>30</v>
      </c>
      <c r="AX2164" s="14" t="s">
        <v>73</v>
      </c>
      <c r="AY2164" s="262" t="s">
        <v>183</v>
      </c>
    </row>
    <row r="2165" s="14" customFormat="1">
      <c r="A2165" s="14"/>
      <c r="B2165" s="252"/>
      <c r="C2165" s="253"/>
      <c r="D2165" s="243" t="s">
        <v>195</v>
      </c>
      <c r="E2165" s="254" t="s">
        <v>1</v>
      </c>
      <c r="F2165" s="255" t="s">
        <v>2331</v>
      </c>
      <c r="G2165" s="253"/>
      <c r="H2165" s="256">
        <v>13.414</v>
      </c>
      <c r="I2165" s="257"/>
      <c r="J2165" s="253"/>
      <c r="K2165" s="253"/>
      <c r="L2165" s="258"/>
      <c r="M2165" s="259"/>
      <c r="N2165" s="260"/>
      <c r="O2165" s="260"/>
      <c r="P2165" s="260"/>
      <c r="Q2165" s="260"/>
      <c r="R2165" s="260"/>
      <c r="S2165" s="260"/>
      <c r="T2165" s="261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62" t="s">
        <v>195</v>
      </c>
      <c r="AU2165" s="262" t="s">
        <v>83</v>
      </c>
      <c r="AV2165" s="14" t="s">
        <v>83</v>
      </c>
      <c r="AW2165" s="14" t="s">
        <v>30</v>
      </c>
      <c r="AX2165" s="14" t="s">
        <v>73</v>
      </c>
      <c r="AY2165" s="262" t="s">
        <v>183</v>
      </c>
    </row>
    <row r="2166" s="14" customFormat="1">
      <c r="A2166" s="14"/>
      <c r="B2166" s="252"/>
      <c r="C2166" s="253"/>
      <c r="D2166" s="243" t="s">
        <v>195</v>
      </c>
      <c r="E2166" s="254" t="s">
        <v>1</v>
      </c>
      <c r="F2166" s="255" t="s">
        <v>2332</v>
      </c>
      <c r="G2166" s="253"/>
      <c r="H2166" s="256">
        <v>3.625</v>
      </c>
      <c r="I2166" s="257"/>
      <c r="J2166" s="253"/>
      <c r="K2166" s="253"/>
      <c r="L2166" s="258"/>
      <c r="M2166" s="259"/>
      <c r="N2166" s="260"/>
      <c r="O2166" s="260"/>
      <c r="P2166" s="260"/>
      <c r="Q2166" s="260"/>
      <c r="R2166" s="260"/>
      <c r="S2166" s="260"/>
      <c r="T2166" s="261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62" t="s">
        <v>195</v>
      </c>
      <c r="AU2166" s="262" t="s">
        <v>83</v>
      </c>
      <c r="AV2166" s="14" t="s">
        <v>83</v>
      </c>
      <c r="AW2166" s="14" t="s">
        <v>30</v>
      </c>
      <c r="AX2166" s="14" t="s">
        <v>73</v>
      </c>
      <c r="AY2166" s="262" t="s">
        <v>183</v>
      </c>
    </row>
    <row r="2167" s="13" customFormat="1">
      <c r="A2167" s="13"/>
      <c r="B2167" s="241"/>
      <c r="C2167" s="242"/>
      <c r="D2167" s="243" t="s">
        <v>195</v>
      </c>
      <c r="E2167" s="244" t="s">
        <v>1</v>
      </c>
      <c r="F2167" s="245" t="s">
        <v>2333</v>
      </c>
      <c r="G2167" s="242"/>
      <c r="H2167" s="244" t="s">
        <v>1</v>
      </c>
      <c r="I2167" s="246"/>
      <c r="J2167" s="242"/>
      <c r="K2167" s="242"/>
      <c r="L2167" s="247"/>
      <c r="M2167" s="248"/>
      <c r="N2167" s="249"/>
      <c r="O2167" s="249"/>
      <c r="P2167" s="249"/>
      <c r="Q2167" s="249"/>
      <c r="R2167" s="249"/>
      <c r="S2167" s="249"/>
      <c r="T2167" s="250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51" t="s">
        <v>195</v>
      </c>
      <c r="AU2167" s="251" t="s">
        <v>83</v>
      </c>
      <c r="AV2167" s="13" t="s">
        <v>81</v>
      </c>
      <c r="AW2167" s="13" t="s">
        <v>30</v>
      </c>
      <c r="AX2167" s="13" t="s">
        <v>73</v>
      </c>
      <c r="AY2167" s="251" t="s">
        <v>183</v>
      </c>
    </row>
    <row r="2168" s="14" customFormat="1">
      <c r="A2168" s="14"/>
      <c r="B2168" s="252"/>
      <c r="C2168" s="253"/>
      <c r="D2168" s="243" t="s">
        <v>195</v>
      </c>
      <c r="E2168" s="254" t="s">
        <v>1</v>
      </c>
      <c r="F2168" s="255" t="s">
        <v>2334</v>
      </c>
      <c r="G2168" s="253"/>
      <c r="H2168" s="256">
        <v>17.550000000000001</v>
      </c>
      <c r="I2168" s="257"/>
      <c r="J2168" s="253"/>
      <c r="K2168" s="253"/>
      <c r="L2168" s="258"/>
      <c r="M2168" s="259"/>
      <c r="N2168" s="260"/>
      <c r="O2168" s="260"/>
      <c r="P2168" s="260"/>
      <c r="Q2168" s="260"/>
      <c r="R2168" s="260"/>
      <c r="S2168" s="260"/>
      <c r="T2168" s="261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62" t="s">
        <v>195</v>
      </c>
      <c r="AU2168" s="262" t="s">
        <v>83</v>
      </c>
      <c r="AV2168" s="14" t="s">
        <v>83</v>
      </c>
      <c r="AW2168" s="14" t="s">
        <v>30</v>
      </c>
      <c r="AX2168" s="14" t="s">
        <v>73</v>
      </c>
      <c r="AY2168" s="262" t="s">
        <v>183</v>
      </c>
    </row>
    <row r="2169" s="15" customFormat="1">
      <c r="A2169" s="15"/>
      <c r="B2169" s="263"/>
      <c r="C2169" s="264"/>
      <c r="D2169" s="243" t="s">
        <v>195</v>
      </c>
      <c r="E2169" s="265" t="s">
        <v>1</v>
      </c>
      <c r="F2169" s="266" t="s">
        <v>219</v>
      </c>
      <c r="G2169" s="264"/>
      <c r="H2169" s="267">
        <v>105.20099999999999</v>
      </c>
      <c r="I2169" s="268"/>
      <c r="J2169" s="264"/>
      <c r="K2169" s="264"/>
      <c r="L2169" s="269"/>
      <c r="M2169" s="270"/>
      <c r="N2169" s="271"/>
      <c r="O2169" s="271"/>
      <c r="P2169" s="271"/>
      <c r="Q2169" s="271"/>
      <c r="R2169" s="271"/>
      <c r="S2169" s="271"/>
      <c r="T2169" s="272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T2169" s="273" t="s">
        <v>195</v>
      </c>
      <c r="AU2169" s="273" t="s">
        <v>83</v>
      </c>
      <c r="AV2169" s="15" t="s">
        <v>188</v>
      </c>
      <c r="AW2169" s="15" t="s">
        <v>30</v>
      </c>
      <c r="AX2169" s="15" t="s">
        <v>81</v>
      </c>
      <c r="AY2169" s="273" t="s">
        <v>183</v>
      </c>
    </row>
    <row r="2170" s="2" customFormat="1" ht="24.15" customHeight="1">
      <c r="A2170" s="38"/>
      <c r="B2170" s="39"/>
      <c r="C2170" s="277" t="s">
        <v>2359</v>
      </c>
      <c r="D2170" s="277" t="s">
        <v>649</v>
      </c>
      <c r="E2170" s="278" t="s">
        <v>2360</v>
      </c>
      <c r="F2170" s="279" t="s">
        <v>2361</v>
      </c>
      <c r="G2170" s="280" t="s">
        <v>202</v>
      </c>
      <c r="H2170" s="281">
        <v>121.50700000000001</v>
      </c>
      <c r="I2170" s="282"/>
      <c r="J2170" s="283">
        <f>ROUND(I2170*H2170,2)</f>
        <v>0</v>
      </c>
      <c r="K2170" s="284"/>
      <c r="L2170" s="285"/>
      <c r="M2170" s="286" t="s">
        <v>1</v>
      </c>
      <c r="N2170" s="287" t="s">
        <v>38</v>
      </c>
      <c r="O2170" s="91"/>
      <c r="P2170" s="237">
        <f>O2170*H2170</f>
        <v>0</v>
      </c>
      <c r="Q2170" s="237">
        <v>0.00050000000000000001</v>
      </c>
      <c r="R2170" s="237">
        <f>Q2170*H2170</f>
        <v>0.060753500000000002</v>
      </c>
      <c r="S2170" s="237">
        <v>0</v>
      </c>
      <c r="T2170" s="238">
        <f>S2170*H2170</f>
        <v>0</v>
      </c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R2170" s="239" t="s">
        <v>435</v>
      </c>
      <c r="AT2170" s="239" t="s">
        <v>649</v>
      </c>
      <c r="AU2170" s="239" t="s">
        <v>83</v>
      </c>
      <c r="AY2170" s="17" t="s">
        <v>183</v>
      </c>
      <c r="BE2170" s="240">
        <f>IF(N2170="základní",J2170,0)</f>
        <v>0</v>
      </c>
      <c r="BF2170" s="240">
        <f>IF(N2170="snížená",J2170,0)</f>
        <v>0</v>
      </c>
      <c r="BG2170" s="240">
        <f>IF(N2170="zákl. přenesená",J2170,0)</f>
        <v>0</v>
      </c>
      <c r="BH2170" s="240">
        <f>IF(N2170="sníž. přenesená",J2170,0)</f>
        <v>0</v>
      </c>
      <c r="BI2170" s="240">
        <f>IF(N2170="nulová",J2170,0)</f>
        <v>0</v>
      </c>
      <c r="BJ2170" s="17" t="s">
        <v>81</v>
      </c>
      <c r="BK2170" s="240">
        <f>ROUND(I2170*H2170,2)</f>
        <v>0</v>
      </c>
      <c r="BL2170" s="17" t="s">
        <v>327</v>
      </c>
      <c r="BM2170" s="239" t="s">
        <v>2362</v>
      </c>
    </row>
    <row r="2171" s="14" customFormat="1">
      <c r="A2171" s="14"/>
      <c r="B2171" s="252"/>
      <c r="C2171" s="253"/>
      <c r="D2171" s="243" t="s">
        <v>195</v>
      </c>
      <c r="E2171" s="253"/>
      <c r="F2171" s="255" t="s">
        <v>2363</v>
      </c>
      <c r="G2171" s="253"/>
      <c r="H2171" s="256">
        <v>121.50700000000001</v>
      </c>
      <c r="I2171" s="257"/>
      <c r="J2171" s="253"/>
      <c r="K2171" s="253"/>
      <c r="L2171" s="258"/>
      <c r="M2171" s="259"/>
      <c r="N2171" s="260"/>
      <c r="O2171" s="260"/>
      <c r="P2171" s="260"/>
      <c r="Q2171" s="260"/>
      <c r="R2171" s="260"/>
      <c r="S2171" s="260"/>
      <c r="T2171" s="261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62" t="s">
        <v>195</v>
      </c>
      <c r="AU2171" s="262" t="s">
        <v>83</v>
      </c>
      <c r="AV2171" s="14" t="s">
        <v>83</v>
      </c>
      <c r="AW2171" s="14" t="s">
        <v>4</v>
      </c>
      <c r="AX2171" s="14" t="s">
        <v>81</v>
      </c>
      <c r="AY2171" s="262" t="s">
        <v>183</v>
      </c>
    </row>
    <row r="2172" s="2" customFormat="1" ht="24.15" customHeight="1">
      <c r="A2172" s="38"/>
      <c r="B2172" s="39"/>
      <c r="C2172" s="227" t="s">
        <v>2364</v>
      </c>
      <c r="D2172" s="227" t="s">
        <v>185</v>
      </c>
      <c r="E2172" s="228" t="s">
        <v>2365</v>
      </c>
      <c r="F2172" s="229" t="s">
        <v>2366</v>
      </c>
      <c r="G2172" s="230" t="s">
        <v>202</v>
      </c>
      <c r="H2172" s="231">
        <v>65.590000000000003</v>
      </c>
      <c r="I2172" s="232"/>
      <c r="J2172" s="233">
        <f>ROUND(I2172*H2172,2)</f>
        <v>0</v>
      </c>
      <c r="K2172" s="234"/>
      <c r="L2172" s="44"/>
      <c r="M2172" s="235" t="s">
        <v>1</v>
      </c>
      <c r="N2172" s="236" t="s">
        <v>38</v>
      </c>
      <c r="O2172" s="91"/>
      <c r="P2172" s="237">
        <f>O2172*H2172</f>
        <v>0</v>
      </c>
      <c r="Q2172" s="237">
        <v>0</v>
      </c>
      <c r="R2172" s="237">
        <f>Q2172*H2172</f>
        <v>0</v>
      </c>
      <c r="S2172" s="237">
        <v>0</v>
      </c>
      <c r="T2172" s="238">
        <f>S2172*H2172</f>
        <v>0</v>
      </c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R2172" s="239" t="s">
        <v>327</v>
      </c>
      <c r="AT2172" s="239" t="s">
        <v>185</v>
      </c>
      <c r="AU2172" s="239" t="s">
        <v>83</v>
      </c>
      <c r="AY2172" s="17" t="s">
        <v>183</v>
      </c>
      <c r="BE2172" s="240">
        <f>IF(N2172="základní",J2172,0)</f>
        <v>0</v>
      </c>
      <c r="BF2172" s="240">
        <f>IF(N2172="snížená",J2172,0)</f>
        <v>0</v>
      </c>
      <c r="BG2172" s="240">
        <f>IF(N2172="zákl. přenesená",J2172,0)</f>
        <v>0</v>
      </c>
      <c r="BH2172" s="240">
        <f>IF(N2172="sníž. přenesená",J2172,0)</f>
        <v>0</v>
      </c>
      <c r="BI2172" s="240">
        <f>IF(N2172="nulová",J2172,0)</f>
        <v>0</v>
      </c>
      <c r="BJ2172" s="17" t="s">
        <v>81</v>
      </c>
      <c r="BK2172" s="240">
        <f>ROUND(I2172*H2172,2)</f>
        <v>0</v>
      </c>
      <c r="BL2172" s="17" t="s">
        <v>327</v>
      </c>
      <c r="BM2172" s="239" t="s">
        <v>2367</v>
      </c>
    </row>
    <row r="2173" s="13" customFormat="1">
      <c r="A2173" s="13"/>
      <c r="B2173" s="241"/>
      <c r="C2173" s="242"/>
      <c r="D2173" s="243" t="s">
        <v>195</v>
      </c>
      <c r="E2173" s="244" t="s">
        <v>1</v>
      </c>
      <c r="F2173" s="245" t="s">
        <v>2329</v>
      </c>
      <c r="G2173" s="242"/>
      <c r="H2173" s="244" t="s">
        <v>1</v>
      </c>
      <c r="I2173" s="246"/>
      <c r="J2173" s="242"/>
      <c r="K2173" s="242"/>
      <c r="L2173" s="247"/>
      <c r="M2173" s="248"/>
      <c r="N2173" s="249"/>
      <c r="O2173" s="249"/>
      <c r="P2173" s="249"/>
      <c r="Q2173" s="249"/>
      <c r="R2173" s="249"/>
      <c r="S2173" s="249"/>
      <c r="T2173" s="250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51" t="s">
        <v>195</v>
      </c>
      <c r="AU2173" s="251" t="s">
        <v>83</v>
      </c>
      <c r="AV2173" s="13" t="s">
        <v>81</v>
      </c>
      <c r="AW2173" s="13" t="s">
        <v>30</v>
      </c>
      <c r="AX2173" s="13" t="s">
        <v>73</v>
      </c>
      <c r="AY2173" s="251" t="s">
        <v>183</v>
      </c>
    </row>
    <row r="2174" s="14" customFormat="1">
      <c r="A2174" s="14"/>
      <c r="B2174" s="252"/>
      <c r="C2174" s="253"/>
      <c r="D2174" s="243" t="s">
        <v>195</v>
      </c>
      <c r="E2174" s="254" t="s">
        <v>1</v>
      </c>
      <c r="F2174" s="255" t="s">
        <v>2368</v>
      </c>
      <c r="G2174" s="253"/>
      <c r="H2174" s="256">
        <v>54.880000000000003</v>
      </c>
      <c r="I2174" s="257"/>
      <c r="J2174" s="253"/>
      <c r="K2174" s="253"/>
      <c r="L2174" s="258"/>
      <c r="M2174" s="259"/>
      <c r="N2174" s="260"/>
      <c r="O2174" s="260"/>
      <c r="P2174" s="260"/>
      <c r="Q2174" s="260"/>
      <c r="R2174" s="260"/>
      <c r="S2174" s="260"/>
      <c r="T2174" s="261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62" t="s">
        <v>195</v>
      </c>
      <c r="AU2174" s="262" t="s">
        <v>83</v>
      </c>
      <c r="AV2174" s="14" t="s">
        <v>83</v>
      </c>
      <c r="AW2174" s="14" t="s">
        <v>30</v>
      </c>
      <c r="AX2174" s="14" t="s">
        <v>73</v>
      </c>
      <c r="AY2174" s="262" t="s">
        <v>183</v>
      </c>
    </row>
    <row r="2175" s="13" customFormat="1">
      <c r="A2175" s="13"/>
      <c r="B2175" s="241"/>
      <c r="C2175" s="242"/>
      <c r="D2175" s="243" t="s">
        <v>195</v>
      </c>
      <c r="E2175" s="244" t="s">
        <v>1</v>
      </c>
      <c r="F2175" s="245" t="s">
        <v>2333</v>
      </c>
      <c r="G2175" s="242"/>
      <c r="H2175" s="244" t="s">
        <v>1</v>
      </c>
      <c r="I2175" s="246"/>
      <c r="J2175" s="242"/>
      <c r="K2175" s="242"/>
      <c r="L2175" s="247"/>
      <c r="M2175" s="248"/>
      <c r="N2175" s="249"/>
      <c r="O2175" s="249"/>
      <c r="P2175" s="249"/>
      <c r="Q2175" s="249"/>
      <c r="R2175" s="249"/>
      <c r="S2175" s="249"/>
      <c r="T2175" s="250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51" t="s">
        <v>195</v>
      </c>
      <c r="AU2175" s="251" t="s">
        <v>83</v>
      </c>
      <c r="AV2175" s="13" t="s">
        <v>81</v>
      </c>
      <c r="AW2175" s="13" t="s">
        <v>30</v>
      </c>
      <c r="AX2175" s="13" t="s">
        <v>73</v>
      </c>
      <c r="AY2175" s="251" t="s">
        <v>183</v>
      </c>
    </row>
    <row r="2176" s="14" customFormat="1">
      <c r="A2176" s="14"/>
      <c r="B2176" s="252"/>
      <c r="C2176" s="253"/>
      <c r="D2176" s="243" t="s">
        <v>195</v>
      </c>
      <c r="E2176" s="254" t="s">
        <v>1</v>
      </c>
      <c r="F2176" s="255" t="s">
        <v>2369</v>
      </c>
      <c r="G2176" s="253"/>
      <c r="H2176" s="256">
        <v>10.710000000000001</v>
      </c>
      <c r="I2176" s="257"/>
      <c r="J2176" s="253"/>
      <c r="K2176" s="253"/>
      <c r="L2176" s="258"/>
      <c r="M2176" s="259"/>
      <c r="N2176" s="260"/>
      <c r="O2176" s="260"/>
      <c r="P2176" s="260"/>
      <c r="Q2176" s="260"/>
      <c r="R2176" s="260"/>
      <c r="S2176" s="260"/>
      <c r="T2176" s="261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62" t="s">
        <v>195</v>
      </c>
      <c r="AU2176" s="262" t="s">
        <v>83</v>
      </c>
      <c r="AV2176" s="14" t="s">
        <v>83</v>
      </c>
      <c r="AW2176" s="14" t="s">
        <v>30</v>
      </c>
      <c r="AX2176" s="14" t="s">
        <v>73</v>
      </c>
      <c r="AY2176" s="262" t="s">
        <v>183</v>
      </c>
    </row>
    <row r="2177" s="15" customFormat="1">
      <c r="A2177" s="15"/>
      <c r="B2177" s="263"/>
      <c r="C2177" s="264"/>
      <c r="D2177" s="243" t="s">
        <v>195</v>
      </c>
      <c r="E2177" s="265" t="s">
        <v>1</v>
      </c>
      <c r="F2177" s="266" t="s">
        <v>219</v>
      </c>
      <c r="G2177" s="264"/>
      <c r="H2177" s="267">
        <v>65.590000000000003</v>
      </c>
      <c r="I2177" s="268"/>
      <c r="J2177" s="264"/>
      <c r="K2177" s="264"/>
      <c r="L2177" s="269"/>
      <c r="M2177" s="270"/>
      <c r="N2177" s="271"/>
      <c r="O2177" s="271"/>
      <c r="P2177" s="271"/>
      <c r="Q2177" s="271"/>
      <c r="R2177" s="271"/>
      <c r="S2177" s="271"/>
      <c r="T2177" s="272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T2177" s="273" t="s">
        <v>195</v>
      </c>
      <c r="AU2177" s="273" t="s">
        <v>83</v>
      </c>
      <c r="AV2177" s="15" t="s">
        <v>188</v>
      </c>
      <c r="AW2177" s="15" t="s">
        <v>30</v>
      </c>
      <c r="AX2177" s="15" t="s">
        <v>81</v>
      </c>
      <c r="AY2177" s="273" t="s">
        <v>183</v>
      </c>
    </row>
    <row r="2178" s="2" customFormat="1" ht="37.8" customHeight="1">
      <c r="A2178" s="38"/>
      <c r="B2178" s="39"/>
      <c r="C2178" s="277" t="s">
        <v>2370</v>
      </c>
      <c r="D2178" s="277" t="s">
        <v>649</v>
      </c>
      <c r="E2178" s="278" t="s">
        <v>2371</v>
      </c>
      <c r="F2178" s="279" t="s">
        <v>2372</v>
      </c>
      <c r="G2178" s="280" t="s">
        <v>202</v>
      </c>
      <c r="H2178" s="281">
        <v>72.149000000000001</v>
      </c>
      <c r="I2178" s="282"/>
      <c r="J2178" s="283">
        <f>ROUND(I2178*H2178,2)</f>
        <v>0</v>
      </c>
      <c r="K2178" s="284"/>
      <c r="L2178" s="285"/>
      <c r="M2178" s="286" t="s">
        <v>1</v>
      </c>
      <c r="N2178" s="287" t="s">
        <v>38</v>
      </c>
      <c r="O2178" s="91"/>
      <c r="P2178" s="237">
        <f>O2178*H2178</f>
        <v>0</v>
      </c>
      <c r="Q2178" s="237">
        <v>0.0013500000000000001</v>
      </c>
      <c r="R2178" s="237">
        <f>Q2178*H2178</f>
        <v>0.097401150000000006</v>
      </c>
      <c r="S2178" s="237">
        <v>0</v>
      </c>
      <c r="T2178" s="238">
        <f>S2178*H2178</f>
        <v>0</v>
      </c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R2178" s="239" t="s">
        <v>435</v>
      </c>
      <c r="AT2178" s="239" t="s">
        <v>649</v>
      </c>
      <c r="AU2178" s="239" t="s">
        <v>83</v>
      </c>
      <c r="AY2178" s="17" t="s">
        <v>183</v>
      </c>
      <c r="BE2178" s="240">
        <f>IF(N2178="základní",J2178,0)</f>
        <v>0</v>
      </c>
      <c r="BF2178" s="240">
        <f>IF(N2178="snížená",J2178,0)</f>
        <v>0</v>
      </c>
      <c r="BG2178" s="240">
        <f>IF(N2178="zákl. přenesená",J2178,0)</f>
        <v>0</v>
      </c>
      <c r="BH2178" s="240">
        <f>IF(N2178="sníž. přenesená",J2178,0)</f>
        <v>0</v>
      </c>
      <c r="BI2178" s="240">
        <f>IF(N2178="nulová",J2178,0)</f>
        <v>0</v>
      </c>
      <c r="BJ2178" s="17" t="s">
        <v>81</v>
      </c>
      <c r="BK2178" s="240">
        <f>ROUND(I2178*H2178,2)</f>
        <v>0</v>
      </c>
      <c r="BL2178" s="17" t="s">
        <v>327</v>
      </c>
      <c r="BM2178" s="239" t="s">
        <v>2373</v>
      </c>
    </row>
    <row r="2179" s="14" customFormat="1">
      <c r="A2179" s="14"/>
      <c r="B2179" s="252"/>
      <c r="C2179" s="253"/>
      <c r="D2179" s="243" t="s">
        <v>195</v>
      </c>
      <c r="E2179" s="253"/>
      <c r="F2179" s="255" t="s">
        <v>2374</v>
      </c>
      <c r="G2179" s="253"/>
      <c r="H2179" s="256">
        <v>72.149000000000001</v>
      </c>
      <c r="I2179" s="257"/>
      <c r="J2179" s="253"/>
      <c r="K2179" s="253"/>
      <c r="L2179" s="258"/>
      <c r="M2179" s="259"/>
      <c r="N2179" s="260"/>
      <c r="O2179" s="260"/>
      <c r="P2179" s="260"/>
      <c r="Q2179" s="260"/>
      <c r="R2179" s="260"/>
      <c r="S2179" s="260"/>
      <c r="T2179" s="261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62" t="s">
        <v>195</v>
      </c>
      <c r="AU2179" s="262" t="s">
        <v>83</v>
      </c>
      <c r="AV2179" s="14" t="s">
        <v>83</v>
      </c>
      <c r="AW2179" s="14" t="s">
        <v>4</v>
      </c>
      <c r="AX2179" s="14" t="s">
        <v>81</v>
      </c>
      <c r="AY2179" s="262" t="s">
        <v>183</v>
      </c>
    </row>
    <row r="2180" s="2" customFormat="1" ht="24.15" customHeight="1">
      <c r="A2180" s="38"/>
      <c r="B2180" s="39"/>
      <c r="C2180" s="227" t="s">
        <v>2375</v>
      </c>
      <c r="D2180" s="227" t="s">
        <v>185</v>
      </c>
      <c r="E2180" s="228" t="s">
        <v>2376</v>
      </c>
      <c r="F2180" s="229" t="s">
        <v>2377</v>
      </c>
      <c r="G2180" s="230" t="s">
        <v>202</v>
      </c>
      <c r="H2180" s="231">
        <v>65.590000000000003</v>
      </c>
      <c r="I2180" s="232"/>
      <c r="J2180" s="233">
        <f>ROUND(I2180*H2180,2)</f>
        <v>0</v>
      </c>
      <c r="K2180" s="234"/>
      <c r="L2180" s="44"/>
      <c r="M2180" s="235" t="s">
        <v>1</v>
      </c>
      <c r="N2180" s="236" t="s">
        <v>38</v>
      </c>
      <c r="O2180" s="91"/>
      <c r="P2180" s="237">
        <f>O2180*H2180</f>
        <v>0</v>
      </c>
      <c r="Q2180" s="237">
        <v>0</v>
      </c>
      <c r="R2180" s="237">
        <f>Q2180*H2180</f>
        <v>0</v>
      </c>
      <c r="S2180" s="237">
        <v>0</v>
      </c>
      <c r="T2180" s="238">
        <f>S2180*H2180</f>
        <v>0</v>
      </c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R2180" s="239" t="s">
        <v>327</v>
      </c>
      <c r="AT2180" s="239" t="s">
        <v>185</v>
      </c>
      <c r="AU2180" s="239" t="s">
        <v>83</v>
      </c>
      <c r="AY2180" s="17" t="s">
        <v>183</v>
      </c>
      <c r="BE2180" s="240">
        <f>IF(N2180="základní",J2180,0)</f>
        <v>0</v>
      </c>
      <c r="BF2180" s="240">
        <f>IF(N2180="snížená",J2180,0)</f>
        <v>0</v>
      </c>
      <c r="BG2180" s="240">
        <f>IF(N2180="zákl. přenesená",J2180,0)</f>
        <v>0</v>
      </c>
      <c r="BH2180" s="240">
        <f>IF(N2180="sníž. přenesená",J2180,0)</f>
        <v>0</v>
      </c>
      <c r="BI2180" s="240">
        <f>IF(N2180="nulová",J2180,0)</f>
        <v>0</v>
      </c>
      <c r="BJ2180" s="17" t="s">
        <v>81</v>
      </c>
      <c r="BK2180" s="240">
        <f>ROUND(I2180*H2180,2)</f>
        <v>0</v>
      </c>
      <c r="BL2180" s="17" t="s">
        <v>327</v>
      </c>
      <c r="BM2180" s="239" t="s">
        <v>2378</v>
      </c>
    </row>
    <row r="2181" s="13" customFormat="1">
      <c r="A2181" s="13"/>
      <c r="B2181" s="241"/>
      <c r="C2181" s="242"/>
      <c r="D2181" s="243" t="s">
        <v>195</v>
      </c>
      <c r="E2181" s="244" t="s">
        <v>1</v>
      </c>
      <c r="F2181" s="245" t="s">
        <v>2329</v>
      </c>
      <c r="G2181" s="242"/>
      <c r="H2181" s="244" t="s">
        <v>1</v>
      </c>
      <c r="I2181" s="246"/>
      <c r="J2181" s="242"/>
      <c r="K2181" s="242"/>
      <c r="L2181" s="247"/>
      <c r="M2181" s="248"/>
      <c r="N2181" s="249"/>
      <c r="O2181" s="249"/>
      <c r="P2181" s="249"/>
      <c r="Q2181" s="249"/>
      <c r="R2181" s="249"/>
      <c r="S2181" s="249"/>
      <c r="T2181" s="250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51" t="s">
        <v>195</v>
      </c>
      <c r="AU2181" s="251" t="s">
        <v>83</v>
      </c>
      <c r="AV2181" s="13" t="s">
        <v>81</v>
      </c>
      <c r="AW2181" s="13" t="s">
        <v>30</v>
      </c>
      <c r="AX2181" s="13" t="s">
        <v>73</v>
      </c>
      <c r="AY2181" s="251" t="s">
        <v>183</v>
      </c>
    </row>
    <row r="2182" s="14" customFormat="1">
      <c r="A2182" s="14"/>
      <c r="B2182" s="252"/>
      <c r="C2182" s="253"/>
      <c r="D2182" s="243" t="s">
        <v>195</v>
      </c>
      <c r="E2182" s="254" t="s">
        <v>1</v>
      </c>
      <c r="F2182" s="255" t="s">
        <v>2368</v>
      </c>
      <c r="G2182" s="253"/>
      <c r="H2182" s="256">
        <v>54.880000000000003</v>
      </c>
      <c r="I2182" s="257"/>
      <c r="J2182" s="253"/>
      <c r="K2182" s="253"/>
      <c r="L2182" s="258"/>
      <c r="M2182" s="259"/>
      <c r="N2182" s="260"/>
      <c r="O2182" s="260"/>
      <c r="P2182" s="260"/>
      <c r="Q2182" s="260"/>
      <c r="R2182" s="260"/>
      <c r="S2182" s="260"/>
      <c r="T2182" s="261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62" t="s">
        <v>195</v>
      </c>
      <c r="AU2182" s="262" t="s">
        <v>83</v>
      </c>
      <c r="AV2182" s="14" t="s">
        <v>83</v>
      </c>
      <c r="AW2182" s="14" t="s">
        <v>30</v>
      </c>
      <c r="AX2182" s="14" t="s">
        <v>73</v>
      </c>
      <c r="AY2182" s="262" t="s">
        <v>183</v>
      </c>
    </row>
    <row r="2183" s="13" customFormat="1">
      <c r="A2183" s="13"/>
      <c r="B2183" s="241"/>
      <c r="C2183" s="242"/>
      <c r="D2183" s="243" t="s">
        <v>195</v>
      </c>
      <c r="E2183" s="244" t="s">
        <v>1</v>
      </c>
      <c r="F2183" s="245" t="s">
        <v>2333</v>
      </c>
      <c r="G2183" s="242"/>
      <c r="H2183" s="244" t="s">
        <v>1</v>
      </c>
      <c r="I2183" s="246"/>
      <c r="J2183" s="242"/>
      <c r="K2183" s="242"/>
      <c r="L2183" s="247"/>
      <c r="M2183" s="248"/>
      <c r="N2183" s="249"/>
      <c r="O2183" s="249"/>
      <c r="P2183" s="249"/>
      <c r="Q2183" s="249"/>
      <c r="R2183" s="249"/>
      <c r="S2183" s="249"/>
      <c r="T2183" s="250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51" t="s">
        <v>195</v>
      </c>
      <c r="AU2183" s="251" t="s">
        <v>83</v>
      </c>
      <c r="AV2183" s="13" t="s">
        <v>81</v>
      </c>
      <c r="AW2183" s="13" t="s">
        <v>30</v>
      </c>
      <c r="AX2183" s="13" t="s">
        <v>73</v>
      </c>
      <c r="AY2183" s="251" t="s">
        <v>183</v>
      </c>
    </row>
    <row r="2184" s="14" customFormat="1">
      <c r="A2184" s="14"/>
      <c r="B2184" s="252"/>
      <c r="C2184" s="253"/>
      <c r="D2184" s="243" t="s">
        <v>195</v>
      </c>
      <c r="E2184" s="254" t="s">
        <v>1</v>
      </c>
      <c r="F2184" s="255" t="s">
        <v>2369</v>
      </c>
      <c r="G2184" s="253"/>
      <c r="H2184" s="256">
        <v>10.710000000000001</v>
      </c>
      <c r="I2184" s="257"/>
      <c r="J2184" s="253"/>
      <c r="K2184" s="253"/>
      <c r="L2184" s="258"/>
      <c r="M2184" s="259"/>
      <c r="N2184" s="260"/>
      <c r="O2184" s="260"/>
      <c r="P2184" s="260"/>
      <c r="Q2184" s="260"/>
      <c r="R2184" s="260"/>
      <c r="S2184" s="260"/>
      <c r="T2184" s="261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62" t="s">
        <v>195</v>
      </c>
      <c r="AU2184" s="262" t="s">
        <v>83</v>
      </c>
      <c r="AV2184" s="14" t="s">
        <v>83</v>
      </c>
      <c r="AW2184" s="14" t="s">
        <v>30</v>
      </c>
      <c r="AX2184" s="14" t="s">
        <v>73</v>
      </c>
      <c r="AY2184" s="262" t="s">
        <v>183</v>
      </c>
    </row>
    <row r="2185" s="15" customFormat="1">
      <c r="A2185" s="15"/>
      <c r="B2185" s="263"/>
      <c r="C2185" s="264"/>
      <c r="D2185" s="243" t="s">
        <v>195</v>
      </c>
      <c r="E2185" s="265" t="s">
        <v>1</v>
      </c>
      <c r="F2185" s="266" t="s">
        <v>219</v>
      </c>
      <c r="G2185" s="264"/>
      <c r="H2185" s="267">
        <v>65.590000000000003</v>
      </c>
      <c r="I2185" s="268"/>
      <c r="J2185" s="264"/>
      <c r="K2185" s="264"/>
      <c r="L2185" s="269"/>
      <c r="M2185" s="270"/>
      <c r="N2185" s="271"/>
      <c r="O2185" s="271"/>
      <c r="P2185" s="271"/>
      <c r="Q2185" s="271"/>
      <c r="R2185" s="271"/>
      <c r="S2185" s="271"/>
      <c r="T2185" s="272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73" t="s">
        <v>195</v>
      </c>
      <c r="AU2185" s="273" t="s">
        <v>83</v>
      </c>
      <c r="AV2185" s="15" t="s">
        <v>188</v>
      </c>
      <c r="AW2185" s="15" t="s">
        <v>30</v>
      </c>
      <c r="AX2185" s="15" t="s">
        <v>81</v>
      </c>
      <c r="AY2185" s="273" t="s">
        <v>183</v>
      </c>
    </row>
    <row r="2186" s="2" customFormat="1" ht="16.5" customHeight="1">
      <c r="A2186" s="38"/>
      <c r="B2186" s="39"/>
      <c r="C2186" s="277" t="s">
        <v>2379</v>
      </c>
      <c r="D2186" s="277" t="s">
        <v>649</v>
      </c>
      <c r="E2186" s="278" t="s">
        <v>2380</v>
      </c>
      <c r="F2186" s="279" t="s">
        <v>2381</v>
      </c>
      <c r="G2186" s="280" t="s">
        <v>202</v>
      </c>
      <c r="H2186" s="281">
        <v>68.870000000000005</v>
      </c>
      <c r="I2186" s="282"/>
      <c r="J2186" s="283">
        <f>ROUND(I2186*H2186,2)</f>
        <v>0</v>
      </c>
      <c r="K2186" s="284"/>
      <c r="L2186" s="285"/>
      <c r="M2186" s="286" t="s">
        <v>1</v>
      </c>
      <c r="N2186" s="287" t="s">
        <v>38</v>
      </c>
      <c r="O2186" s="91"/>
      <c r="P2186" s="237">
        <f>O2186*H2186</f>
        <v>0</v>
      </c>
      <c r="Q2186" s="237">
        <v>0.010999999999999999</v>
      </c>
      <c r="R2186" s="237">
        <f>Q2186*H2186</f>
        <v>0.75756999999999997</v>
      </c>
      <c r="S2186" s="237">
        <v>0</v>
      </c>
      <c r="T2186" s="238">
        <f>S2186*H2186</f>
        <v>0</v>
      </c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R2186" s="239" t="s">
        <v>435</v>
      </c>
      <c r="AT2186" s="239" t="s">
        <v>649</v>
      </c>
      <c r="AU2186" s="239" t="s">
        <v>83</v>
      </c>
      <c r="AY2186" s="17" t="s">
        <v>183</v>
      </c>
      <c r="BE2186" s="240">
        <f>IF(N2186="základní",J2186,0)</f>
        <v>0</v>
      </c>
      <c r="BF2186" s="240">
        <f>IF(N2186="snížená",J2186,0)</f>
        <v>0</v>
      </c>
      <c r="BG2186" s="240">
        <f>IF(N2186="zákl. přenesená",J2186,0)</f>
        <v>0</v>
      </c>
      <c r="BH2186" s="240">
        <f>IF(N2186="sníž. přenesená",J2186,0)</f>
        <v>0</v>
      </c>
      <c r="BI2186" s="240">
        <f>IF(N2186="nulová",J2186,0)</f>
        <v>0</v>
      </c>
      <c r="BJ2186" s="17" t="s">
        <v>81</v>
      </c>
      <c r="BK2186" s="240">
        <f>ROUND(I2186*H2186,2)</f>
        <v>0</v>
      </c>
      <c r="BL2186" s="17" t="s">
        <v>327</v>
      </c>
      <c r="BM2186" s="239" t="s">
        <v>2382</v>
      </c>
    </row>
    <row r="2187" s="14" customFormat="1">
      <c r="A2187" s="14"/>
      <c r="B2187" s="252"/>
      <c r="C2187" s="253"/>
      <c r="D2187" s="243" t="s">
        <v>195</v>
      </c>
      <c r="E2187" s="253"/>
      <c r="F2187" s="255" t="s">
        <v>2383</v>
      </c>
      <c r="G2187" s="253"/>
      <c r="H2187" s="256">
        <v>68.870000000000005</v>
      </c>
      <c r="I2187" s="257"/>
      <c r="J2187" s="253"/>
      <c r="K2187" s="253"/>
      <c r="L2187" s="258"/>
      <c r="M2187" s="259"/>
      <c r="N2187" s="260"/>
      <c r="O2187" s="260"/>
      <c r="P2187" s="260"/>
      <c r="Q2187" s="260"/>
      <c r="R2187" s="260"/>
      <c r="S2187" s="260"/>
      <c r="T2187" s="261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62" t="s">
        <v>195</v>
      </c>
      <c r="AU2187" s="262" t="s">
        <v>83</v>
      </c>
      <c r="AV2187" s="14" t="s">
        <v>83</v>
      </c>
      <c r="AW2187" s="14" t="s">
        <v>4</v>
      </c>
      <c r="AX2187" s="14" t="s">
        <v>81</v>
      </c>
      <c r="AY2187" s="262" t="s">
        <v>183</v>
      </c>
    </row>
    <row r="2188" s="2" customFormat="1" ht="24.15" customHeight="1">
      <c r="A2188" s="38"/>
      <c r="B2188" s="39"/>
      <c r="C2188" s="227" t="s">
        <v>2384</v>
      </c>
      <c r="D2188" s="227" t="s">
        <v>185</v>
      </c>
      <c r="E2188" s="228" t="s">
        <v>2385</v>
      </c>
      <c r="F2188" s="229" t="s">
        <v>2386</v>
      </c>
      <c r="G2188" s="230" t="s">
        <v>293</v>
      </c>
      <c r="H2188" s="231">
        <v>2.2970000000000002</v>
      </c>
      <c r="I2188" s="232"/>
      <c r="J2188" s="233">
        <f>ROUND(I2188*H2188,2)</f>
        <v>0</v>
      </c>
      <c r="K2188" s="234"/>
      <c r="L2188" s="44"/>
      <c r="M2188" s="235" t="s">
        <v>1</v>
      </c>
      <c r="N2188" s="236" t="s">
        <v>38</v>
      </c>
      <c r="O2188" s="91"/>
      <c r="P2188" s="237">
        <f>O2188*H2188</f>
        <v>0</v>
      </c>
      <c r="Q2188" s="237">
        <v>0</v>
      </c>
      <c r="R2188" s="237">
        <f>Q2188*H2188</f>
        <v>0</v>
      </c>
      <c r="S2188" s="237">
        <v>0</v>
      </c>
      <c r="T2188" s="238">
        <f>S2188*H2188</f>
        <v>0</v>
      </c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R2188" s="239" t="s">
        <v>327</v>
      </c>
      <c r="AT2188" s="239" t="s">
        <v>185</v>
      </c>
      <c r="AU2188" s="239" t="s">
        <v>83</v>
      </c>
      <c r="AY2188" s="17" t="s">
        <v>183</v>
      </c>
      <c r="BE2188" s="240">
        <f>IF(N2188="základní",J2188,0)</f>
        <v>0</v>
      </c>
      <c r="BF2188" s="240">
        <f>IF(N2188="snížená",J2188,0)</f>
        <v>0</v>
      </c>
      <c r="BG2188" s="240">
        <f>IF(N2188="zákl. přenesená",J2188,0)</f>
        <v>0</v>
      </c>
      <c r="BH2188" s="240">
        <f>IF(N2188="sníž. přenesená",J2188,0)</f>
        <v>0</v>
      </c>
      <c r="BI2188" s="240">
        <f>IF(N2188="nulová",J2188,0)</f>
        <v>0</v>
      </c>
      <c r="BJ2188" s="17" t="s">
        <v>81</v>
      </c>
      <c r="BK2188" s="240">
        <f>ROUND(I2188*H2188,2)</f>
        <v>0</v>
      </c>
      <c r="BL2188" s="17" t="s">
        <v>327</v>
      </c>
      <c r="BM2188" s="239" t="s">
        <v>2387</v>
      </c>
    </row>
    <row r="2189" s="2" customFormat="1" ht="33" customHeight="1">
      <c r="A2189" s="38"/>
      <c r="B2189" s="39"/>
      <c r="C2189" s="227" t="s">
        <v>2388</v>
      </c>
      <c r="D2189" s="227" t="s">
        <v>185</v>
      </c>
      <c r="E2189" s="228" t="s">
        <v>2389</v>
      </c>
      <c r="F2189" s="229" t="s">
        <v>2390</v>
      </c>
      <c r="G2189" s="230" t="s">
        <v>293</v>
      </c>
      <c r="H2189" s="231">
        <v>6.891</v>
      </c>
      <c r="I2189" s="232"/>
      <c r="J2189" s="233">
        <f>ROUND(I2189*H2189,2)</f>
        <v>0</v>
      </c>
      <c r="K2189" s="234"/>
      <c r="L2189" s="44"/>
      <c r="M2189" s="235" t="s">
        <v>1</v>
      </c>
      <c r="N2189" s="236" t="s">
        <v>38</v>
      </c>
      <c r="O2189" s="91"/>
      <c r="P2189" s="237">
        <f>O2189*H2189</f>
        <v>0</v>
      </c>
      <c r="Q2189" s="237">
        <v>0</v>
      </c>
      <c r="R2189" s="237">
        <f>Q2189*H2189</f>
        <v>0</v>
      </c>
      <c r="S2189" s="237">
        <v>0</v>
      </c>
      <c r="T2189" s="238">
        <f>S2189*H2189</f>
        <v>0</v>
      </c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R2189" s="239" t="s">
        <v>327</v>
      </c>
      <c r="AT2189" s="239" t="s">
        <v>185</v>
      </c>
      <c r="AU2189" s="239" t="s">
        <v>83</v>
      </c>
      <c r="AY2189" s="17" t="s">
        <v>183</v>
      </c>
      <c r="BE2189" s="240">
        <f>IF(N2189="základní",J2189,0)</f>
        <v>0</v>
      </c>
      <c r="BF2189" s="240">
        <f>IF(N2189="snížená",J2189,0)</f>
        <v>0</v>
      </c>
      <c r="BG2189" s="240">
        <f>IF(N2189="zákl. přenesená",J2189,0)</f>
        <v>0</v>
      </c>
      <c r="BH2189" s="240">
        <f>IF(N2189="sníž. přenesená",J2189,0)</f>
        <v>0</v>
      </c>
      <c r="BI2189" s="240">
        <f>IF(N2189="nulová",J2189,0)</f>
        <v>0</v>
      </c>
      <c r="BJ2189" s="17" t="s">
        <v>81</v>
      </c>
      <c r="BK2189" s="240">
        <f>ROUND(I2189*H2189,2)</f>
        <v>0</v>
      </c>
      <c r="BL2189" s="17" t="s">
        <v>327</v>
      </c>
      <c r="BM2189" s="239" t="s">
        <v>2391</v>
      </c>
    </row>
    <row r="2190" s="14" customFormat="1">
      <c r="A2190" s="14"/>
      <c r="B2190" s="252"/>
      <c r="C2190" s="253"/>
      <c r="D2190" s="243" t="s">
        <v>195</v>
      </c>
      <c r="E2190" s="253"/>
      <c r="F2190" s="255" t="s">
        <v>2392</v>
      </c>
      <c r="G2190" s="253"/>
      <c r="H2190" s="256">
        <v>6.891</v>
      </c>
      <c r="I2190" s="257"/>
      <c r="J2190" s="253"/>
      <c r="K2190" s="253"/>
      <c r="L2190" s="258"/>
      <c r="M2190" s="259"/>
      <c r="N2190" s="260"/>
      <c r="O2190" s="260"/>
      <c r="P2190" s="260"/>
      <c r="Q2190" s="260"/>
      <c r="R2190" s="260"/>
      <c r="S2190" s="260"/>
      <c r="T2190" s="261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62" t="s">
        <v>195</v>
      </c>
      <c r="AU2190" s="262" t="s">
        <v>83</v>
      </c>
      <c r="AV2190" s="14" t="s">
        <v>83</v>
      </c>
      <c r="AW2190" s="14" t="s">
        <v>4</v>
      </c>
      <c r="AX2190" s="14" t="s">
        <v>81</v>
      </c>
      <c r="AY2190" s="262" t="s">
        <v>183</v>
      </c>
    </row>
    <row r="2191" s="12" customFormat="1" ht="22.8" customHeight="1">
      <c r="A2191" s="12"/>
      <c r="B2191" s="211"/>
      <c r="C2191" s="212"/>
      <c r="D2191" s="213" t="s">
        <v>72</v>
      </c>
      <c r="E2191" s="225" t="s">
        <v>2393</v>
      </c>
      <c r="F2191" s="225" t="s">
        <v>2394</v>
      </c>
      <c r="G2191" s="212"/>
      <c r="H2191" s="212"/>
      <c r="I2191" s="215"/>
      <c r="J2191" s="226">
        <f>BK2191</f>
        <v>0</v>
      </c>
      <c r="K2191" s="212"/>
      <c r="L2191" s="217"/>
      <c r="M2191" s="218"/>
      <c r="N2191" s="219"/>
      <c r="O2191" s="219"/>
      <c r="P2191" s="220">
        <f>SUM(P2192:P2380)</f>
        <v>0</v>
      </c>
      <c r="Q2191" s="219"/>
      <c r="R2191" s="220">
        <f>SUM(R2192:R2380)</f>
        <v>4.0999734899999991</v>
      </c>
      <c r="S2191" s="219"/>
      <c r="T2191" s="221">
        <f>SUM(T2192:T2380)</f>
        <v>2.6413199999999999</v>
      </c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R2191" s="222" t="s">
        <v>83</v>
      </c>
      <c r="AT2191" s="223" t="s">
        <v>72</v>
      </c>
      <c r="AU2191" s="223" t="s">
        <v>81</v>
      </c>
      <c r="AY2191" s="222" t="s">
        <v>183</v>
      </c>
      <c r="BK2191" s="224">
        <f>SUM(BK2192:BK2380)</f>
        <v>0</v>
      </c>
    </row>
    <row r="2192" s="2" customFormat="1" ht="24.15" customHeight="1">
      <c r="A2192" s="38"/>
      <c r="B2192" s="39"/>
      <c r="C2192" s="227" t="s">
        <v>2395</v>
      </c>
      <c r="D2192" s="227" t="s">
        <v>185</v>
      </c>
      <c r="E2192" s="228" t="s">
        <v>2396</v>
      </c>
      <c r="F2192" s="229" t="s">
        <v>2397</v>
      </c>
      <c r="G2192" s="230" t="s">
        <v>202</v>
      </c>
      <c r="H2192" s="231">
        <v>111.59999999999999</v>
      </c>
      <c r="I2192" s="232"/>
      <c r="J2192" s="233">
        <f>ROUND(I2192*H2192,2)</f>
        <v>0</v>
      </c>
      <c r="K2192" s="234"/>
      <c r="L2192" s="44"/>
      <c r="M2192" s="235" t="s">
        <v>1</v>
      </c>
      <c r="N2192" s="236" t="s">
        <v>38</v>
      </c>
      <c r="O2192" s="91"/>
      <c r="P2192" s="237">
        <f>O2192*H2192</f>
        <v>0</v>
      </c>
      <c r="Q2192" s="237">
        <v>0</v>
      </c>
      <c r="R2192" s="237">
        <f>Q2192*H2192</f>
        <v>0</v>
      </c>
      <c r="S2192" s="237">
        <v>0</v>
      </c>
      <c r="T2192" s="238">
        <f>S2192*H2192</f>
        <v>0</v>
      </c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R2192" s="239" t="s">
        <v>327</v>
      </c>
      <c r="AT2192" s="239" t="s">
        <v>185</v>
      </c>
      <c r="AU2192" s="239" t="s">
        <v>83</v>
      </c>
      <c r="AY2192" s="17" t="s">
        <v>183</v>
      </c>
      <c r="BE2192" s="240">
        <f>IF(N2192="základní",J2192,0)</f>
        <v>0</v>
      </c>
      <c r="BF2192" s="240">
        <f>IF(N2192="snížená",J2192,0)</f>
        <v>0</v>
      </c>
      <c r="BG2192" s="240">
        <f>IF(N2192="zákl. přenesená",J2192,0)</f>
        <v>0</v>
      </c>
      <c r="BH2192" s="240">
        <f>IF(N2192="sníž. přenesená",J2192,0)</f>
        <v>0</v>
      </c>
      <c r="BI2192" s="240">
        <f>IF(N2192="nulová",J2192,0)</f>
        <v>0</v>
      </c>
      <c r="BJ2192" s="17" t="s">
        <v>81</v>
      </c>
      <c r="BK2192" s="240">
        <f>ROUND(I2192*H2192,2)</f>
        <v>0</v>
      </c>
      <c r="BL2192" s="17" t="s">
        <v>327</v>
      </c>
      <c r="BM2192" s="239" t="s">
        <v>2398</v>
      </c>
    </row>
    <row r="2193" s="13" customFormat="1">
      <c r="A2193" s="13"/>
      <c r="B2193" s="241"/>
      <c r="C2193" s="242"/>
      <c r="D2193" s="243" t="s">
        <v>195</v>
      </c>
      <c r="E2193" s="244" t="s">
        <v>1</v>
      </c>
      <c r="F2193" s="245" t="s">
        <v>196</v>
      </c>
      <c r="G2193" s="242"/>
      <c r="H2193" s="244" t="s">
        <v>1</v>
      </c>
      <c r="I2193" s="246"/>
      <c r="J2193" s="242"/>
      <c r="K2193" s="242"/>
      <c r="L2193" s="247"/>
      <c r="M2193" s="248"/>
      <c r="N2193" s="249"/>
      <c r="O2193" s="249"/>
      <c r="P2193" s="249"/>
      <c r="Q2193" s="249"/>
      <c r="R2193" s="249"/>
      <c r="S2193" s="249"/>
      <c r="T2193" s="250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51" t="s">
        <v>195</v>
      </c>
      <c r="AU2193" s="251" t="s">
        <v>83</v>
      </c>
      <c r="AV2193" s="13" t="s">
        <v>81</v>
      </c>
      <c r="AW2193" s="13" t="s">
        <v>30</v>
      </c>
      <c r="AX2193" s="13" t="s">
        <v>73</v>
      </c>
      <c r="AY2193" s="251" t="s">
        <v>183</v>
      </c>
    </row>
    <row r="2194" s="13" customFormat="1">
      <c r="A2194" s="13"/>
      <c r="B2194" s="241"/>
      <c r="C2194" s="242"/>
      <c r="D2194" s="243" t="s">
        <v>195</v>
      </c>
      <c r="E2194" s="244" t="s">
        <v>1</v>
      </c>
      <c r="F2194" s="245" t="s">
        <v>1711</v>
      </c>
      <c r="G2194" s="242"/>
      <c r="H2194" s="244" t="s">
        <v>1</v>
      </c>
      <c r="I2194" s="246"/>
      <c r="J2194" s="242"/>
      <c r="K2194" s="242"/>
      <c r="L2194" s="247"/>
      <c r="M2194" s="248"/>
      <c r="N2194" s="249"/>
      <c r="O2194" s="249"/>
      <c r="P2194" s="249"/>
      <c r="Q2194" s="249"/>
      <c r="R2194" s="249"/>
      <c r="S2194" s="249"/>
      <c r="T2194" s="250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51" t="s">
        <v>195</v>
      </c>
      <c r="AU2194" s="251" t="s">
        <v>83</v>
      </c>
      <c r="AV2194" s="13" t="s">
        <v>81</v>
      </c>
      <c r="AW2194" s="13" t="s">
        <v>30</v>
      </c>
      <c r="AX2194" s="13" t="s">
        <v>73</v>
      </c>
      <c r="AY2194" s="251" t="s">
        <v>183</v>
      </c>
    </row>
    <row r="2195" s="13" customFormat="1">
      <c r="A2195" s="13"/>
      <c r="B2195" s="241"/>
      <c r="C2195" s="242"/>
      <c r="D2195" s="243" t="s">
        <v>195</v>
      </c>
      <c r="E2195" s="244" t="s">
        <v>1</v>
      </c>
      <c r="F2195" s="245" t="s">
        <v>1025</v>
      </c>
      <c r="G2195" s="242"/>
      <c r="H2195" s="244" t="s">
        <v>1</v>
      </c>
      <c r="I2195" s="246"/>
      <c r="J2195" s="242"/>
      <c r="K2195" s="242"/>
      <c r="L2195" s="247"/>
      <c r="M2195" s="248"/>
      <c r="N2195" s="249"/>
      <c r="O2195" s="249"/>
      <c r="P2195" s="249"/>
      <c r="Q2195" s="249"/>
      <c r="R2195" s="249"/>
      <c r="S2195" s="249"/>
      <c r="T2195" s="250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51" t="s">
        <v>195</v>
      </c>
      <c r="AU2195" s="251" t="s">
        <v>83</v>
      </c>
      <c r="AV2195" s="13" t="s">
        <v>81</v>
      </c>
      <c r="AW2195" s="13" t="s">
        <v>30</v>
      </c>
      <c r="AX2195" s="13" t="s">
        <v>73</v>
      </c>
      <c r="AY2195" s="251" t="s">
        <v>183</v>
      </c>
    </row>
    <row r="2196" s="13" customFormat="1">
      <c r="A2196" s="13"/>
      <c r="B2196" s="241"/>
      <c r="C2196" s="242"/>
      <c r="D2196" s="243" t="s">
        <v>195</v>
      </c>
      <c r="E2196" s="244" t="s">
        <v>1</v>
      </c>
      <c r="F2196" s="245" t="s">
        <v>2399</v>
      </c>
      <c r="G2196" s="242"/>
      <c r="H2196" s="244" t="s">
        <v>1</v>
      </c>
      <c r="I2196" s="246"/>
      <c r="J2196" s="242"/>
      <c r="K2196" s="242"/>
      <c r="L2196" s="247"/>
      <c r="M2196" s="248"/>
      <c r="N2196" s="249"/>
      <c r="O2196" s="249"/>
      <c r="P2196" s="249"/>
      <c r="Q2196" s="249"/>
      <c r="R2196" s="249"/>
      <c r="S2196" s="249"/>
      <c r="T2196" s="250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51" t="s">
        <v>195</v>
      </c>
      <c r="AU2196" s="251" t="s">
        <v>83</v>
      </c>
      <c r="AV2196" s="13" t="s">
        <v>81</v>
      </c>
      <c r="AW2196" s="13" t="s">
        <v>30</v>
      </c>
      <c r="AX2196" s="13" t="s">
        <v>73</v>
      </c>
      <c r="AY2196" s="251" t="s">
        <v>183</v>
      </c>
    </row>
    <row r="2197" s="14" customFormat="1">
      <c r="A2197" s="14"/>
      <c r="B2197" s="252"/>
      <c r="C2197" s="253"/>
      <c r="D2197" s="243" t="s">
        <v>195</v>
      </c>
      <c r="E2197" s="254" t="s">
        <v>1</v>
      </c>
      <c r="F2197" s="255" t="s">
        <v>2400</v>
      </c>
      <c r="G2197" s="253"/>
      <c r="H2197" s="256">
        <v>10.699999999999999</v>
      </c>
      <c r="I2197" s="257"/>
      <c r="J2197" s="253"/>
      <c r="K2197" s="253"/>
      <c r="L2197" s="258"/>
      <c r="M2197" s="259"/>
      <c r="N2197" s="260"/>
      <c r="O2197" s="260"/>
      <c r="P2197" s="260"/>
      <c r="Q2197" s="260"/>
      <c r="R2197" s="260"/>
      <c r="S2197" s="260"/>
      <c r="T2197" s="261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62" t="s">
        <v>195</v>
      </c>
      <c r="AU2197" s="262" t="s">
        <v>83</v>
      </c>
      <c r="AV2197" s="14" t="s">
        <v>83</v>
      </c>
      <c r="AW2197" s="14" t="s">
        <v>30</v>
      </c>
      <c r="AX2197" s="14" t="s">
        <v>73</v>
      </c>
      <c r="AY2197" s="262" t="s">
        <v>183</v>
      </c>
    </row>
    <row r="2198" s="13" customFormat="1">
      <c r="A2198" s="13"/>
      <c r="B2198" s="241"/>
      <c r="C2198" s="242"/>
      <c r="D2198" s="243" t="s">
        <v>195</v>
      </c>
      <c r="E2198" s="244" t="s">
        <v>1</v>
      </c>
      <c r="F2198" s="245" t="s">
        <v>2401</v>
      </c>
      <c r="G2198" s="242"/>
      <c r="H2198" s="244" t="s">
        <v>1</v>
      </c>
      <c r="I2198" s="246"/>
      <c r="J2198" s="242"/>
      <c r="K2198" s="242"/>
      <c r="L2198" s="247"/>
      <c r="M2198" s="248"/>
      <c r="N2198" s="249"/>
      <c r="O2198" s="249"/>
      <c r="P2198" s="249"/>
      <c r="Q2198" s="249"/>
      <c r="R2198" s="249"/>
      <c r="S2198" s="249"/>
      <c r="T2198" s="250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51" t="s">
        <v>195</v>
      </c>
      <c r="AU2198" s="251" t="s">
        <v>83</v>
      </c>
      <c r="AV2198" s="13" t="s">
        <v>81</v>
      </c>
      <c r="AW2198" s="13" t="s">
        <v>30</v>
      </c>
      <c r="AX2198" s="13" t="s">
        <v>73</v>
      </c>
      <c r="AY2198" s="251" t="s">
        <v>183</v>
      </c>
    </row>
    <row r="2199" s="14" customFormat="1">
      <c r="A2199" s="14"/>
      <c r="B2199" s="252"/>
      <c r="C2199" s="253"/>
      <c r="D2199" s="243" t="s">
        <v>195</v>
      </c>
      <c r="E2199" s="254" t="s">
        <v>1</v>
      </c>
      <c r="F2199" s="255" t="s">
        <v>2400</v>
      </c>
      <c r="G2199" s="253"/>
      <c r="H2199" s="256">
        <v>10.699999999999999</v>
      </c>
      <c r="I2199" s="257"/>
      <c r="J2199" s="253"/>
      <c r="K2199" s="253"/>
      <c r="L2199" s="258"/>
      <c r="M2199" s="259"/>
      <c r="N2199" s="260"/>
      <c r="O2199" s="260"/>
      <c r="P2199" s="260"/>
      <c r="Q2199" s="260"/>
      <c r="R2199" s="260"/>
      <c r="S2199" s="260"/>
      <c r="T2199" s="261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62" t="s">
        <v>195</v>
      </c>
      <c r="AU2199" s="262" t="s">
        <v>83</v>
      </c>
      <c r="AV2199" s="14" t="s">
        <v>83</v>
      </c>
      <c r="AW2199" s="14" t="s">
        <v>30</v>
      </c>
      <c r="AX2199" s="14" t="s">
        <v>73</v>
      </c>
      <c r="AY2199" s="262" t="s">
        <v>183</v>
      </c>
    </row>
    <row r="2200" s="13" customFormat="1">
      <c r="A2200" s="13"/>
      <c r="B2200" s="241"/>
      <c r="C2200" s="242"/>
      <c r="D2200" s="243" t="s">
        <v>195</v>
      </c>
      <c r="E2200" s="244" t="s">
        <v>1</v>
      </c>
      <c r="F2200" s="245" t="s">
        <v>1773</v>
      </c>
      <c r="G2200" s="242"/>
      <c r="H2200" s="244" t="s">
        <v>1</v>
      </c>
      <c r="I2200" s="246"/>
      <c r="J2200" s="242"/>
      <c r="K2200" s="242"/>
      <c r="L2200" s="247"/>
      <c r="M2200" s="248"/>
      <c r="N2200" s="249"/>
      <c r="O2200" s="249"/>
      <c r="P2200" s="249"/>
      <c r="Q2200" s="249"/>
      <c r="R2200" s="249"/>
      <c r="S2200" s="249"/>
      <c r="T2200" s="250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51" t="s">
        <v>195</v>
      </c>
      <c r="AU2200" s="251" t="s">
        <v>83</v>
      </c>
      <c r="AV2200" s="13" t="s">
        <v>81</v>
      </c>
      <c r="AW2200" s="13" t="s">
        <v>30</v>
      </c>
      <c r="AX2200" s="13" t="s">
        <v>73</v>
      </c>
      <c r="AY2200" s="251" t="s">
        <v>183</v>
      </c>
    </row>
    <row r="2201" s="13" customFormat="1">
      <c r="A2201" s="13"/>
      <c r="B2201" s="241"/>
      <c r="C2201" s="242"/>
      <c r="D2201" s="243" t="s">
        <v>195</v>
      </c>
      <c r="E2201" s="244" t="s">
        <v>1</v>
      </c>
      <c r="F2201" s="245" t="s">
        <v>1774</v>
      </c>
      <c r="G2201" s="242"/>
      <c r="H2201" s="244" t="s">
        <v>1</v>
      </c>
      <c r="I2201" s="246"/>
      <c r="J2201" s="242"/>
      <c r="K2201" s="242"/>
      <c r="L2201" s="247"/>
      <c r="M2201" s="248"/>
      <c r="N2201" s="249"/>
      <c r="O2201" s="249"/>
      <c r="P2201" s="249"/>
      <c r="Q2201" s="249"/>
      <c r="R2201" s="249"/>
      <c r="S2201" s="249"/>
      <c r="T2201" s="250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51" t="s">
        <v>195</v>
      </c>
      <c r="AU2201" s="251" t="s">
        <v>83</v>
      </c>
      <c r="AV2201" s="13" t="s">
        <v>81</v>
      </c>
      <c r="AW2201" s="13" t="s">
        <v>30</v>
      </c>
      <c r="AX2201" s="13" t="s">
        <v>73</v>
      </c>
      <c r="AY2201" s="251" t="s">
        <v>183</v>
      </c>
    </row>
    <row r="2202" s="13" customFormat="1">
      <c r="A2202" s="13"/>
      <c r="B2202" s="241"/>
      <c r="C2202" s="242"/>
      <c r="D2202" s="243" t="s">
        <v>195</v>
      </c>
      <c r="E2202" s="244" t="s">
        <v>1</v>
      </c>
      <c r="F2202" s="245" t="s">
        <v>2399</v>
      </c>
      <c r="G2202" s="242"/>
      <c r="H2202" s="244" t="s">
        <v>1</v>
      </c>
      <c r="I2202" s="246"/>
      <c r="J2202" s="242"/>
      <c r="K2202" s="242"/>
      <c r="L2202" s="247"/>
      <c r="M2202" s="248"/>
      <c r="N2202" s="249"/>
      <c r="O2202" s="249"/>
      <c r="P2202" s="249"/>
      <c r="Q2202" s="249"/>
      <c r="R2202" s="249"/>
      <c r="S2202" s="249"/>
      <c r="T2202" s="250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51" t="s">
        <v>195</v>
      </c>
      <c r="AU2202" s="251" t="s">
        <v>83</v>
      </c>
      <c r="AV2202" s="13" t="s">
        <v>81</v>
      </c>
      <c r="AW2202" s="13" t="s">
        <v>30</v>
      </c>
      <c r="AX2202" s="13" t="s">
        <v>73</v>
      </c>
      <c r="AY2202" s="251" t="s">
        <v>183</v>
      </c>
    </row>
    <row r="2203" s="14" customFormat="1">
      <c r="A2203" s="14"/>
      <c r="B2203" s="252"/>
      <c r="C2203" s="253"/>
      <c r="D2203" s="243" t="s">
        <v>195</v>
      </c>
      <c r="E2203" s="254" t="s">
        <v>1</v>
      </c>
      <c r="F2203" s="255" t="s">
        <v>2402</v>
      </c>
      <c r="G2203" s="253"/>
      <c r="H2203" s="256">
        <v>25.699999999999999</v>
      </c>
      <c r="I2203" s="257"/>
      <c r="J2203" s="253"/>
      <c r="K2203" s="253"/>
      <c r="L2203" s="258"/>
      <c r="M2203" s="259"/>
      <c r="N2203" s="260"/>
      <c r="O2203" s="260"/>
      <c r="P2203" s="260"/>
      <c r="Q2203" s="260"/>
      <c r="R2203" s="260"/>
      <c r="S2203" s="260"/>
      <c r="T2203" s="261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62" t="s">
        <v>195</v>
      </c>
      <c r="AU2203" s="262" t="s">
        <v>83</v>
      </c>
      <c r="AV2203" s="14" t="s">
        <v>83</v>
      </c>
      <c r="AW2203" s="14" t="s">
        <v>30</v>
      </c>
      <c r="AX2203" s="14" t="s">
        <v>73</v>
      </c>
      <c r="AY2203" s="262" t="s">
        <v>183</v>
      </c>
    </row>
    <row r="2204" s="13" customFormat="1">
      <c r="A2204" s="13"/>
      <c r="B2204" s="241"/>
      <c r="C2204" s="242"/>
      <c r="D2204" s="243" t="s">
        <v>195</v>
      </c>
      <c r="E2204" s="244" t="s">
        <v>1</v>
      </c>
      <c r="F2204" s="245" t="s">
        <v>2401</v>
      </c>
      <c r="G2204" s="242"/>
      <c r="H2204" s="244" t="s">
        <v>1</v>
      </c>
      <c r="I2204" s="246"/>
      <c r="J2204" s="242"/>
      <c r="K2204" s="242"/>
      <c r="L2204" s="247"/>
      <c r="M2204" s="248"/>
      <c r="N2204" s="249"/>
      <c r="O2204" s="249"/>
      <c r="P2204" s="249"/>
      <c r="Q2204" s="249"/>
      <c r="R2204" s="249"/>
      <c r="S2204" s="249"/>
      <c r="T2204" s="250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51" t="s">
        <v>195</v>
      </c>
      <c r="AU2204" s="251" t="s">
        <v>83</v>
      </c>
      <c r="AV2204" s="13" t="s">
        <v>81</v>
      </c>
      <c r="AW2204" s="13" t="s">
        <v>30</v>
      </c>
      <c r="AX2204" s="13" t="s">
        <v>73</v>
      </c>
      <c r="AY2204" s="251" t="s">
        <v>183</v>
      </c>
    </row>
    <row r="2205" s="14" customFormat="1">
      <c r="A2205" s="14"/>
      <c r="B2205" s="252"/>
      <c r="C2205" s="253"/>
      <c r="D2205" s="243" t="s">
        <v>195</v>
      </c>
      <c r="E2205" s="254" t="s">
        <v>1</v>
      </c>
      <c r="F2205" s="255" t="s">
        <v>2402</v>
      </c>
      <c r="G2205" s="253"/>
      <c r="H2205" s="256">
        <v>25.699999999999999</v>
      </c>
      <c r="I2205" s="257"/>
      <c r="J2205" s="253"/>
      <c r="K2205" s="253"/>
      <c r="L2205" s="258"/>
      <c r="M2205" s="259"/>
      <c r="N2205" s="260"/>
      <c r="O2205" s="260"/>
      <c r="P2205" s="260"/>
      <c r="Q2205" s="260"/>
      <c r="R2205" s="260"/>
      <c r="S2205" s="260"/>
      <c r="T2205" s="261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62" t="s">
        <v>195</v>
      </c>
      <c r="AU2205" s="262" t="s">
        <v>83</v>
      </c>
      <c r="AV2205" s="14" t="s">
        <v>83</v>
      </c>
      <c r="AW2205" s="14" t="s">
        <v>30</v>
      </c>
      <c r="AX2205" s="14" t="s">
        <v>73</v>
      </c>
      <c r="AY2205" s="262" t="s">
        <v>183</v>
      </c>
    </row>
    <row r="2206" s="13" customFormat="1">
      <c r="A2206" s="13"/>
      <c r="B2206" s="241"/>
      <c r="C2206" s="242"/>
      <c r="D2206" s="243" t="s">
        <v>195</v>
      </c>
      <c r="E2206" s="244" t="s">
        <v>1</v>
      </c>
      <c r="F2206" s="245" t="s">
        <v>1778</v>
      </c>
      <c r="G2206" s="242"/>
      <c r="H2206" s="244" t="s">
        <v>1</v>
      </c>
      <c r="I2206" s="246"/>
      <c r="J2206" s="242"/>
      <c r="K2206" s="242"/>
      <c r="L2206" s="247"/>
      <c r="M2206" s="248"/>
      <c r="N2206" s="249"/>
      <c r="O2206" s="249"/>
      <c r="P2206" s="249"/>
      <c r="Q2206" s="249"/>
      <c r="R2206" s="249"/>
      <c r="S2206" s="249"/>
      <c r="T2206" s="250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51" t="s">
        <v>195</v>
      </c>
      <c r="AU2206" s="251" t="s">
        <v>83</v>
      </c>
      <c r="AV2206" s="13" t="s">
        <v>81</v>
      </c>
      <c r="AW2206" s="13" t="s">
        <v>30</v>
      </c>
      <c r="AX2206" s="13" t="s">
        <v>73</v>
      </c>
      <c r="AY2206" s="251" t="s">
        <v>183</v>
      </c>
    </row>
    <row r="2207" s="13" customFormat="1">
      <c r="A2207" s="13"/>
      <c r="B2207" s="241"/>
      <c r="C2207" s="242"/>
      <c r="D2207" s="243" t="s">
        <v>195</v>
      </c>
      <c r="E2207" s="244" t="s">
        <v>1</v>
      </c>
      <c r="F2207" s="245" t="s">
        <v>366</v>
      </c>
      <c r="G2207" s="242"/>
      <c r="H2207" s="244" t="s">
        <v>1</v>
      </c>
      <c r="I2207" s="246"/>
      <c r="J2207" s="242"/>
      <c r="K2207" s="242"/>
      <c r="L2207" s="247"/>
      <c r="M2207" s="248"/>
      <c r="N2207" s="249"/>
      <c r="O2207" s="249"/>
      <c r="P2207" s="249"/>
      <c r="Q2207" s="249"/>
      <c r="R2207" s="249"/>
      <c r="S2207" s="249"/>
      <c r="T2207" s="250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51" t="s">
        <v>195</v>
      </c>
      <c r="AU2207" s="251" t="s">
        <v>83</v>
      </c>
      <c r="AV2207" s="13" t="s">
        <v>81</v>
      </c>
      <c r="AW2207" s="13" t="s">
        <v>30</v>
      </c>
      <c r="AX2207" s="13" t="s">
        <v>73</v>
      </c>
      <c r="AY2207" s="251" t="s">
        <v>183</v>
      </c>
    </row>
    <row r="2208" s="13" customFormat="1">
      <c r="A2208" s="13"/>
      <c r="B2208" s="241"/>
      <c r="C2208" s="242"/>
      <c r="D2208" s="243" t="s">
        <v>195</v>
      </c>
      <c r="E2208" s="244" t="s">
        <v>1</v>
      </c>
      <c r="F2208" s="245" t="s">
        <v>2399</v>
      </c>
      <c r="G2208" s="242"/>
      <c r="H2208" s="244" t="s">
        <v>1</v>
      </c>
      <c r="I2208" s="246"/>
      <c r="J2208" s="242"/>
      <c r="K2208" s="242"/>
      <c r="L2208" s="247"/>
      <c r="M2208" s="248"/>
      <c r="N2208" s="249"/>
      <c r="O2208" s="249"/>
      <c r="P2208" s="249"/>
      <c r="Q2208" s="249"/>
      <c r="R2208" s="249"/>
      <c r="S2208" s="249"/>
      <c r="T2208" s="250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51" t="s">
        <v>195</v>
      </c>
      <c r="AU2208" s="251" t="s">
        <v>83</v>
      </c>
      <c r="AV2208" s="13" t="s">
        <v>81</v>
      </c>
      <c r="AW2208" s="13" t="s">
        <v>30</v>
      </c>
      <c r="AX2208" s="13" t="s">
        <v>73</v>
      </c>
      <c r="AY2208" s="251" t="s">
        <v>183</v>
      </c>
    </row>
    <row r="2209" s="14" customFormat="1">
      <c r="A2209" s="14"/>
      <c r="B2209" s="252"/>
      <c r="C2209" s="253"/>
      <c r="D2209" s="243" t="s">
        <v>195</v>
      </c>
      <c r="E2209" s="254" t="s">
        <v>1</v>
      </c>
      <c r="F2209" s="255" t="s">
        <v>2403</v>
      </c>
      <c r="G2209" s="253"/>
      <c r="H2209" s="256">
        <v>19.399999999999999</v>
      </c>
      <c r="I2209" s="257"/>
      <c r="J2209" s="253"/>
      <c r="K2209" s="253"/>
      <c r="L2209" s="258"/>
      <c r="M2209" s="259"/>
      <c r="N2209" s="260"/>
      <c r="O2209" s="260"/>
      <c r="P2209" s="260"/>
      <c r="Q2209" s="260"/>
      <c r="R2209" s="260"/>
      <c r="S2209" s="260"/>
      <c r="T2209" s="261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62" t="s">
        <v>195</v>
      </c>
      <c r="AU2209" s="262" t="s">
        <v>83</v>
      </c>
      <c r="AV2209" s="14" t="s">
        <v>83</v>
      </c>
      <c r="AW2209" s="14" t="s">
        <v>30</v>
      </c>
      <c r="AX2209" s="14" t="s">
        <v>73</v>
      </c>
      <c r="AY2209" s="262" t="s">
        <v>183</v>
      </c>
    </row>
    <row r="2210" s="13" customFormat="1">
      <c r="A2210" s="13"/>
      <c r="B2210" s="241"/>
      <c r="C2210" s="242"/>
      <c r="D2210" s="243" t="s">
        <v>195</v>
      </c>
      <c r="E2210" s="244" t="s">
        <v>1</v>
      </c>
      <c r="F2210" s="245" t="s">
        <v>2401</v>
      </c>
      <c r="G2210" s="242"/>
      <c r="H2210" s="244" t="s">
        <v>1</v>
      </c>
      <c r="I2210" s="246"/>
      <c r="J2210" s="242"/>
      <c r="K2210" s="242"/>
      <c r="L2210" s="247"/>
      <c r="M2210" s="248"/>
      <c r="N2210" s="249"/>
      <c r="O2210" s="249"/>
      <c r="P2210" s="249"/>
      <c r="Q2210" s="249"/>
      <c r="R2210" s="249"/>
      <c r="S2210" s="249"/>
      <c r="T2210" s="250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51" t="s">
        <v>195</v>
      </c>
      <c r="AU2210" s="251" t="s">
        <v>83</v>
      </c>
      <c r="AV2210" s="13" t="s">
        <v>81</v>
      </c>
      <c r="AW2210" s="13" t="s">
        <v>30</v>
      </c>
      <c r="AX2210" s="13" t="s">
        <v>73</v>
      </c>
      <c r="AY2210" s="251" t="s">
        <v>183</v>
      </c>
    </row>
    <row r="2211" s="14" customFormat="1">
      <c r="A2211" s="14"/>
      <c r="B2211" s="252"/>
      <c r="C2211" s="253"/>
      <c r="D2211" s="243" t="s">
        <v>195</v>
      </c>
      <c r="E2211" s="254" t="s">
        <v>1</v>
      </c>
      <c r="F2211" s="255" t="s">
        <v>2403</v>
      </c>
      <c r="G2211" s="253"/>
      <c r="H2211" s="256">
        <v>19.399999999999999</v>
      </c>
      <c r="I2211" s="257"/>
      <c r="J2211" s="253"/>
      <c r="K2211" s="253"/>
      <c r="L2211" s="258"/>
      <c r="M2211" s="259"/>
      <c r="N2211" s="260"/>
      <c r="O2211" s="260"/>
      <c r="P2211" s="260"/>
      <c r="Q2211" s="260"/>
      <c r="R2211" s="260"/>
      <c r="S2211" s="260"/>
      <c r="T2211" s="261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62" t="s">
        <v>195</v>
      </c>
      <c r="AU2211" s="262" t="s">
        <v>83</v>
      </c>
      <c r="AV2211" s="14" t="s">
        <v>83</v>
      </c>
      <c r="AW2211" s="14" t="s">
        <v>30</v>
      </c>
      <c r="AX2211" s="14" t="s">
        <v>73</v>
      </c>
      <c r="AY2211" s="262" t="s">
        <v>183</v>
      </c>
    </row>
    <row r="2212" s="15" customFormat="1">
      <c r="A2212" s="15"/>
      <c r="B2212" s="263"/>
      <c r="C2212" s="264"/>
      <c r="D2212" s="243" t="s">
        <v>195</v>
      </c>
      <c r="E2212" s="265" t="s">
        <v>1</v>
      </c>
      <c r="F2212" s="266" t="s">
        <v>219</v>
      </c>
      <c r="G2212" s="264"/>
      <c r="H2212" s="267">
        <v>111.59999999999999</v>
      </c>
      <c r="I2212" s="268"/>
      <c r="J2212" s="264"/>
      <c r="K2212" s="264"/>
      <c r="L2212" s="269"/>
      <c r="M2212" s="270"/>
      <c r="N2212" s="271"/>
      <c r="O2212" s="271"/>
      <c r="P2212" s="271"/>
      <c r="Q2212" s="271"/>
      <c r="R2212" s="271"/>
      <c r="S2212" s="271"/>
      <c r="T2212" s="272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T2212" s="273" t="s">
        <v>195</v>
      </c>
      <c r="AU2212" s="273" t="s">
        <v>83</v>
      </c>
      <c r="AV2212" s="15" t="s">
        <v>188</v>
      </c>
      <c r="AW2212" s="15" t="s">
        <v>30</v>
      </c>
      <c r="AX2212" s="15" t="s">
        <v>81</v>
      </c>
      <c r="AY2212" s="273" t="s">
        <v>183</v>
      </c>
    </row>
    <row r="2213" s="2" customFormat="1" ht="24.15" customHeight="1">
      <c r="A2213" s="38"/>
      <c r="B2213" s="39"/>
      <c r="C2213" s="277" t="s">
        <v>2404</v>
      </c>
      <c r="D2213" s="277" t="s">
        <v>649</v>
      </c>
      <c r="E2213" s="278" t="s">
        <v>2405</v>
      </c>
      <c r="F2213" s="279" t="s">
        <v>2406</v>
      </c>
      <c r="G2213" s="280" t="s">
        <v>202</v>
      </c>
      <c r="H2213" s="281">
        <v>58.590000000000003</v>
      </c>
      <c r="I2213" s="282"/>
      <c r="J2213" s="283">
        <f>ROUND(I2213*H2213,2)</f>
        <v>0</v>
      </c>
      <c r="K2213" s="284"/>
      <c r="L2213" s="285"/>
      <c r="M2213" s="286" t="s">
        <v>1</v>
      </c>
      <c r="N2213" s="287" t="s">
        <v>38</v>
      </c>
      <c r="O2213" s="91"/>
      <c r="P2213" s="237">
        <f>O2213*H2213</f>
        <v>0</v>
      </c>
      <c r="Q2213" s="237">
        <v>0.0044999999999999997</v>
      </c>
      <c r="R2213" s="237">
        <f>Q2213*H2213</f>
        <v>0.26365499999999997</v>
      </c>
      <c r="S2213" s="237">
        <v>0</v>
      </c>
      <c r="T2213" s="238">
        <f>S2213*H2213</f>
        <v>0</v>
      </c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R2213" s="239" t="s">
        <v>435</v>
      </c>
      <c r="AT2213" s="239" t="s">
        <v>649</v>
      </c>
      <c r="AU2213" s="239" t="s">
        <v>83</v>
      </c>
      <c r="AY2213" s="17" t="s">
        <v>183</v>
      </c>
      <c r="BE2213" s="240">
        <f>IF(N2213="základní",J2213,0)</f>
        <v>0</v>
      </c>
      <c r="BF2213" s="240">
        <f>IF(N2213="snížená",J2213,0)</f>
        <v>0</v>
      </c>
      <c r="BG2213" s="240">
        <f>IF(N2213="zákl. přenesená",J2213,0)</f>
        <v>0</v>
      </c>
      <c r="BH2213" s="240">
        <f>IF(N2213="sníž. přenesená",J2213,0)</f>
        <v>0</v>
      </c>
      <c r="BI2213" s="240">
        <f>IF(N2213="nulová",J2213,0)</f>
        <v>0</v>
      </c>
      <c r="BJ2213" s="17" t="s">
        <v>81</v>
      </c>
      <c r="BK2213" s="240">
        <f>ROUND(I2213*H2213,2)</f>
        <v>0</v>
      </c>
      <c r="BL2213" s="17" t="s">
        <v>327</v>
      </c>
      <c r="BM2213" s="239" t="s">
        <v>2407</v>
      </c>
    </row>
    <row r="2214" s="13" customFormat="1">
      <c r="A2214" s="13"/>
      <c r="B2214" s="241"/>
      <c r="C2214" s="242"/>
      <c r="D2214" s="243" t="s">
        <v>195</v>
      </c>
      <c r="E2214" s="244" t="s">
        <v>1</v>
      </c>
      <c r="F2214" s="245" t="s">
        <v>196</v>
      </c>
      <c r="G2214" s="242"/>
      <c r="H2214" s="244" t="s">
        <v>1</v>
      </c>
      <c r="I2214" s="246"/>
      <c r="J2214" s="242"/>
      <c r="K2214" s="242"/>
      <c r="L2214" s="247"/>
      <c r="M2214" s="248"/>
      <c r="N2214" s="249"/>
      <c r="O2214" s="249"/>
      <c r="P2214" s="249"/>
      <c r="Q2214" s="249"/>
      <c r="R2214" s="249"/>
      <c r="S2214" s="249"/>
      <c r="T2214" s="250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51" t="s">
        <v>195</v>
      </c>
      <c r="AU2214" s="251" t="s">
        <v>83</v>
      </c>
      <c r="AV2214" s="13" t="s">
        <v>81</v>
      </c>
      <c r="AW2214" s="13" t="s">
        <v>30</v>
      </c>
      <c r="AX2214" s="13" t="s">
        <v>73</v>
      </c>
      <c r="AY2214" s="251" t="s">
        <v>183</v>
      </c>
    </row>
    <row r="2215" s="13" customFormat="1">
      <c r="A2215" s="13"/>
      <c r="B2215" s="241"/>
      <c r="C2215" s="242"/>
      <c r="D2215" s="243" t="s">
        <v>195</v>
      </c>
      <c r="E2215" s="244" t="s">
        <v>1</v>
      </c>
      <c r="F2215" s="245" t="s">
        <v>1711</v>
      </c>
      <c r="G2215" s="242"/>
      <c r="H2215" s="244" t="s">
        <v>1</v>
      </c>
      <c r="I2215" s="246"/>
      <c r="J2215" s="242"/>
      <c r="K2215" s="242"/>
      <c r="L2215" s="247"/>
      <c r="M2215" s="248"/>
      <c r="N2215" s="249"/>
      <c r="O2215" s="249"/>
      <c r="P2215" s="249"/>
      <c r="Q2215" s="249"/>
      <c r="R2215" s="249"/>
      <c r="S2215" s="249"/>
      <c r="T2215" s="250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51" t="s">
        <v>195</v>
      </c>
      <c r="AU2215" s="251" t="s">
        <v>83</v>
      </c>
      <c r="AV2215" s="13" t="s">
        <v>81</v>
      </c>
      <c r="AW2215" s="13" t="s">
        <v>30</v>
      </c>
      <c r="AX2215" s="13" t="s">
        <v>73</v>
      </c>
      <c r="AY2215" s="251" t="s">
        <v>183</v>
      </c>
    </row>
    <row r="2216" s="13" customFormat="1">
      <c r="A2216" s="13"/>
      <c r="B2216" s="241"/>
      <c r="C2216" s="242"/>
      <c r="D2216" s="243" t="s">
        <v>195</v>
      </c>
      <c r="E2216" s="244" t="s">
        <v>1</v>
      </c>
      <c r="F2216" s="245" t="s">
        <v>1025</v>
      </c>
      <c r="G2216" s="242"/>
      <c r="H2216" s="244" t="s">
        <v>1</v>
      </c>
      <c r="I2216" s="246"/>
      <c r="J2216" s="242"/>
      <c r="K2216" s="242"/>
      <c r="L2216" s="247"/>
      <c r="M2216" s="248"/>
      <c r="N2216" s="249"/>
      <c r="O2216" s="249"/>
      <c r="P2216" s="249"/>
      <c r="Q2216" s="249"/>
      <c r="R2216" s="249"/>
      <c r="S2216" s="249"/>
      <c r="T2216" s="250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51" t="s">
        <v>195</v>
      </c>
      <c r="AU2216" s="251" t="s">
        <v>83</v>
      </c>
      <c r="AV2216" s="13" t="s">
        <v>81</v>
      </c>
      <c r="AW2216" s="13" t="s">
        <v>30</v>
      </c>
      <c r="AX2216" s="13" t="s">
        <v>73</v>
      </c>
      <c r="AY2216" s="251" t="s">
        <v>183</v>
      </c>
    </row>
    <row r="2217" s="14" customFormat="1">
      <c r="A2217" s="14"/>
      <c r="B2217" s="252"/>
      <c r="C2217" s="253"/>
      <c r="D2217" s="243" t="s">
        <v>195</v>
      </c>
      <c r="E2217" s="254" t="s">
        <v>1</v>
      </c>
      <c r="F2217" s="255" t="s">
        <v>2400</v>
      </c>
      <c r="G2217" s="253"/>
      <c r="H2217" s="256">
        <v>10.699999999999999</v>
      </c>
      <c r="I2217" s="257"/>
      <c r="J2217" s="253"/>
      <c r="K2217" s="253"/>
      <c r="L2217" s="258"/>
      <c r="M2217" s="259"/>
      <c r="N2217" s="260"/>
      <c r="O2217" s="260"/>
      <c r="P2217" s="260"/>
      <c r="Q2217" s="260"/>
      <c r="R2217" s="260"/>
      <c r="S2217" s="260"/>
      <c r="T2217" s="261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62" t="s">
        <v>195</v>
      </c>
      <c r="AU2217" s="262" t="s">
        <v>83</v>
      </c>
      <c r="AV2217" s="14" t="s">
        <v>83</v>
      </c>
      <c r="AW2217" s="14" t="s">
        <v>30</v>
      </c>
      <c r="AX2217" s="14" t="s">
        <v>73</v>
      </c>
      <c r="AY2217" s="262" t="s">
        <v>183</v>
      </c>
    </row>
    <row r="2218" s="13" customFormat="1">
      <c r="A2218" s="13"/>
      <c r="B2218" s="241"/>
      <c r="C2218" s="242"/>
      <c r="D2218" s="243" t="s">
        <v>195</v>
      </c>
      <c r="E2218" s="244" t="s">
        <v>1</v>
      </c>
      <c r="F2218" s="245" t="s">
        <v>1773</v>
      </c>
      <c r="G2218" s="242"/>
      <c r="H2218" s="244" t="s">
        <v>1</v>
      </c>
      <c r="I2218" s="246"/>
      <c r="J2218" s="242"/>
      <c r="K2218" s="242"/>
      <c r="L2218" s="247"/>
      <c r="M2218" s="248"/>
      <c r="N2218" s="249"/>
      <c r="O2218" s="249"/>
      <c r="P2218" s="249"/>
      <c r="Q2218" s="249"/>
      <c r="R2218" s="249"/>
      <c r="S2218" s="249"/>
      <c r="T2218" s="250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51" t="s">
        <v>195</v>
      </c>
      <c r="AU2218" s="251" t="s">
        <v>83</v>
      </c>
      <c r="AV2218" s="13" t="s">
        <v>81</v>
      </c>
      <c r="AW2218" s="13" t="s">
        <v>30</v>
      </c>
      <c r="AX2218" s="13" t="s">
        <v>73</v>
      </c>
      <c r="AY2218" s="251" t="s">
        <v>183</v>
      </c>
    </row>
    <row r="2219" s="13" customFormat="1">
      <c r="A2219" s="13"/>
      <c r="B2219" s="241"/>
      <c r="C2219" s="242"/>
      <c r="D2219" s="243" t="s">
        <v>195</v>
      </c>
      <c r="E2219" s="244" t="s">
        <v>1</v>
      </c>
      <c r="F2219" s="245" t="s">
        <v>1774</v>
      </c>
      <c r="G2219" s="242"/>
      <c r="H2219" s="244" t="s">
        <v>1</v>
      </c>
      <c r="I2219" s="246"/>
      <c r="J2219" s="242"/>
      <c r="K2219" s="242"/>
      <c r="L2219" s="247"/>
      <c r="M2219" s="248"/>
      <c r="N2219" s="249"/>
      <c r="O2219" s="249"/>
      <c r="P2219" s="249"/>
      <c r="Q2219" s="249"/>
      <c r="R2219" s="249"/>
      <c r="S2219" s="249"/>
      <c r="T2219" s="250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51" t="s">
        <v>195</v>
      </c>
      <c r="AU2219" s="251" t="s">
        <v>83</v>
      </c>
      <c r="AV2219" s="13" t="s">
        <v>81</v>
      </c>
      <c r="AW2219" s="13" t="s">
        <v>30</v>
      </c>
      <c r="AX2219" s="13" t="s">
        <v>73</v>
      </c>
      <c r="AY2219" s="251" t="s">
        <v>183</v>
      </c>
    </row>
    <row r="2220" s="14" customFormat="1">
      <c r="A2220" s="14"/>
      <c r="B2220" s="252"/>
      <c r="C2220" s="253"/>
      <c r="D2220" s="243" t="s">
        <v>195</v>
      </c>
      <c r="E2220" s="254" t="s">
        <v>1</v>
      </c>
      <c r="F2220" s="255" t="s">
        <v>2402</v>
      </c>
      <c r="G2220" s="253"/>
      <c r="H2220" s="256">
        <v>25.699999999999999</v>
      </c>
      <c r="I2220" s="257"/>
      <c r="J2220" s="253"/>
      <c r="K2220" s="253"/>
      <c r="L2220" s="258"/>
      <c r="M2220" s="259"/>
      <c r="N2220" s="260"/>
      <c r="O2220" s="260"/>
      <c r="P2220" s="260"/>
      <c r="Q2220" s="260"/>
      <c r="R2220" s="260"/>
      <c r="S2220" s="260"/>
      <c r="T2220" s="261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62" t="s">
        <v>195</v>
      </c>
      <c r="AU2220" s="262" t="s">
        <v>83</v>
      </c>
      <c r="AV2220" s="14" t="s">
        <v>83</v>
      </c>
      <c r="AW2220" s="14" t="s">
        <v>30</v>
      </c>
      <c r="AX2220" s="14" t="s">
        <v>73</v>
      </c>
      <c r="AY2220" s="262" t="s">
        <v>183</v>
      </c>
    </row>
    <row r="2221" s="13" customFormat="1">
      <c r="A2221" s="13"/>
      <c r="B2221" s="241"/>
      <c r="C2221" s="242"/>
      <c r="D2221" s="243" t="s">
        <v>195</v>
      </c>
      <c r="E2221" s="244" t="s">
        <v>1</v>
      </c>
      <c r="F2221" s="245" t="s">
        <v>1778</v>
      </c>
      <c r="G2221" s="242"/>
      <c r="H2221" s="244" t="s">
        <v>1</v>
      </c>
      <c r="I2221" s="246"/>
      <c r="J2221" s="242"/>
      <c r="K2221" s="242"/>
      <c r="L2221" s="247"/>
      <c r="M2221" s="248"/>
      <c r="N2221" s="249"/>
      <c r="O2221" s="249"/>
      <c r="P2221" s="249"/>
      <c r="Q2221" s="249"/>
      <c r="R2221" s="249"/>
      <c r="S2221" s="249"/>
      <c r="T2221" s="250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51" t="s">
        <v>195</v>
      </c>
      <c r="AU2221" s="251" t="s">
        <v>83</v>
      </c>
      <c r="AV2221" s="13" t="s">
        <v>81</v>
      </c>
      <c r="AW2221" s="13" t="s">
        <v>30</v>
      </c>
      <c r="AX2221" s="13" t="s">
        <v>73</v>
      </c>
      <c r="AY2221" s="251" t="s">
        <v>183</v>
      </c>
    </row>
    <row r="2222" s="13" customFormat="1">
      <c r="A2222" s="13"/>
      <c r="B2222" s="241"/>
      <c r="C2222" s="242"/>
      <c r="D2222" s="243" t="s">
        <v>195</v>
      </c>
      <c r="E2222" s="244" t="s">
        <v>1</v>
      </c>
      <c r="F2222" s="245" t="s">
        <v>366</v>
      </c>
      <c r="G2222" s="242"/>
      <c r="H2222" s="244" t="s">
        <v>1</v>
      </c>
      <c r="I2222" s="246"/>
      <c r="J2222" s="242"/>
      <c r="K2222" s="242"/>
      <c r="L2222" s="247"/>
      <c r="M2222" s="248"/>
      <c r="N2222" s="249"/>
      <c r="O2222" s="249"/>
      <c r="P2222" s="249"/>
      <c r="Q2222" s="249"/>
      <c r="R2222" s="249"/>
      <c r="S2222" s="249"/>
      <c r="T2222" s="250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51" t="s">
        <v>195</v>
      </c>
      <c r="AU2222" s="251" t="s">
        <v>83</v>
      </c>
      <c r="AV2222" s="13" t="s">
        <v>81</v>
      </c>
      <c r="AW2222" s="13" t="s">
        <v>30</v>
      </c>
      <c r="AX2222" s="13" t="s">
        <v>73</v>
      </c>
      <c r="AY2222" s="251" t="s">
        <v>183</v>
      </c>
    </row>
    <row r="2223" s="14" customFormat="1">
      <c r="A2223" s="14"/>
      <c r="B2223" s="252"/>
      <c r="C2223" s="253"/>
      <c r="D2223" s="243" t="s">
        <v>195</v>
      </c>
      <c r="E2223" s="254" t="s">
        <v>1</v>
      </c>
      <c r="F2223" s="255" t="s">
        <v>2403</v>
      </c>
      <c r="G2223" s="253"/>
      <c r="H2223" s="256">
        <v>19.399999999999999</v>
      </c>
      <c r="I2223" s="257"/>
      <c r="J2223" s="253"/>
      <c r="K2223" s="253"/>
      <c r="L2223" s="258"/>
      <c r="M2223" s="259"/>
      <c r="N2223" s="260"/>
      <c r="O2223" s="260"/>
      <c r="P2223" s="260"/>
      <c r="Q2223" s="260"/>
      <c r="R2223" s="260"/>
      <c r="S2223" s="260"/>
      <c r="T2223" s="261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62" t="s">
        <v>195</v>
      </c>
      <c r="AU2223" s="262" t="s">
        <v>83</v>
      </c>
      <c r="AV2223" s="14" t="s">
        <v>83</v>
      </c>
      <c r="AW2223" s="14" t="s">
        <v>30</v>
      </c>
      <c r="AX2223" s="14" t="s">
        <v>73</v>
      </c>
      <c r="AY2223" s="262" t="s">
        <v>183</v>
      </c>
    </row>
    <row r="2224" s="15" customFormat="1">
      <c r="A2224" s="15"/>
      <c r="B2224" s="263"/>
      <c r="C2224" s="264"/>
      <c r="D2224" s="243" t="s">
        <v>195</v>
      </c>
      <c r="E2224" s="265" t="s">
        <v>1</v>
      </c>
      <c r="F2224" s="266" t="s">
        <v>219</v>
      </c>
      <c r="G2224" s="264"/>
      <c r="H2224" s="267">
        <v>55.799999999999997</v>
      </c>
      <c r="I2224" s="268"/>
      <c r="J2224" s="264"/>
      <c r="K2224" s="264"/>
      <c r="L2224" s="269"/>
      <c r="M2224" s="270"/>
      <c r="N2224" s="271"/>
      <c r="O2224" s="271"/>
      <c r="P2224" s="271"/>
      <c r="Q2224" s="271"/>
      <c r="R2224" s="271"/>
      <c r="S2224" s="271"/>
      <c r="T2224" s="272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T2224" s="273" t="s">
        <v>195</v>
      </c>
      <c r="AU2224" s="273" t="s">
        <v>83</v>
      </c>
      <c r="AV2224" s="15" t="s">
        <v>188</v>
      </c>
      <c r="AW2224" s="15" t="s">
        <v>30</v>
      </c>
      <c r="AX2224" s="15" t="s">
        <v>81</v>
      </c>
      <c r="AY2224" s="273" t="s">
        <v>183</v>
      </c>
    </row>
    <row r="2225" s="14" customFormat="1">
      <c r="A2225" s="14"/>
      <c r="B2225" s="252"/>
      <c r="C2225" s="253"/>
      <c r="D2225" s="243" t="s">
        <v>195</v>
      </c>
      <c r="E2225" s="253"/>
      <c r="F2225" s="255" t="s">
        <v>2408</v>
      </c>
      <c r="G2225" s="253"/>
      <c r="H2225" s="256">
        <v>58.590000000000003</v>
      </c>
      <c r="I2225" s="257"/>
      <c r="J2225" s="253"/>
      <c r="K2225" s="253"/>
      <c r="L2225" s="258"/>
      <c r="M2225" s="259"/>
      <c r="N2225" s="260"/>
      <c r="O2225" s="260"/>
      <c r="P2225" s="260"/>
      <c r="Q2225" s="260"/>
      <c r="R2225" s="260"/>
      <c r="S2225" s="260"/>
      <c r="T2225" s="261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62" t="s">
        <v>195</v>
      </c>
      <c r="AU2225" s="262" t="s">
        <v>83</v>
      </c>
      <c r="AV2225" s="14" t="s">
        <v>83</v>
      </c>
      <c r="AW2225" s="14" t="s">
        <v>4</v>
      </c>
      <c r="AX2225" s="14" t="s">
        <v>81</v>
      </c>
      <c r="AY2225" s="262" t="s">
        <v>183</v>
      </c>
    </row>
    <row r="2226" s="2" customFormat="1" ht="24.15" customHeight="1">
      <c r="A2226" s="38"/>
      <c r="B2226" s="39"/>
      <c r="C2226" s="277" t="s">
        <v>2409</v>
      </c>
      <c r="D2226" s="277" t="s">
        <v>649</v>
      </c>
      <c r="E2226" s="278" t="s">
        <v>2410</v>
      </c>
      <c r="F2226" s="279" t="s">
        <v>2411</v>
      </c>
      <c r="G2226" s="280" t="s">
        <v>202</v>
      </c>
      <c r="H2226" s="281">
        <v>38.219999999999999</v>
      </c>
      <c r="I2226" s="282"/>
      <c r="J2226" s="283">
        <f>ROUND(I2226*H2226,2)</f>
        <v>0</v>
      </c>
      <c r="K2226" s="284"/>
      <c r="L2226" s="285"/>
      <c r="M2226" s="286" t="s">
        <v>1</v>
      </c>
      <c r="N2226" s="287" t="s">
        <v>38</v>
      </c>
      <c r="O2226" s="91"/>
      <c r="P2226" s="237">
        <f>O2226*H2226</f>
        <v>0</v>
      </c>
      <c r="Q2226" s="237">
        <v>0.0028999999999999998</v>
      </c>
      <c r="R2226" s="237">
        <f>Q2226*H2226</f>
        <v>0.11083799999999999</v>
      </c>
      <c r="S2226" s="237">
        <v>0</v>
      </c>
      <c r="T2226" s="238">
        <f>S2226*H2226</f>
        <v>0</v>
      </c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R2226" s="239" t="s">
        <v>435</v>
      </c>
      <c r="AT2226" s="239" t="s">
        <v>649</v>
      </c>
      <c r="AU2226" s="239" t="s">
        <v>83</v>
      </c>
      <c r="AY2226" s="17" t="s">
        <v>183</v>
      </c>
      <c r="BE2226" s="240">
        <f>IF(N2226="základní",J2226,0)</f>
        <v>0</v>
      </c>
      <c r="BF2226" s="240">
        <f>IF(N2226="snížená",J2226,0)</f>
        <v>0</v>
      </c>
      <c r="BG2226" s="240">
        <f>IF(N2226="zákl. přenesená",J2226,0)</f>
        <v>0</v>
      </c>
      <c r="BH2226" s="240">
        <f>IF(N2226="sníž. přenesená",J2226,0)</f>
        <v>0</v>
      </c>
      <c r="BI2226" s="240">
        <f>IF(N2226="nulová",J2226,0)</f>
        <v>0</v>
      </c>
      <c r="BJ2226" s="17" t="s">
        <v>81</v>
      </c>
      <c r="BK2226" s="240">
        <f>ROUND(I2226*H2226,2)</f>
        <v>0</v>
      </c>
      <c r="BL2226" s="17" t="s">
        <v>327</v>
      </c>
      <c r="BM2226" s="239" t="s">
        <v>2412</v>
      </c>
    </row>
    <row r="2227" s="13" customFormat="1">
      <c r="A2227" s="13"/>
      <c r="B2227" s="241"/>
      <c r="C2227" s="242"/>
      <c r="D2227" s="243" t="s">
        <v>195</v>
      </c>
      <c r="E2227" s="244" t="s">
        <v>1</v>
      </c>
      <c r="F2227" s="245" t="s">
        <v>196</v>
      </c>
      <c r="G2227" s="242"/>
      <c r="H2227" s="244" t="s">
        <v>1</v>
      </c>
      <c r="I2227" s="246"/>
      <c r="J2227" s="242"/>
      <c r="K2227" s="242"/>
      <c r="L2227" s="247"/>
      <c r="M2227" s="248"/>
      <c r="N2227" s="249"/>
      <c r="O2227" s="249"/>
      <c r="P2227" s="249"/>
      <c r="Q2227" s="249"/>
      <c r="R2227" s="249"/>
      <c r="S2227" s="249"/>
      <c r="T2227" s="250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51" t="s">
        <v>195</v>
      </c>
      <c r="AU2227" s="251" t="s">
        <v>83</v>
      </c>
      <c r="AV2227" s="13" t="s">
        <v>81</v>
      </c>
      <c r="AW2227" s="13" t="s">
        <v>30</v>
      </c>
      <c r="AX2227" s="13" t="s">
        <v>73</v>
      </c>
      <c r="AY2227" s="251" t="s">
        <v>183</v>
      </c>
    </row>
    <row r="2228" s="13" customFormat="1">
      <c r="A2228" s="13"/>
      <c r="B2228" s="241"/>
      <c r="C2228" s="242"/>
      <c r="D2228" s="243" t="s">
        <v>195</v>
      </c>
      <c r="E2228" s="244" t="s">
        <v>1</v>
      </c>
      <c r="F2228" s="245" t="s">
        <v>1711</v>
      </c>
      <c r="G2228" s="242"/>
      <c r="H2228" s="244" t="s">
        <v>1</v>
      </c>
      <c r="I2228" s="246"/>
      <c r="J2228" s="242"/>
      <c r="K2228" s="242"/>
      <c r="L2228" s="247"/>
      <c r="M2228" s="248"/>
      <c r="N2228" s="249"/>
      <c r="O2228" s="249"/>
      <c r="P2228" s="249"/>
      <c r="Q2228" s="249"/>
      <c r="R2228" s="249"/>
      <c r="S2228" s="249"/>
      <c r="T2228" s="250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51" t="s">
        <v>195</v>
      </c>
      <c r="AU2228" s="251" t="s">
        <v>83</v>
      </c>
      <c r="AV2228" s="13" t="s">
        <v>81</v>
      </c>
      <c r="AW2228" s="13" t="s">
        <v>30</v>
      </c>
      <c r="AX2228" s="13" t="s">
        <v>73</v>
      </c>
      <c r="AY2228" s="251" t="s">
        <v>183</v>
      </c>
    </row>
    <row r="2229" s="13" customFormat="1">
      <c r="A2229" s="13"/>
      <c r="B2229" s="241"/>
      <c r="C2229" s="242"/>
      <c r="D2229" s="243" t="s">
        <v>195</v>
      </c>
      <c r="E2229" s="244" t="s">
        <v>1</v>
      </c>
      <c r="F2229" s="245" t="s">
        <v>1025</v>
      </c>
      <c r="G2229" s="242"/>
      <c r="H2229" s="244" t="s">
        <v>1</v>
      </c>
      <c r="I2229" s="246"/>
      <c r="J2229" s="242"/>
      <c r="K2229" s="242"/>
      <c r="L2229" s="247"/>
      <c r="M2229" s="248"/>
      <c r="N2229" s="249"/>
      <c r="O2229" s="249"/>
      <c r="P2229" s="249"/>
      <c r="Q2229" s="249"/>
      <c r="R2229" s="249"/>
      <c r="S2229" s="249"/>
      <c r="T2229" s="250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51" t="s">
        <v>195</v>
      </c>
      <c r="AU2229" s="251" t="s">
        <v>83</v>
      </c>
      <c r="AV2229" s="13" t="s">
        <v>81</v>
      </c>
      <c r="AW2229" s="13" t="s">
        <v>30</v>
      </c>
      <c r="AX2229" s="13" t="s">
        <v>73</v>
      </c>
      <c r="AY2229" s="251" t="s">
        <v>183</v>
      </c>
    </row>
    <row r="2230" s="13" customFormat="1">
      <c r="A2230" s="13"/>
      <c r="B2230" s="241"/>
      <c r="C2230" s="242"/>
      <c r="D2230" s="243" t="s">
        <v>195</v>
      </c>
      <c r="E2230" s="244" t="s">
        <v>1</v>
      </c>
      <c r="F2230" s="245" t="s">
        <v>2401</v>
      </c>
      <c r="G2230" s="242"/>
      <c r="H2230" s="244" t="s">
        <v>1</v>
      </c>
      <c r="I2230" s="246"/>
      <c r="J2230" s="242"/>
      <c r="K2230" s="242"/>
      <c r="L2230" s="247"/>
      <c r="M2230" s="248"/>
      <c r="N2230" s="249"/>
      <c r="O2230" s="249"/>
      <c r="P2230" s="249"/>
      <c r="Q2230" s="249"/>
      <c r="R2230" s="249"/>
      <c r="S2230" s="249"/>
      <c r="T2230" s="250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51" t="s">
        <v>195</v>
      </c>
      <c r="AU2230" s="251" t="s">
        <v>83</v>
      </c>
      <c r="AV2230" s="13" t="s">
        <v>81</v>
      </c>
      <c r="AW2230" s="13" t="s">
        <v>30</v>
      </c>
      <c r="AX2230" s="13" t="s">
        <v>73</v>
      </c>
      <c r="AY2230" s="251" t="s">
        <v>183</v>
      </c>
    </row>
    <row r="2231" s="14" customFormat="1">
      <c r="A2231" s="14"/>
      <c r="B2231" s="252"/>
      <c r="C2231" s="253"/>
      <c r="D2231" s="243" t="s">
        <v>195</v>
      </c>
      <c r="E2231" s="254" t="s">
        <v>1</v>
      </c>
      <c r="F2231" s="255" t="s">
        <v>2400</v>
      </c>
      <c r="G2231" s="253"/>
      <c r="H2231" s="256">
        <v>10.699999999999999</v>
      </c>
      <c r="I2231" s="257"/>
      <c r="J2231" s="253"/>
      <c r="K2231" s="253"/>
      <c r="L2231" s="258"/>
      <c r="M2231" s="259"/>
      <c r="N2231" s="260"/>
      <c r="O2231" s="260"/>
      <c r="P2231" s="260"/>
      <c r="Q2231" s="260"/>
      <c r="R2231" s="260"/>
      <c r="S2231" s="260"/>
      <c r="T2231" s="261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62" t="s">
        <v>195</v>
      </c>
      <c r="AU2231" s="262" t="s">
        <v>83</v>
      </c>
      <c r="AV2231" s="14" t="s">
        <v>83</v>
      </c>
      <c r="AW2231" s="14" t="s">
        <v>30</v>
      </c>
      <c r="AX2231" s="14" t="s">
        <v>73</v>
      </c>
      <c r="AY2231" s="262" t="s">
        <v>183</v>
      </c>
    </row>
    <row r="2232" s="13" customFormat="1">
      <c r="A2232" s="13"/>
      <c r="B2232" s="241"/>
      <c r="C2232" s="242"/>
      <c r="D2232" s="243" t="s">
        <v>195</v>
      </c>
      <c r="E2232" s="244" t="s">
        <v>1</v>
      </c>
      <c r="F2232" s="245" t="s">
        <v>1773</v>
      </c>
      <c r="G2232" s="242"/>
      <c r="H2232" s="244" t="s">
        <v>1</v>
      </c>
      <c r="I2232" s="246"/>
      <c r="J2232" s="242"/>
      <c r="K2232" s="242"/>
      <c r="L2232" s="247"/>
      <c r="M2232" s="248"/>
      <c r="N2232" s="249"/>
      <c r="O2232" s="249"/>
      <c r="P2232" s="249"/>
      <c r="Q2232" s="249"/>
      <c r="R2232" s="249"/>
      <c r="S2232" s="249"/>
      <c r="T2232" s="250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51" t="s">
        <v>195</v>
      </c>
      <c r="AU2232" s="251" t="s">
        <v>83</v>
      </c>
      <c r="AV2232" s="13" t="s">
        <v>81</v>
      </c>
      <c r="AW2232" s="13" t="s">
        <v>30</v>
      </c>
      <c r="AX2232" s="13" t="s">
        <v>73</v>
      </c>
      <c r="AY2232" s="251" t="s">
        <v>183</v>
      </c>
    </row>
    <row r="2233" s="13" customFormat="1">
      <c r="A2233" s="13"/>
      <c r="B2233" s="241"/>
      <c r="C2233" s="242"/>
      <c r="D2233" s="243" t="s">
        <v>195</v>
      </c>
      <c r="E2233" s="244" t="s">
        <v>1</v>
      </c>
      <c r="F2233" s="245" t="s">
        <v>1774</v>
      </c>
      <c r="G2233" s="242"/>
      <c r="H2233" s="244" t="s">
        <v>1</v>
      </c>
      <c r="I2233" s="246"/>
      <c r="J2233" s="242"/>
      <c r="K2233" s="242"/>
      <c r="L2233" s="247"/>
      <c r="M2233" s="248"/>
      <c r="N2233" s="249"/>
      <c r="O2233" s="249"/>
      <c r="P2233" s="249"/>
      <c r="Q2233" s="249"/>
      <c r="R2233" s="249"/>
      <c r="S2233" s="249"/>
      <c r="T2233" s="250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51" t="s">
        <v>195</v>
      </c>
      <c r="AU2233" s="251" t="s">
        <v>83</v>
      </c>
      <c r="AV2233" s="13" t="s">
        <v>81</v>
      </c>
      <c r="AW2233" s="13" t="s">
        <v>30</v>
      </c>
      <c r="AX2233" s="13" t="s">
        <v>73</v>
      </c>
      <c r="AY2233" s="251" t="s">
        <v>183</v>
      </c>
    </row>
    <row r="2234" s="14" customFormat="1">
      <c r="A2234" s="14"/>
      <c r="B2234" s="252"/>
      <c r="C2234" s="253"/>
      <c r="D2234" s="243" t="s">
        <v>195</v>
      </c>
      <c r="E2234" s="254" t="s">
        <v>1</v>
      </c>
      <c r="F2234" s="255" t="s">
        <v>2402</v>
      </c>
      <c r="G2234" s="253"/>
      <c r="H2234" s="256">
        <v>25.699999999999999</v>
      </c>
      <c r="I2234" s="257"/>
      <c r="J2234" s="253"/>
      <c r="K2234" s="253"/>
      <c r="L2234" s="258"/>
      <c r="M2234" s="259"/>
      <c r="N2234" s="260"/>
      <c r="O2234" s="260"/>
      <c r="P2234" s="260"/>
      <c r="Q2234" s="260"/>
      <c r="R2234" s="260"/>
      <c r="S2234" s="260"/>
      <c r="T2234" s="261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62" t="s">
        <v>195</v>
      </c>
      <c r="AU2234" s="262" t="s">
        <v>83</v>
      </c>
      <c r="AV2234" s="14" t="s">
        <v>83</v>
      </c>
      <c r="AW2234" s="14" t="s">
        <v>30</v>
      </c>
      <c r="AX2234" s="14" t="s">
        <v>73</v>
      </c>
      <c r="AY2234" s="262" t="s">
        <v>183</v>
      </c>
    </row>
    <row r="2235" s="15" customFormat="1">
      <c r="A2235" s="15"/>
      <c r="B2235" s="263"/>
      <c r="C2235" s="264"/>
      <c r="D2235" s="243" t="s">
        <v>195</v>
      </c>
      <c r="E2235" s="265" t="s">
        <v>1</v>
      </c>
      <c r="F2235" s="266" t="s">
        <v>219</v>
      </c>
      <c r="G2235" s="264"/>
      <c r="H2235" s="267">
        <v>36.399999999999999</v>
      </c>
      <c r="I2235" s="268"/>
      <c r="J2235" s="264"/>
      <c r="K2235" s="264"/>
      <c r="L2235" s="269"/>
      <c r="M2235" s="270"/>
      <c r="N2235" s="271"/>
      <c r="O2235" s="271"/>
      <c r="P2235" s="271"/>
      <c r="Q2235" s="271"/>
      <c r="R2235" s="271"/>
      <c r="S2235" s="271"/>
      <c r="T2235" s="272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73" t="s">
        <v>195</v>
      </c>
      <c r="AU2235" s="273" t="s">
        <v>83</v>
      </c>
      <c r="AV2235" s="15" t="s">
        <v>188</v>
      </c>
      <c r="AW2235" s="15" t="s">
        <v>30</v>
      </c>
      <c r="AX2235" s="15" t="s">
        <v>81</v>
      </c>
      <c r="AY2235" s="273" t="s">
        <v>183</v>
      </c>
    </row>
    <row r="2236" s="14" customFormat="1">
      <c r="A2236" s="14"/>
      <c r="B2236" s="252"/>
      <c r="C2236" s="253"/>
      <c r="D2236" s="243" t="s">
        <v>195</v>
      </c>
      <c r="E2236" s="253"/>
      <c r="F2236" s="255" t="s">
        <v>2413</v>
      </c>
      <c r="G2236" s="253"/>
      <c r="H2236" s="256">
        <v>38.219999999999999</v>
      </c>
      <c r="I2236" s="257"/>
      <c r="J2236" s="253"/>
      <c r="K2236" s="253"/>
      <c r="L2236" s="258"/>
      <c r="M2236" s="259"/>
      <c r="N2236" s="260"/>
      <c r="O2236" s="260"/>
      <c r="P2236" s="260"/>
      <c r="Q2236" s="260"/>
      <c r="R2236" s="260"/>
      <c r="S2236" s="260"/>
      <c r="T2236" s="261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62" t="s">
        <v>195</v>
      </c>
      <c r="AU2236" s="262" t="s">
        <v>83</v>
      </c>
      <c r="AV2236" s="14" t="s">
        <v>83</v>
      </c>
      <c r="AW2236" s="14" t="s">
        <v>4</v>
      </c>
      <c r="AX2236" s="14" t="s">
        <v>81</v>
      </c>
      <c r="AY2236" s="262" t="s">
        <v>183</v>
      </c>
    </row>
    <row r="2237" s="2" customFormat="1" ht="24.15" customHeight="1">
      <c r="A2237" s="38"/>
      <c r="B2237" s="39"/>
      <c r="C2237" s="277" t="s">
        <v>2414</v>
      </c>
      <c r="D2237" s="277" t="s">
        <v>649</v>
      </c>
      <c r="E2237" s="278" t="s">
        <v>2415</v>
      </c>
      <c r="F2237" s="279" t="s">
        <v>2416</v>
      </c>
      <c r="G2237" s="280" t="s">
        <v>202</v>
      </c>
      <c r="H2237" s="281">
        <v>20.370000000000001</v>
      </c>
      <c r="I2237" s="282"/>
      <c r="J2237" s="283">
        <f>ROUND(I2237*H2237,2)</f>
        <v>0</v>
      </c>
      <c r="K2237" s="284"/>
      <c r="L2237" s="285"/>
      <c r="M2237" s="286" t="s">
        <v>1</v>
      </c>
      <c r="N2237" s="287" t="s">
        <v>38</v>
      </c>
      <c r="O2237" s="91"/>
      <c r="P2237" s="237">
        <f>O2237*H2237</f>
        <v>0</v>
      </c>
      <c r="Q2237" s="237">
        <v>0.0018</v>
      </c>
      <c r="R2237" s="237">
        <f>Q2237*H2237</f>
        <v>0.036666000000000004</v>
      </c>
      <c r="S2237" s="237">
        <v>0</v>
      </c>
      <c r="T2237" s="238">
        <f>S2237*H2237</f>
        <v>0</v>
      </c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R2237" s="239" t="s">
        <v>435</v>
      </c>
      <c r="AT2237" s="239" t="s">
        <v>649</v>
      </c>
      <c r="AU2237" s="239" t="s">
        <v>83</v>
      </c>
      <c r="AY2237" s="17" t="s">
        <v>183</v>
      </c>
      <c r="BE2237" s="240">
        <f>IF(N2237="základní",J2237,0)</f>
        <v>0</v>
      </c>
      <c r="BF2237" s="240">
        <f>IF(N2237="snížená",J2237,0)</f>
        <v>0</v>
      </c>
      <c r="BG2237" s="240">
        <f>IF(N2237="zákl. přenesená",J2237,0)</f>
        <v>0</v>
      </c>
      <c r="BH2237" s="240">
        <f>IF(N2237="sníž. přenesená",J2237,0)</f>
        <v>0</v>
      </c>
      <c r="BI2237" s="240">
        <f>IF(N2237="nulová",J2237,0)</f>
        <v>0</v>
      </c>
      <c r="BJ2237" s="17" t="s">
        <v>81</v>
      </c>
      <c r="BK2237" s="240">
        <f>ROUND(I2237*H2237,2)</f>
        <v>0</v>
      </c>
      <c r="BL2237" s="17" t="s">
        <v>327</v>
      </c>
      <c r="BM2237" s="239" t="s">
        <v>2417</v>
      </c>
    </row>
    <row r="2238" s="13" customFormat="1">
      <c r="A2238" s="13"/>
      <c r="B2238" s="241"/>
      <c r="C2238" s="242"/>
      <c r="D2238" s="243" t="s">
        <v>195</v>
      </c>
      <c r="E2238" s="244" t="s">
        <v>1</v>
      </c>
      <c r="F2238" s="245" t="s">
        <v>1778</v>
      </c>
      <c r="G2238" s="242"/>
      <c r="H2238" s="244" t="s">
        <v>1</v>
      </c>
      <c r="I2238" s="246"/>
      <c r="J2238" s="242"/>
      <c r="K2238" s="242"/>
      <c r="L2238" s="247"/>
      <c r="M2238" s="248"/>
      <c r="N2238" s="249"/>
      <c r="O2238" s="249"/>
      <c r="P2238" s="249"/>
      <c r="Q2238" s="249"/>
      <c r="R2238" s="249"/>
      <c r="S2238" s="249"/>
      <c r="T2238" s="250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51" t="s">
        <v>195</v>
      </c>
      <c r="AU2238" s="251" t="s">
        <v>83</v>
      </c>
      <c r="AV2238" s="13" t="s">
        <v>81</v>
      </c>
      <c r="AW2238" s="13" t="s">
        <v>30</v>
      </c>
      <c r="AX2238" s="13" t="s">
        <v>73</v>
      </c>
      <c r="AY2238" s="251" t="s">
        <v>183</v>
      </c>
    </row>
    <row r="2239" s="13" customFormat="1">
      <c r="A2239" s="13"/>
      <c r="B2239" s="241"/>
      <c r="C2239" s="242"/>
      <c r="D2239" s="243" t="s">
        <v>195</v>
      </c>
      <c r="E2239" s="244" t="s">
        <v>1</v>
      </c>
      <c r="F2239" s="245" t="s">
        <v>366</v>
      </c>
      <c r="G2239" s="242"/>
      <c r="H2239" s="244" t="s">
        <v>1</v>
      </c>
      <c r="I2239" s="246"/>
      <c r="J2239" s="242"/>
      <c r="K2239" s="242"/>
      <c r="L2239" s="247"/>
      <c r="M2239" s="248"/>
      <c r="N2239" s="249"/>
      <c r="O2239" s="249"/>
      <c r="P2239" s="249"/>
      <c r="Q2239" s="249"/>
      <c r="R2239" s="249"/>
      <c r="S2239" s="249"/>
      <c r="T2239" s="250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51" t="s">
        <v>195</v>
      </c>
      <c r="AU2239" s="251" t="s">
        <v>83</v>
      </c>
      <c r="AV2239" s="13" t="s">
        <v>81</v>
      </c>
      <c r="AW2239" s="13" t="s">
        <v>30</v>
      </c>
      <c r="AX2239" s="13" t="s">
        <v>73</v>
      </c>
      <c r="AY2239" s="251" t="s">
        <v>183</v>
      </c>
    </row>
    <row r="2240" s="14" customFormat="1">
      <c r="A2240" s="14"/>
      <c r="B2240" s="252"/>
      <c r="C2240" s="253"/>
      <c r="D2240" s="243" t="s">
        <v>195</v>
      </c>
      <c r="E2240" s="254" t="s">
        <v>1</v>
      </c>
      <c r="F2240" s="255" t="s">
        <v>2403</v>
      </c>
      <c r="G2240" s="253"/>
      <c r="H2240" s="256">
        <v>19.399999999999999</v>
      </c>
      <c r="I2240" s="257"/>
      <c r="J2240" s="253"/>
      <c r="K2240" s="253"/>
      <c r="L2240" s="258"/>
      <c r="M2240" s="259"/>
      <c r="N2240" s="260"/>
      <c r="O2240" s="260"/>
      <c r="P2240" s="260"/>
      <c r="Q2240" s="260"/>
      <c r="R2240" s="260"/>
      <c r="S2240" s="260"/>
      <c r="T2240" s="261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62" t="s">
        <v>195</v>
      </c>
      <c r="AU2240" s="262" t="s">
        <v>83</v>
      </c>
      <c r="AV2240" s="14" t="s">
        <v>83</v>
      </c>
      <c r="AW2240" s="14" t="s">
        <v>30</v>
      </c>
      <c r="AX2240" s="14" t="s">
        <v>81</v>
      </c>
      <c r="AY2240" s="262" t="s">
        <v>183</v>
      </c>
    </row>
    <row r="2241" s="14" customFormat="1">
      <c r="A2241" s="14"/>
      <c r="B2241" s="252"/>
      <c r="C2241" s="253"/>
      <c r="D2241" s="243" t="s">
        <v>195</v>
      </c>
      <c r="E2241" s="253"/>
      <c r="F2241" s="255" t="s">
        <v>2418</v>
      </c>
      <c r="G2241" s="253"/>
      <c r="H2241" s="256">
        <v>20.370000000000001</v>
      </c>
      <c r="I2241" s="257"/>
      <c r="J2241" s="253"/>
      <c r="K2241" s="253"/>
      <c r="L2241" s="258"/>
      <c r="M2241" s="259"/>
      <c r="N2241" s="260"/>
      <c r="O2241" s="260"/>
      <c r="P2241" s="260"/>
      <c r="Q2241" s="260"/>
      <c r="R2241" s="260"/>
      <c r="S2241" s="260"/>
      <c r="T2241" s="261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62" t="s">
        <v>195</v>
      </c>
      <c r="AU2241" s="262" t="s">
        <v>83</v>
      </c>
      <c r="AV2241" s="14" t="s">
        <v>83</v>
      </c>
      <c r="AW2241" s="14" t="s">
        <v>4</v>
      </c>
      <c r="AX2241" s="14" t="s">
        <v>81</v>
      </c>
      <c r="AY2241" s="262" t="s">
        <v>183</v>
      </c>
    </row>
    <row r="2242" s="2" customFormat="1" ht="24.15" customHeight="1">
      <c r="A2242" s="38"/>
      <c r="B2242" s="39"/>
      <c r="C2242" s="227" t="s">
        <v>2419</v>
      </c>
      <c r="D2242" s="227" t="s">
        <v>185</v>
      </c>
      <c r="E2242" s="228" t="s">
        <v>2420</v>
      </c>
      <c r="F2242" s="229" t="s">
        <v>2421</v>
      </c>
      <c r="G2242" s="230" t="s">
        <v>202</v>
      </c>
      <c r="H2242" s="231">
        <v>176.08799999999999</v>
      </c>
      <c r="I2242" s="232"/>
      <c r="J2242" s="233">
        <f>ROUND(I2242*H2242,2)</f>
        <v>0</v>
      </c>
      <c r="K2242" s="234"/>
      <c r="L2242" s="44"/>
      <c r="M2242" s="235" t="s">
        <v>1</v>
      </c>
      <c r="N2242" s="236" t="s">
        <v>38</v>
      </c>
      <c r="O2242" s="91"/>
      <c r="P2242" s="237">
        <f>O2242*H2242</f>
        <v>0</v>
      </c>
      <c r="Q2242" s="237">
        <v>0</v>
      </c>
      <c r="R2242" s="237">
        <f>Q2242*H2242</f>
        <v>0</v>
      </c>
      <c r="S2242" s="237">
        <v>0.014999999999999999</v>
      </c>
      <c r="T2242" s="238">
        <f>S2242*H2242</f>
        <v>2.6413199999999999</v>
      </c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R2242" s="239" t="s">
        <v>188</v>
      </c>
      <c r="AT2242" s="239" t="s">
        <v>185</v>
      </c>
      <c r="AU2242" s="239" t="s">
        <v>83</v>
      </c>
      <c r="AY2242" s="17" t="s">
        <v>183</v>
      </c>
      <c r="BE2242" s="240">
        <f>IF(N2242="základní",J2242,0)</f>
        <v>0</v>
      </c>
      <c r="BF2242" s="240">
        <f>IF(N2242="snížená",J2242,0)</f>
        <v>0</v>
      </c>
      <c r="BG2242" s="240">
        <f>IF(N2242="zákl. přenesená",J2242,0)</f>
        <v>0</v>
      </c>
      <c r="BH2242" s="240">
        <f>IF(N2242="sníž. přenesená",J2242,0)</f>
        <v>0</v>
      </c>
      <c r="BI2242" s="240">
        <f>IF(N2242="nulová",J2242,0)</f>
        <v>0</v>
      </c>
      <c r="BJ2242" s="17" t="s">
        <v>81</v>
      </c>
      <c r="BK2242" s="240">
        <f>ROUND(I2242*H2242,2)</f>
        <v>0</v>
      </c>
      <c r="BL2242" s="17" t="s">
        <v>188</v>
      </c>
      <c r="BM2242" s="239" t="s">
        <v>2422</v>
      </c>
    </row>
    <row r="2243" s="13" customFormat="1">
      <c r="A2243" s="13"/>
      <c r="B2243" s="241"/>
      <c r="C2243" s="242"/>
      <c r="D2243" s="243" t="s">
        <v>195</v>
      </c>
      <c r="E2243" s="244" t="s">
        <v>1</v>
      </c>
      <c r="F2243" s="245" t="s">
        <v>196</v>
      </c>
      <c r="G2243" s="242"/>
      <c r="H2243" s="244" t="s">
        <v>1</v>
      </c>
      <c r="I2243" s="246"/>
      <c r="J2243" s="242"/>
      <c r="K2243" s="242"/>
      <c r="L2243" s="247"/>
      <c r="M2243" s="248"/>
      <c r="N2243" s="249"/>
      <c r="O2243" s="249"/>
      <c r="P2243" s="249"/>
      <c r="Q2243" s="249"/>
      <c r="R2243" s="249"/>
      <c r="S2243" s="249"/>
      <c r="T2243" s="250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51" t="s">
        <v>195</v>
      </c>
      <c r="AU2243" s="251" t="s">
        <v>83</v>
      </c>
      <c r="AV2243" s="13" t="s">
        <v>81</v>
      </c>
      <c r="AW2243" s="13" t="s">
        <v>30</v>
      </c>
      <c r="AX2243" s="13" t="s">
        <v>73</v>
      </c>
      <c r="AY2243" s="251" t="s">
        <v>183</v>
      </c>
    </row>
    <row r="2244" s="13" customFormat="1">
      <c r="A2244" s="13"/>
      <c r="B2244" s="241"/>
      <c r="C2244" s="242"/>
      <c r="D2244" s="243" t="s">
        <v>195</v>
      </c>
      <c r="E2244" s="244" t="s">
        <v>1</v>
      </c>
      <c r="F2244" s="245" t="s">
        <v>300</v>
      </c>
      <c r="G2244" s="242"/>
      <c r="H2244" s="244" t="s">
        <v>1</v>
      </c>
      <c r="I2244" s="246"/>
      <c r="J2244" s="242"/>
      <c r="K2244" s="242"/>
      <c r="L2244" s="247"/>
      <c r="M2244" s="248"/>
      <c r="N2244" s="249"/>
      <c r="O2244" s="249"/>
      <c r="P2244" s="249"/>
      <c r="Q2244" s="249"/>
      <c r="R2244" s="249"/>
      <c r="S2244" s="249"/>
      <c r="T2244" s="250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51" t="s">
        <v>195</v>
      </c>
      <c r="AU2244" s="251" t="s">
        <v>83</v>
      </c>
      <c r="AV2244" s="13" t="s">
        <v>81</v>
      </c>
      <c r="AW2244" s="13" t="s">
        <v>30</v>
      </c>
      <c r="AX2244" s="13" t="s">
        <v>73</v>
      </c>
      <c r="AY2244" s="251" t="s">
        <v>183</v>
      </c>
    </row>
    <row r="2245" s="14" customFormat="1">
      <c r="A2245" s="14"/>
      <c r="B2245" s="252"/>
      <c r="C2245" s="253"/>
      <c r="D2245" s="243" t="s">
        <v>195</v>
      </c>
      <c r="E2245" s="254" t="s">
        <v>1</v>
      </c>
      <c r="F2245" s="255" t="s">
        <v>301</v>
      </c>
      <c r="G2245" s="253"/>
      <c r="H2245" s="256">
        <v>58.299999999999997</v>
      </c>
      <c r="I2245" s="257"/>
      <c r="J2245" s="253"/>
      <c r="K2245" s="253"/>
      <c r="L2245" s="258"/>
      <c r="M2245" s="259"/>
      <c r="N2245" s="260"/>
      <c r="O2245" s="260"/>
      <c r="P2245" s="260"/>
      <c r="Q2245" s="260"/>
      <c r="R2245" s="260"/>
      <c r="S2245" s="260"/>
      <c r="T2245" s="261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62" t="s">
        <v>195</v>
      </c>
      <c r="AU2245" s="262" t="s">
        <v>83</v>
      </c>
      <c r="AV2245" s="14" t="s">
        <v>83</v>
      </c>
      <c r="AW2245" s="14" t="s">
        <v>30</v>
      </c>
      <c r="AX2245" s="14" t="s">
        <v>73</v>
      </c>
      <c r="AY2245" s="262" t="s">
        <v>183</v>
      </c>
    </row>
    <row r="2246" s="14" customFormat="1">
      <c r="A2246" s="14"/>
      <c r="B2246" s="252"/>
      <c r="C2246" s="253"/>
      <c r="D2246" s="243" t="s">
        <v>195</v>
      </c>
      <c r="E2246" s="254" t="s">
        <v>1</v>
      </c>
      <c r="F2246" s="255" t="s">
        <v>302</v>
      </c>
      <c r="G2246" s="253"/>
      <c r="H2246" s="256">
        <v>75.988</v>
      </c>
      <c r="I2246" s="257"/>
      <c r="J2246" s="253"/>
      <c r="K2246" s="253"/>
      <c r="L2246" s="258"/>
      <c r="M2246" s="259"/>
      <c r="N2246" s="260"/>
      <c r="O2246" s="260"/>
      <c r="P2246" s="260"/>
      <c r="Q2246" s="260"/>
      <c r="R2246" s="260"/>
      <c r="S2246" s="260"/>
      <c r="T2246" s="261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62" t="s">
        <v>195</v>
      </c>
      <c r="AU2246" s="262" t="s">
        <v>83</v>
      </c>
      <c r="AV2246" s="14" t="s">
        <v>83</v>
      </c>
      <c r="AW2246" s="14" t="s">
        <v>30</v>
      </c>
      <c r="AX2246" s="14" t="s">
        <v>73</v>
      </c>
      <c r="AY2246" s="262" t="s">
        <v>183</v>
      </c>
    </row>
    <row r="2247" s="14" customFormat="1">
      <c r="A2247" s="14"/>
      <c r="B2247" s="252"/>
      <c r="C2247" s="253"/>
      <c r="D2247" s="243" t="s">
        <v>195</v>
      </c>
      <c r="E2247" s="254" t="s">
        <v>1</v>
      </c>
      <c r="F2247" s="255" t="s">
        <v>303</v>
      </c>
      <c r="G2247" s="253"/>
      <c r="H2247" s="256">
        <v>41.799999999999997</v>
      </c>
      <c r="I2247" s="257"/>
      <c r="J2247" s="253"/>
      <c r="K2247" s="253"/>
      <c r="L2247" s="258"/>
      <c r="M2247" s="259"/>
      <c r="N2247" s="260"/>
      <c r="O2247" s="260"/>
      <c r="P2247" s="260"/>
      <c r="Q2247" s="260"/>
      <c r="R2247" s="260"/>
      <c r="S2247" s="260"/>
      <c r="T2247" s="261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62" t="s">
        <v>195</v>
      </c>
      <c r="AU2247" s="262" t="s">
        <v>83</v>
      </c>
      <c r="AV2247" s="14" t="s">
        <v>83</v>
      </c>
      <c r="AW2247" s="14" t="s">
        <v>30</v>
      </c>
      <c r="AX2247" s="14" t="s">
        <v>73</v>
      </c>
      <c r="AY2247" s="262" t="s">
        <v>183</v>
      </c>
    </row>
    <row r="2248" s="15" customFormat="1">
      <c r="A2248" s="15"/>
      <c r="B2248" s="263"/>
      <c r="C2248" s="264"/>
      <c r="D2248" s="243" t="s">
        <v>195</v>
      </c>
      <c r="E2248" s="265" t="s">
        <v>1</v>
      </c>
      <c r="F2248" s="266" t="s">
        <v>219</v>
      </c>
      <c r="G2248" s="264"/>
      <c r="H2248" s="267">
        <v>176.08799999999999</v>
      </c>
      <c r="I2248" s="268"/>
      <c r="J2248" s="264"/>
      <c r="K2248" s="264"/>
      <c r="L2248" s="269"/>
      <c r="M2248" s="270"/>
      <c r="N2248" s="271"/>
      <c r="O2248" s="271"/>
      <c r="P2248" s="271"/>
      <c r="Q2248" s="271"/>
      <c r="R2248" s="271"/>
      <c r="S2248" s="271"/>
      <c r="T2248" s="272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T2248" s="273" t="s">
        <v>195</v>
      </c>
      <c r="AU2248" s="273" t="s">
        <v>83</v>
      </c>
      <c r="AV2248" s="15" t="s">
        <v>188</v>
      </c>
      <c r="AW2248" s="15" t="s">
        <v>30</v>
      </c>
      <c r="AX2248" s="15" t="s">
        <v>81</v>
      </c>
      <c r="AY2248" s="273" t="s">
        <v>183</v>
      </c>
    </row>
    <row r="2249" s="2" customFormat="1" ht="24.15" customHeight="1">
      <c r="A2249" s="38"/>
      <c r="B2249" s="39"/>
      <c r="C2249" s="227" t="s">
        <v>2423</v>
      </c>
      <c r="D2249" s="227" t="s">
        <v>185</v>
      </c>
      <c r="E2249" s="228" t="s">
        <v>2424</v>
      </c>
      <c r="F2249" s="229" t="s">
        <v>2425</v>
      </c>
      <c r="G2249" s="230" t="s">
        <v>202</v>
      </c>
      <c r="H2249" s="231">
        <v>275.30099999999999</v>
      </c>
      <c r="I2249" s="232"/>
      <c r="J2249" s="233">
        <f>ROUND(I2249*H2249,2)</f>
        <v>0</v>
      </c>
      <c r="K2249" s="234"/>
      <c r="L2249" s="44"/>
      <c r="M2249" s="235" t="s">
        <v>1</v>
      </c>
      <c r="N2249" s="236" t="s">
        <v>38</v>
      </c>
      <c r="O2249" s="91"/>
      <c r="P2249" s="237">
        <f>O2249*H2249</f>
        <v>0</v>
      </c>
      <c r="Q2249" s="237">
        <v>0.0060000000000000001</v>
      </c>
      <c r="R2249" s="237">
        <f>Q2249*H2249</f>
        <v>1.6518059999999999</v>
      </c>
      <c r="S2249" s="237">
        <v>0</v>
      </c>
      <c r="T2249" s="238">
        <f>S2249*H2249</f>
        <v>0</v>
      </c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R2249" s="239" t="s">
        <v>327</v>
      </c>
      <c r="AT2249" s="239" t="s">
        <v>185</v>
      </c>
      <c r="AU2249" s="239" t="s">
        <v>83</v>
      </c>
      <c r="AY2249" s="17" t="s">
        <v>183</v>
      </c>
      <c r="BE2249" s="240">
        <f>IF(N2249="základní",J2249,0)</f>
        <v>0</v>
      </c>
      <c r="BF2249" s="240">
        <f>IF(N2249="snížená",J2249,0)</f>
        <v>0</v>
      </c>
      <c r="BG2249" s="240">
        <f>IF(N2249="zákl. přenesená",J2249,0)</f>
        <v>0</v>
      </c>
      <c r="BH2249" s="240">
        <f>IF(N2249="sníž. přenesená",J2249,0)</f>
        <v>0</v>
      </c>
      <c r="BI2249" s="240">
        <f>IF(N2249="nulová",J2249,0)</f>
        <v>0</v>
      </c>
      <c r="BJ2249" s="17" t="s">
        <v>81</v>
      </c>
      <c r="BK2249" s="240">
        <f>ROUND(I2249*H2249,2)</f>
        <v>0</v>
      </c>
      <c r="BL2249" s="17" t="s">
        <v>327</v>
      </c>
      <c r="BM2249" s="239" t="s">
        <v>2426</v>
      </c>
    </row>
    <row r="2250" s="13" customFormat="1">
      <c r="A2250" s="13"/>
      <c r="B2250" s="241"/>
      <c r="C2250" s="242"/>
      <c r="D2250" s="243" t="s">
        <v>195</v>
      </c>
      <c r="E2250" s="244" t="s">
        <v>1</v>
      </c>
      <c r="F2250" s="245" t="s">
        <v>1729</v>
      </c>
      <c r="G2250" s="242"/>
      <c r="H2250" s="244" t="s">
        <v>1</v>
      </c>
      <c r="I2250" s="246"/>
      <c r="J2250" s="242"/>
      <c r="K2250" s="242"/>
      <c r="L2250" s="247"/>
      <c r="M2250" s="248"/>
      <c r="N2250" s="249"/>
      <c r="O2250" s="249"/>
      <c r="P2250" s="249"/>
      <c r="Q2250" s="249"/>
      <c r="R2250" s="249"/>
      <c r="S2250" s="249"/>
      <c r="T2250" s="250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51" t="s">
        <v>195</v>
      </c>
      <c r="AU2250" s="251" t="s">
        <v>83</v>
      </c>
      <c r="AV2250" s="13" t="s">
        <v>81</v>
      </c>
      <c r="AW2250" s="13" t="s">
        <v>30</v>
      </c>
      <c r="AX2250" s="13" t="s">
        <v>73</v>
      </c>
      <c r="AY2250" s="251" t="s">
        <v>183</v>
      </c>
    </row>
    <row r="2251" s="14" customFormat="1">
      <c r="A2251" s="14"/>
      <c r="B2251" s="252"/>
      <c r="C2251" s="253"/>
      <c r="D2251" s="243" t="s">
        <v>195</v>
      </c>
      <c r="E2251" s="254" t="s">
        <v>1</v>
      </c>
      <c r="F2251" s="255" t="s">
        <v>2274</v>
      </c>
      <c r="G2251" s="253"/>
      <c r="H2251" s="256">
        <v>32.490000000000002</v>
      </c>
      <c r="I2251" s="257"/>
      <c r="J2251" s="253"/>
      <c r="K2251" s="253"/>
      <c r="L2251" s="258"/>
      <c r="M2251" s="259"/>
      <c r="N2251" s="260"/>
      <c r="O2251" s="260"/>
      <c r="P2251" s="260"/>
      <c r="Q2251" s="260"/>
      <c r="R2251" s="260"/>
      <c r="S2251" s="260"/>
      <c r="T2251" s="261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62" t="s">
        <v>195</v>
      </c>
      <c r="AU2251" s="262" t="s">
        <v>83</v>
      </c>
      <c r="AV2251" s="14" t="s">
        <v>83</v>
      </c>
      <c r="AW2251" s="14" t="s">
        <v>30</v>
      </c>
      <c r="AX2251" s="14" t="s">
        <v>73</v>
      </c>
      <c r="AY2251" s="262" t="s">
        <v>183</v>
      </c>
    </row>
    <row r="2252" s="14" customFormat="1">
      <c r="A2252" s="14"/>
      <c r="B2252" s="252"/>
      <c r="C2252" s="253"/>
      <c r="D2252" s="243" t="s">
        <v>195</v>
      </c>
      <c r="E2252" s="254" t="s">
        <v>1</v>
      </c>
      <c r="F2252" s="255" t="s">
        <v>2266</v>
      </c>
      <c r="G2252" s="253"/>
      <c r="H2252" s="256">
        <v>-6.0449999999999999</v>
      </c>
      <c r="I2252" s="257"/>
      <c r="J2252" s="253"/>
      <c r="K2252" s="253"/>
      <c r="L2252" s="258"/>
      <c r="M2252" s="259"/>
      <c r="N2252" s="260"/>
      <c r="O2252" s="260"/>
      <c r="P2252" s="260"/>
      <c r="Q2252" s="260"/>
      <c r="R2252" s="260"/>
      <c r="S2252" s="260"/>
      <c r="T2252" s="261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62" t="s">
        <v>195</v>
      </c>
      <c r="AU2252" s="262" t="s">
        <v>83</v>
      </c>
      <c r="AV2252" s="14" t="s">
        <v>83</v>
      </c>
      <c r="AW2252" s="14" t="s">
        <v>30</v>
      </c>
      <c r="AX2252" s="14" t="s">
        <v>73</v>
      </c>
      <c r="AY2252" s="262" t="s">
        <v>183</v>
      </c>
    </row>
    <row r="2253" s="13" customFormat="1">
      <c r="A2253" s="13"/>
      <c r="B2253" s="241"/>
      <c r="C2253" s="242"/>
      <c r="D2253" s="243" t="s">
        <v>195</v>
      </c>
      <c r="E2253" s="244" t="s">
        <v>1</v>
      </c>
      <c r="F2253" s="245" t="s">
        <v>1727</v>
      </c>
      <c r="G2253" s="242"/>
      <c r="H2253" s="244" t="s">
        <v>1</v>
      </c>
      <c r="I2253" s="246"/>
      <c r="J2253" s="242"/>
      <c r="K2253" s="242"/>
      <c r="L2253" s="247"/>
      <c r="M2253" s="248"/>
      <c r="N2253" s="249"/>
      <c r="O2253" s="249"/>
      <c r="P2253" s="249"/>
      <c r="Q2253" s="249"/>
      <c r="R2253" s="249"/>
      <c r="S2253" s="249"/>
      <c r="T2253" s="250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51" t="s">
        <v>195</v>
      </c>
      <c r="AU2253" s="251" t="s">
        <v>83</v>
      </c>
      <c r="AV2253" s="13" t="s">
        <v>81</v>
      </c>
      <c r="AW2253" s="13" t="s">
        <v>30</v>
      </c>
      <c r="AX2253" s="13" t="s">
        <v>73</v>
      </c>
      <c r="AY2253" s="251" t="s">
        <v>183</v>
      </c>
    </row>
    <row r="2254" s="14" customFormat="1">
      <c r="A2254" s="14"/>
      <c r="B2254" s="252"/>
      <c r="C2254" s="253"/>
      <c r="D2254" s="243" t="s">
        <v>195</v>
      </c>
      <c r="E2254" s="254" t="s">
        <v>1</v>
      </c>
      <c r="F2254" s="255" t="s">
        <v>2235</v>
      </c>
      <c r="G2254" s="253"/>
      <c r="H2254" s="256">
        <v>109.03400000000001</v>
      </c>
      <c r="I2254" s="257"/>
      <c r="J2254" s="253"/>
      <c r="K2254" s="253"/>
      <c r="L2254" s="258"/>
      <c r="M2254" s="259"/>
      <c r="N2254" s="260"/>
      <c r="O2254" s="260"/>
      <c r="P2254" s="260"/>
      <c r="Q2254" s="260"/>
      <c r="R2254" s="260"/>
      <c r="S2254" s="260"/>
      <c r="T2254" s="261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62" t="s">
        <v>195</v>
      </c>
      <c r="AU2254" s="262" t="s">
        <v>83</v>
      </c>
      <c r="AV2254" s="14" t="s">
        <v>83</v>
      </c>
      <c r="AW2254" s="14" t="s">
        <v>30</v>
      </c>
      <c r="AX2254" s="14" t="s">
        <v>73</v>
      </c>
      <c r="AY2254" s="262" t="s">
        <v>183</v>
      </c>
    </row>
    <row r="2255" s="14" customFormat="1">
      <c r="A2255" s="14"/>
      <c r="B2255" s="252"/>
      <c r="C2255" s="253"/>
      <c r="D2255" s="243" t="s">
        <v>195</v>
      </c>
      <c r="E2255" s="254" t="s">
        <v>1</v>
      </c>
      <c r="F2255" s="255" t="s">
        <v>2236</v>
      </c>
      <c r="G2255" s="253"/>
      <c r="H2255" s="256">
        <v>60.155000000000001</v>
      </c>
      <c r="I2255" s="257"/>
      <c r="J2255" s="253"/>
      <c r="K2255" s="253"/>
      <c r="L2255" s="258"/>
      <c r="M2255" s="259"/>
      <c r="N2255" s="260"/>
      <c r="O2255" s="260"/>
      <c r="P2255" s="260"/>
      <c r="Q2255" s="260"/>
      <c r="R2255" s="260"/>
      <c r="S2255" s="260"/>
      <c r="T2255" s="261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62" t="s">
        <v>195</v>
      </c>
      <c r="AU2255" s="262" t="s">
        <v>83</v>
      </c>
      <c r="AV2255" s="14" t="s">
        <v>83</v>
      </c>
      <c r="AW2255" s="14" t="s">
        <v>30</v>
      </c>
      <c r="AX2255" s="14" t="s">
        <v>73</v>
      </c>
      <c r="AY2255" s="262" t="s">
        <v>183</v>
      </c>
    </row>
    <row r="2256" s="13" customFormat="1">
      <c r="A2256" s="13"/>
      <c r="B2256" s="241"/>
      <c r="C2256" s="242"/>
      <c r="D2256" s="243" t="s">
        <v>195</v>
      </c>
      <c r="E2256" s="244" t="s">
        <v>1</v>
      </c>
      <c r="F2256" s="245" t="s">
        <v>2279</v>
      </c>
      <c r="G2256" s="242"/>
      <c r="H2256" s="244" t="s">
        <v>1</v>
      </c>
      <c r="I2256" s="246"/>
      <c r="J2256" s="242"/>
      <c r="K2256" s="242"/>
      <c r="L2256" s="247"/>
      <c r="M2256" s="248"/>
      <c r="N2256" s="249"/>
      <c r="O2256" s="249"/>
      <c r="P2256" s="249"/>
      <c r="Q2256" s="249"/>
      <c r="R2256" s="249"/>
      <c r="S2256" s="249"/>
      <c r="T2256" s="250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51" t="s">
        <v>195</v>
      </c>
      <c r="AU2256" s="251" t="s">
        <v>83</v>
      </c>
      <c r="AV2256" s="13" t="s">
        <v>81</v>
      </c>
      <c r="AW2256" s="13" t="s">
        <v>30</v>
      </c>
      <c r="AX2256" s="13" t="s">
        <v>73</v>
      </c>
      <c r="AY2256" s="251" t="s">
        <v>183</v>
      </c>
    </row>
    <row r="2257" s="14" customFormat="1">
      <c r="A2257" s="14"/>
      <c r="B2257" s="252"/>
      <c r="C2257" s="253"/>
      <c r="D2257" s="243" t="s">
        <v>195</v>
      </c>
      <c r="E2257" s="254" t="s">
        <v>1</v>
      </c>
      <c r="F2257" s="255" t="s">
        <v>2427</v>
      </c>
      <c r="G2257" s="253"/>
      <c r="H2257" s="256">
        <v>72.200999999999993</v>
      </c>
      <c r="I2257" s="257"/>
      <c r="J2257" s="253"/>
      <c r="K2257" s="253"/>
      <c r="L2257" s="258"/>
      <c r="M2257" s="259"/>
      <c r="N2257" s="260"/>
      <c r="O2257" s="260"/>
      <c r="P2257" s="260"/>
      <c r="Q2257" s="260"/>
      <c r="R2257" s="260"/>
      <c r="S2257" s="260"/>
      <c r="T2257" s="261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62" t="s">
        <v>195</v>
      </c>
      <c r="AU2257" s="262" t="s">
        <v>83</v>
      </c>
      <c r="AV2257" s="14" t="s">
        <v>83</v>
      </c>
      <c r="AW2257" s="14" t="s">
        <v>30</v>
      </c>
      <c r="AX2257" s="14" t="s">
        <v>73</v>
      </c>
      <c r="AY2257" s="262" t="s">
        <v>183</v>
      </c>
    </row>
    <row r="2258" s="14" customFormat="1">
      <c r="A2258" s="14"/>
      <c r="B2258" s="252"/>
      <c r="C2258" s="253"/>
      <c r="D2258" s="243" t="s">
        <v>195</v>
      </c>
      <c r="E2258" s="254" t="s">
        <v>1</v>
      </c>
      <c r="F2258" s="255" t="s">
        <v>2428</v>
      </c>
      <c r="G2258" s="253"/>
      <c r="H2258" s="256">
        <v>7.4660000000000002</v>
      </c>
      <c r="I2258" s="257"/>
      <c r="J2258" s="253"/>
      <c r="K2258" s="253"/>
      <c r="L2258" s="258"/>
      <c r="M2258" s="259"/>
      <c r="N2258" s="260"/>
      <c r="O2258" s="260"/>
      <c r="P2258" s="260"/>
      <c r="Q2258" s="260"/>
      <c r="R2258" s="260"/>
      <c r="S2258" s="260"/>
      <c r="T2258" s="261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62" t="s">
        <v>195</v>
      </c>
      <c r="AU2258" s="262" t="s">
        <v>83</v>
      </c>
      <c r="AV2258" s="14" t="s">
        <v>83</v>
      </c>
      <c r="AW2258" s="14" t="s">
        <v>30</v>
      </c>
      <c r="AX2258" s="14" t="s">
        <v>73</v>
      </c>
      <c r="AY2258" s="262" t="s">
        <v>183</v>
      </c>
    </row>
    <row r="2259" s="15" customFormat="1">
      <c r="A2259" s="15"/>
      <c r="B2259" s="263"/>
      <c r="C2259" s="264"/>
      <c r="D2259" s="243" t="s">
        <v>195</v>
      </c>
      <c r="E2259" s="265" t="s">
        <v>1</v>
      </c>
      <c r="F2259" s="266" t="s">
        <v>219</v>
      </c>
      <c r="G2259" s="264"/>
      <c r="H2259" s="267">
        <v>275.30099999999999</v>
      </c>
      <c r="I2259" s="268"/>
      <c r="J2259" s="264"/>
      <c r="K2259" s="264"/>
      <c r="L2259" s="269"/>
      <c r="M2259" s="270"/>
      <c r="N2259" s="271"/>
      <c r="O2259" s="271"/>
      <c r="P2259" s="271"/>
      <c r="Q2259" s="271"/>
      <c r="R2259" s="271"/>
      <c r="S2259" s="271"/>
      <c r="T2259" s="272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T2259" s="273" t="s">
        <v>195</v>
      </c>
      <c r="AU2259" s="273" t="s">
        <v>83</v>
      </c>
      <c r="AV2259" s="15" t="s">
        <v>188</v>
      </c>
      <c r="AW2259" s="15" t="s">
        <v>30</v>
      </c>
      <c r="AX2259" s="15" t="s">
        <v>81</v>
      </c>
      <c r="AY2259" s="273" t="s">
        <v>183</v>
      </c>
    </row>
    <row r="2260" s="2" customFormat="1" ht="24.15" customHeight="1">
      <c r="A2260" s="38"/>
      <c r="B2260" s="39"/>
      <c r="C2260" s="277" t="s">
        <v>2429</v>
      </c>
      <c r="D2260" s="277" t="s">
        <v>649</v>
      </c>
      <c r="E2260" s="278" t="s">
        <v>2430</v>
      </c>
      <c r="F2260" s="279" t="s">
        <v>2431</v>
      </c>
      <c r="G2260" s="280" t="s">
        <v>202</v>
      </c>
      <c r="H2260" s="281">
        <v>27.766999999999999</v>
      </c>
      <c r="I2260" s="282"/>
      <c r="J2260" s="283">
        <f>ROUND(I2260*H2260,2)</f>
        <v>0</v>
      </c>
      <c r="K2260" s="284"/>
      <c r="L2260" s="285"/>
      <c r="M2260" s="286" t="s">
        <v>1</v>
      </c>
      <c r="N2260" s="287" t="s">
        <v>38</v>
      </c>
      <c r="O2260" s="91"/>
      <c r="P2260" s="237">
        <f>O2260*H2260</f>
        <v>0</v>
      </c>
      <c r="Q2260" s="237">
        <v>0.0041000000000000003</v>
      </c>
      <c r="R2260" s="237">
        <f>Q2260*H2260</f>
        <v>0.11384470000000001</v>
      </c>
      <c r="S2260" s="237">
        <v>0</v>
      </c>
      <c r="T2260" s="238">
        <f>S2260*H2260</f>
        <v>0</v>
      </c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R2260" s="239" t="s">
        <v>435</v>
      </c>
      <c r="AT2260" s="239" t="s">
        <v>649</v>
      </c>
      <c r="AU2260" s="239" t="s">
        <v>83</v>
      </c>
      <c r="AY2260" s="17" t="s">
        <v>183</v>
      </c>
      <c r="BE2260" s="240">
        <f>IF(N2260="základní",J2260,0)</f>
        <v>0</v>
      </c>
      <c r="BF2260" s="240">
        <f>IF(N2260="snížená",J2260,0)</f>
        <v>0</v>
      </c>
      <c r="BG2260" s="240">
        <f>IF(N2260="zákl. přenesená",J2260,0)</f>
        <v>0</v>
      </c>
      <c r="BH2260" s="240">
        <f>IF(N2260="sníž. přenesená",J2260,0)</f>
        <v>0</v>
      </c>
      <c r="BI2260" s="240">
        <f>IF(N2260="nulová",J2260,0)</f>
        <v>0</v>
      </c>
      <c r="BJ2260" s="17" t="s">
        <v>81</v>
      </c>
      <c r="BK2260" s="240">
        <f>ROUND(I2260*H2260,2)</f>
        <v>0</v>
      </c>
      <c r="BL2260" s="17" t="s">
        <v>327</v>
      </c>
      <c r="BM2260" s="239" t="s">
        <v>2432</v>
      </c>
    </row>
    <row r="2261" s="13" customFormat="1">
      <c r="A2261" s="13"/>
      <c r="B2261" s="241"/>
      <c r="C2261" s="242"/>
      <c r="D2261" s="243" t="s">
        <v>195</v>
      </c>
      <c r="E2261" s="244" t="s">
        <v>1</v>
      </c>
      <c r="F2261" s="245" t="s">
        <v>1729</v>
      </c>
      <c r="G2261" s="242"/>
      <c r="H2261" s="244" t="s">
        <v>1</v>
      </c>
      <c r="I2261" s="246"/>
      <c r="J2261" s="242"/>
      <c r="K2261" s="242"/>
      <c r="L2261" s="247"/>
      <c r="M2261" s="248"/>
      <c r="N2261" s="249"/>
      <c r="O2261" s="249"/>
      <c r="P2261" s="249"/>
      <c r="Q2261" s="249"/>
      <c r="R2261" s="249"/>
      <c r="S2261" s="249"/>
      <c r="T2261" s="250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51" t="s">
        <v>195</v>
      </c>
      <c r="AU2261" s="251" t="s">
        <v>83</v>
      </c>
      <c r="AV2261" s="13" t="s">
        <v>81</v>
      </c>
      <c r="AW2261" s="13" t="s">
        <v>30</v>
      </c>
      <c r="AX2261" s="13" t="s">
        <v>73</v>
      </c>
      <c r="AY2261" s="251" t="s">
        <v>183</v>
      </c>
    </row>
    <row r="2262" s="14" customFormat="1">
      <c r="A2262" s="14"/>
      <c r="B2262" s="252"/>
      <c r="C2262" s="253"/>
      <c r="D2262" s="243" t="s">
        <v>195</v>
      </c>
      <c r="E2262" s="254" t="s">
        <v>1</v>
      </c>
      <c r="F2262" s="255" t="s">
        <v>2274</v>
      </c>
      <c r="G2262" s="253"/>
      <c r="H2262" s="256">
        <v>32.490000000000002</v>
      </c>
      <c r="I2262" s="257"/>
      <c r="J2262" s="253"/>
      <c r="K2262" s="253"/>
      <c r="L2262" s="258"/>
      <c r="M2262" s="259"/>
      <c r="N2262" s="260"/>
      <c r="O2262" s="260"/>
      <c r="P2262" s="260"/>
      <c r="Q2262" s="260"/>
      <c r="R2262" s="260"/>
      <c r="S2262" s="260"/>
      <c r="T2262" s="261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62" t="s">
        <v>195</v>
      </c>
      <c r="AU2262" s="262" t="s">
        <v>83</v>
      </c>
      <c r="AV2262" s="14" t="s">
        <v>83</v>
      </c>
      <c r="AW2262" s="14" t="s">
        <v>30</v>
      </c>
      <c r="AX2262" s="14" t="s">
        <v>73</v>
      </c>
      <c r="AY2262" s="262" t="s">
        <v>183</v>
      </c>
    </row>
    <row r="2263" s="14" customFormat="1">
      <c r="A2263" s="14"/>
      <c r="B2263" s="252"/>
      <c r="C2263" s="253"/>
      <c r="D2263" s="243" t="s">
        <v>195</v>
      </c>
      <c r="E2263" s="254" t="s">
        <v>1</v>
      </c>
      <c r="F2263" s="255" t="s">
        <v>2266</v>
      </c>
      <c r="G2263" s="253"/>
      <c r="H2263" s="256">
        <v>-6.0449999999999999</v>
      </c>
      <c r="I2263" s="257"/>
      <c r="J2263" s="253"/>
      <c r="K2263" s="253"/>
      <c r="L2263" s="258"/>
      <c r="M2263" s="259"/>
      <c r="N2263" s="260"/>
      <c r="O2263" s="260"/>
      <c r="P2263" s="260"/>
      <c r="Q2263" s="260"/>
      <c r="R2263" s="260"/>
      <c r="S2263" s="260"/>
      <c r="T2263" s="261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62" t="s">
        <v>195</v>
      </c>
      <c r="AU2263" s="262" t="s">
        <v>83</v>
      </c>
      <c r="AV2263" s="14" t="s">
        <v>83</v>
      </c>
      <c r="AW2263" s="14" t="s">
        <v>30</v>
      </c>
      <c r="AX2263" s="14" t="s">
        <v>73</v>
      </c>
      <c r="AY2263" s="262" t="s">
        <v>183</v>
      </c>
    </row>
    <row r="2264" s="15" customFormat="1">
      <c r="A2264" s="15"/>
      <c r="B2264" s="263"/>
      <c r="C2264" s="264"/>
      <c r="D2264" s="243" t="s">
        <v>195</v>
      </c>
      <c r="E2264" s="265" t="s">
        <v>1</v>
      </c>
      <c r="F2264" s="266" t="s">
        <v>219</v>
      </c>
      <c r="G2264" s="264"/>
      <c r="H2264" s="267">
        <v>26.445</v>
      </c>
      <c r="I2264" s="268"/>
      <c r="J2264" s="264"/>
      <c r="K2264" s="264"/>
      <c r="L2264" s="269"/>
      <c r="M2264" s="270"/>
      <c r="N2264" s="271"/>
      <c r="O2264" s="271"/>
      <c r="P2264" s="271"/>
      <c r="Q2264" s="271"/>
      <c r="R2264" s="271"/>
      <c r="S2264" s="271"/>
      <c r="T2264" s="272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T2264" s="273" t="s">
        <v>195</v>
      </c>
      <c r="AU2264" s="273" t="s">
        <v>83</v>
      </c>
      <c r="AV2264" s="15" t="s">
        <v>188</v>
      </c>
      <c r="AW2264" s="15" t="s">
        <v>30</v>
      </c>
      <c r="AX2264" s="15" t="s">
        <v>81</v>
      </c>
      <c r="AY2264" s="273" t="s">
        <v>183</v>
      </c>
    </row>
    <row r="2265" s="14" customFormat="1">
      <c r="A2265" s="14"/>
      <c r="B2265" s="252"/>
      <c r="C2265" s="253"/>
      <c r="D2265" s="243" t="s">
        <v>195</v>
      </c>
      <c r="E2265" s="253"/>
      <c r="F2265" s="255" t="s">
        <v>2433</v>
      </c>
      <c r="G2265" s="253"/>
      <c r="H2265" s="256">
        <v>27.766999999999999</v>
      </c>
      <c r="I2265" s="257"/>
      <c r="J2265" s="253"/>
      <c r="K2265" s="253"/>
      <c r="L2265" s="258"/>
      <c r="M2265" s="259"/>
      <c r="N2265" s="260"/>
      <c r="O2265" s="260"/>
      <c r="P2265" s="260"/>
      <c r="Q2265" s="260"/>
      <c r="R2265" s="260"/>
      <c r="S2265" s="260"/>
      <c r="T2265" s="261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62" t="s">
        <v>195</v>
      </c>
      <c r="AU2265" s="262" t="s">
        <v>83</v>
      </c>
      <c r="AV2265" s="14" t="s">
        <v>83</v>
      </c>
      <c r="AW2265" s="14" t="s">
        <v>4</v>
      </c>
      <c r="AX2265" s="14" t="s">
        <v>81</v>
      </c>
      <c r="AY2265" s="262" t="s">
        <v>183</v>
      </c>
    </row>
    <row r="2266" s="2" customFormat="1" ht="24.15" customHeight="1">
      <c r="A2266" s="38"/>
      <c r="B2266" s="39"/>
      <c r="C2266" s="277" t="s">
        <v>2434</v>
      </c>
      <c r="D2266" s="277" t="s">
        <v>649</v>
      </c>
      <c r="E2266" s="278" t="s">
        <v>2435</v>
      </c>
      <c r="F2266" s="279" t="s">
        <v>2436</v>
      </c>
      <c r="G2266" s="280" t="s">
        <v>202</v>
      </c>
      <c r="H2266" s="281">
        <v>90.391000000000005</v>
      </c>
      <c r="I2266" s="282"/>
      <c r="J2266" s="283">
        <f>ROUND(I2266*H2266,2)</f>
        <v>0</v>
      </c>
      <c r="K2266" s="284"/>
      <c r="L2266" s="285"/>
      <c r="M2266" s="286" t="s">
        <v>1</v>
      </c>
      <c r="N2266" s="287" t="s">
        <v>38</v>
      </c>
      <c r="O2266" s="91"/>
      <c r="P2266" s="237">
        <f>O2266*H2266</f>
        <v>0</v>
      </c>
      <c r="Q2266" s="237">
        <v>0.0030000000000000001</v>
      </c>
      <c r="R2266" s="237">
        <f>Q2266*H2266</f>
        <v>0.271173</v>
      </c>
      <c r="S2266" s="237">
        <v>0</v>
      </c>
      <c r="T2266" s="238">
        <f>S2266*H2266</f>
        <v>0</v>
      </c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R2266" s="239" t="s">
        <v>435</v>
      </c>
      <c r="AT2266" s="239" t="s">
        <v>649</v>
      </c>
      <c r="AU2266" s="239" t="s">
        <v>83</v>
      </c>
      <c r="AY2266" s="17" t="s">
        <v>183</v>
      </c>
      <c r="BE2266" s="240">
        <f>IF(N2266="základní",J2266,0)</f>
        <v>0</v>
      </c>
      <c r="BF2266" s="240">
        <f>IF(N2266="snížená",J2266,0)</f>
        <v>0</v>
      </c>
      <c r="BG2266" s="240">
        <f>IF(N2266="zákl. přenesená",J2266,0)</f>
        <v>0</v>
      </c>
      <c r="BH2266" s="240">
        <f>IF(N2266="sníž. přenesená",J2266,0)</f>
        <v>0</v>
      </c>
      <c r="BI2266" s="240">
        <f>IF(N2266="nulová",J2266,0)</f>
        <v>0</v>
      </c>
      <c r="BJ2266" s="17" t="s">
        <v>81</v>
      </c>
      <c r="BK2266" s="240">
        <f>ROUND(I2266*H2266,2)</f>
        <v>0</v>
      </c>
      <c r="BL2266" s="17" t="s">
        <v>327</v>
      </c>
      <c r="BM2266" s="239" t="s">
        <v>2437</v>
      </c>
    </row>
    <row r="2267" s="13" customFormat="1">
      <c r="A2267" s="13"/>
      <c r="B2267" s="241"/>
      <c r="C2267" s="242"/>
      <c r="D2267" s="243" t="s">
        <v>195</v>
      </c>
      <c r="E2267" s="244" t="s">
        <v>1</v>
      </c>
      <c r="F2267" s="245" t="s">
        <v>1727</v>
      </c>
      <c r="G2267" s="242"/>
      <c r="H2267" s="244" t="s">
        <v>1</v>
      </c>
      <c r="I2267" s="246"/>
      <c r="J2267" s="242"/>
      <c r="K2267" s="242"/>
      <c r="L2267" s="247"/>
      <c r="M2267" s="248"/>
      <c r="N2267" s="249"/>
      <c r="O2267" s="249"/>
      <c r="P2267" s="249"/>
      <c r="Q2267" s="249"/>
      <c r="R2267" s="249"/>
      <c r="S2267" s="249"/>
      <c r="T2267" s="250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51" t="s">
        <v>195</v>
      </c>
      <c r="AU2267" s="251" t="s">
        <v>83</v>
      </c>
      <c r="AV2267" s="13" t="s">
        <v>81</v>
      </c>
      <c r="AW2267" s="13" t="s">
        <v>30</v>
      </c>
      <c r="AX2267" s="13" t="s">
        <v>73</v>
      </c>
      <c r="AY2267" s="251" t="s">
        <v>183</v>
      </c>
    </row>
    <row r="2268" s="14" customFormat="1">
      <c r="A2268" s="14"/>
      <c r="B2268" s="252"/>
      <c r="C2268" s="253"/>
      <c r="D2268" s="243" t="s">
        <v>195</v>
      </c>
      <c r="E2268" s="254" t="s">
        <v>1</v>
      </c>
      <c r="F2268" s="255" t="s">
        <v>2235</v>
      </c>
      <c r="G2268" s="253"/>
      <c r="H2268" s="256">
        <v>109.03400000000001</v>
      </c>
      <c r="I2268" s="257"/>
      <c r="J2268" s="253"/>
      <c r="K2268" s="253"/>
      <c r="L2268" s="258"/>
      <c r="M2268" s="259"/>
      <c r="N2268" s="260"/>
      <c r="O2268" s="260"/>
      <c r="P2268" s="260"/>
      <c r="Q2268" s="260"/>
      <c r="R2268" s="260"/>
      <c r="S2268" s="260"/>
      <c r="T2268" s="261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62" t="s">
        <v>195</v>
      </c>
      <c r="AU2268" s="262" t="s">
        <v>83</v>
      </c>
      <c r="AV2268" s="14" t="s">
        <v>83</v>
      </c>
      <c r="AW2268" s="14" t="s">
        <v>30</v>
      </c>
      <c r="AX2268" s="14" t="s">
        <v>73</v>
      </c>
      <c r="AY2268" s="262" t="s">
        <v>183</v>
      </c>
    </row>
    <row r="2269" s="14" customFormat="1">
      <c r="A2269" s="14"/>
      <c r="B2269" s="252"/>
      <c r="C2269" s="253"/>
      <c r="D2269" s="243" t="s">
        <v>195</v>
      </c>
      <c r="E2269" s="254" t="s">
        <v>1</v>
      </c>
      <c r="F2269" s="255" t="s">
        <v>2236</v>
      </c>
      <c r="G2269" s="253"/>
      <c r="H2269" s="256">
        <v>60.155000000000001</v>
      </c>
      <c r="I2269" s="257"/>
      <c r="J2269" s="253"/>
      <c r="K2269" s="253"/>
      <c r="L2269" s="258"/>
      <c r="M2269" s="259"/>
      <c r="N2269" s="260"/>
      <c r="O2269" s="260"/>
      <c r="P2269" s="260"/>
      <c r="Q2269" s="260"/>
      <c r="R2269" s="260"/>
      <c r="S2269" s="260"/>
      <c r="T2269" s="261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62" t="s">
        <v>195</v>
      </c>
      <c r="AU2269" s="262" t="s">
        <v>83</v>
      </c>
      <c r="AV2269" s="14" t="s">
        <v>83</v>
      </c>
      <c r="AW2269" s="14" t="s">
        <v>30</v>
      </c>
      <c r="AX2269" s="14" t="s">
        <v>73</v>
      </c>
      <c r="AY2269" s="262" t="s">
        <v>183</v>
      </c>
    </row>
    <row r="2270" s="13" customFormat="1">
      <c r="A2270" s="13"/>
      <c r="B2270" s="241"/>
      <c r="C2270" s="242"/>
      <c r="D2270" s="243" t="s">
        <v>195</v>
      </c>
      <c r="E2270" s="244" t="s">
        <v>1</v>
      </c>
      <c r="F2270" s="245" t="s">
        <v>2438</v>
      </c>
      <c r="G2270" s="242"/>
      <c r="H2270" s="244" t="s">
        <v>1</v>
      </c>
      <c r="I2270" s="246"/>
      <c r="J2270" s="242"/>
      <c r="K2270" s="242"/>
      <c r="L2270" s="247"/>
      <c r="M2270" s="248"/>
      <c r="N2270" s="249"/>
      <c r="O2270" s="249"/>
      <c r="P2270" s="249"/>
      <c r="Q2270" s="249"/>
      <c r="R2270" s="249"/>
      <c r="S2270" s="249"/>
      <c r="T2270" s="250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51" t="s">
        <v>195</v>
      </c>
      <c r="AU2270" s="251" t="s">
        <v>83</v>
      </c>
      <c r="AV2270" s="13" t="s">
        <v>81</v>
      </c>
      <c r="AW2270" s="13" t="s">
        <v>30</v>
      </c>
      <c r="AX2270" s="13" t="s">
        <v>73</v>
      </c>
      <c r="AY2270" s="251" t="s">
        <v>183</v>
      </c>
    </row>
    <row r="2271" s="14" customFormat="1">
      <c r="A2271" s="14"/>
      <c r="B2271" s="252"/>
      <c r="C2271" s="253"/>
      <c r="D2271" s="243" t="s">
        <v>195</v>
      </c>
      <c r="E2271" s="254" t="s">
        <v>1</v>
      </c>
      <c r="F2271" s="255" t="s">
        <v>2439</v>
      </c>
      <c r="G2271" s="253"/>
      <c r="H2271" s="256">
        <v>-20.158000000000001</v>
      </c>
      <c r="I2271" s="257"/>
      <c r="J2271" s="253"/>
      <c r="K2271" s="253"/>
      <c r="L2271" s="258"/>
      <c r="M2271" s="259"/>
      <c r="N2271" s="260"/>
      <c r="O2271" s="260"/>
      <c r="P2271" s="260"/>
      <c r="Q2271" s="260"/>
      <c r="R2271" s="260"/>
      <c r="S2271" s="260"/>
      <c r="T2271" s="261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62" t="s">
        <v>195</v>
      </c>
      <c r="AU2271" s="262" t="s">
        <v>83</v>
      </c>
      <c r="AV2271" s="14" t="s">
        <v>83</v>
      </c>
      <c r="AW2271" s="14" t="s">
        <v>30</v>
      </c>
      <c r="AX2271" s="14" t="s">
        <v>73</v>
      </c>
      <c r="AY2271" s="262" t="s">
        <v>183</v>
      </c>
    </row>
    <row r="2272" s="14" customFormat="1">
      <c r="A2272" s="14"/>
      <c r="B2272" s="252"/>
      <c r="C2272" s="253"/>
      <c r="D2272" s="243" t="s">
        <v>195</v>
      </c>
      <c r="E2272" s="254" t="s">
        <v>1</v>
      </c>
      <c r="F2272" s="255" t="s">
        <v>2440</v>
      </c>
      <c r="G2272" s="253"/>
      <c r="H2272" s="256">
        <v>-21.393000000000001</v>
      </c>
      <c r="I2272" s="257"/>
      <c r="J2272" s="253"/>
      <c r="K2272" s="253"/>
      <c r="L2272" s="258"/>
      <c r="M2272" s="259"/>
      <c r="N2272" s="260"/>
      <c r="O2272" s="260"/>
      <c r="P2272" s="260"/>
      <c r="Q2272" s="260"/>
      <c r="R2272" s="260"/>
      <c r="S2272" s="260"/>
      <c r="T2272" s="261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62" t="s">
        <v>195</v>
      </c>
      <c r="AU2272" s="262" t="s">
        <v>83</v>
      </c>
      <c r="AV2272" s="14" t="s">
        <v>83</v>
      </c>
      <c r="AW2272" s="14" t="s">
        <v>30</v>
      </c>
      <c r="AX2272" s="14" t="s">
        <v>73</v>
      </c>
      <c r="AY2272" s="262" t="s">
        <v>183</v>
      </c>
    </row>
    <row r="2273" s="14" customFormat="1">
      <c r="A2273" s="14"/>
      <c r="B2273" s="252"/>
      <c r="C2273" s="253"/>
      <c r="D2273" s="243" t="s">
        <v>195</v>
      </c>
      <c r="E2273" s="254" t="s">
        <v>1</v>
      </c>
      <c r="F2273" s="255" t="s">
        <v>2441</v>
      </c>
      <c r="G2273" s="253"/>
      <c r="H2273" s="256">
        <v>-11.121</v>
      </c>
      <c r="I2273" s="257"/>
      <c r="J2273" s="253"/>
      <c r="K2273" s="253"/>
      <c r="L2273" s="258"/>
      <c r="M2273" s="259"/>
      <c r="N2273" s="260"/>
      <c r="O2273" s="260"/>
      <c r="P2273" s="260"/>
      <c r="Q2273" s="260"/>
      <c r="R2273" s="260"/>
      <c r="S2273" s="260"/>
      <c r="T2273" s="261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62" t="s">
        <v>195</v>
      </c>
      <c r="AU2273" s="262" t="s">
        <v>83</v>
      </c>
      <c r="AV2273" s="14" t="s">
        <v>83</v>
      </c>
      <c r="AW2273" s="14" t="s">
        <v>30</v>
      </c>
      <c r="AX2273" s="14" t="s">
        <v>73</v>
      </c>
      <c r="AY2273" s="262" t="s">
        <v>183</v>
      </c>
    </row>
    <row r="2274" s="14" customFormat="1">
      <c r="A2274" s="14"/>
      <c r="B2274" s="252"/>
      <c r="C2274" s="253"/>
      <c r="D2274" s="243" t="s">
        <v>195</v>
      </c>
      <c r="E2274" s="254" t="s">
        <v>1</v>
      </c>
      <c r="F2274" s="255" t="s">
        <v>2442</v>
      </c>
      <c r="G2274" s="253"/>
      <c r="H2274" s="256">
        <v>-30.43</v>
      </c>
      <c r="I2274" s="257"/>
      <c r="J2274" s="253"/>
      <c r="K2274" s="253"/>
      <c r="L2274" s="258"/>
      <c r="M2274" s="259"/>
      <c r="N2274" s="260"/>
      <c r="O2274" s="260"/>
      <c r="P2274" s="260"/>
      <c r="Q2274" s="260"/>
      <c r="R2274" s="260"/>
      <c r="S2274" s="260"/>
      <c r="T2274" s="261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62" t="s">
        <v>195</v>
      </c>
      <c r="AU2274" s="262" t="s">
        <v>83</v>
      </c>
      <c r="AV2274" s="14" t="s">
        <v>83</v>
      </c>
      <c r="AW2274" s="14" t="s">
        <v>30</v>
      </c>
      <c r="AX2274" s="14" t="s">
        <v>73</v>
      </c>
      <c r="AY2274" s="262" t="s">
        <v>183</v>
      </c>
    </row>
    <row r="2275" s="15" customFormat="1">
      <c r="A2275" s="15"/>
      <c r="B2275" s="263"/>
      <c r="C2275" s="264"/>
      <c r="D2275" s="243" t="s">
        <v>195</v>
      </c>
      <c r="E2275" s="265" t="s">
        <v>1</v>
      </c>
      <c r="F2275" s="266" t="s">
        <v>219</v>
      </c>
      <c r="G2275" s="264"/>
      <c r="H2275" s="267">
        <v>86.087000000000003</v>
      </c>
      <c r="I2275" s="268"/>
      <c r="J2275" s="264"/>
      <c r="K2275" s="264"/>
      <c r="L2275" s="269"/>
      <c r="M2275" s="270"/>
      <c r="N2275" s="271"/>
      <c r="O2275" s="271"/>
      <c r="P2275" s="271"/>
      <c r="Q2275" s="271"/>
      <c r="R2275" s="271"/>
      <c r="S2275" s="271"/>
      <c r="T2275" s="272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73" t="s">
        <v>195</v>
      </c>
      <c r="AU2275" s="273" t="s">
        <v>83</v>
      </c>
      <c r="AV2275" s="15" t="s">
        <v>188</v>
      </c>
      <c r="AW2275" s="15" t="s">
        <v>30</v>
      </c>
      <c r="AX2275" s="15" t="s">
        <v>81</v>
      </c>
      <c r="AY2275" s="273" t="s">
        <v>183</v>
      </c>
    </row>
    <row r="2276" s="14" customFormat="1">
      <c r="A2276" s="14"/>
      <c r="B2276" s="252"/>
      <c r="C2276" s="253"/>
      <c r="D2276" s="243" t="s">
        <v>195</v>
      </c>
      <c r="E2276" s="253"/>
      <c r="F2276" s="255" t="s">
        <v>2443</v>
      </c>
      <c r="G2276" s="253"/>
      <c r="H2276" s="256">
        <v>90.391000000000005</v>
      </c>
      <c r="I2276" s="257"/>
      <c r="J2276" s="253"/>
      <c r="K2276" s="253"/>
      <c r="L2276" s="258"/>
      <c r="M2276" s="259"/>
      <c r="N2276" s="260"/>
      <c r="O2276" s="260"/>
      <c r="P2276" s="260"/>
      <c r="Q2276" s="260"/>
      <c r="R2276" s="260"/>
      <c r="S2276" s="260"/>
      <c r="T2276" s="261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62" t="s">
        <v>195</v>
      </c>
      <c r="AU2276" s="262" t="s">
        <v>83</v>
      </c>
      <c r="AV2276" s="14" t="s">
        <v>83</v>
      </c>
      <c r="AW2276" s="14" t="s">
        <v>4</v>
      </c>
      <c r="AX2276" s="14" t="s">
        <v>81</v>
      </c>
      <c r="AY2276" s="262" t="s">
        <v>183</v>
      </c>
    </row>
    <row r="2277" s="2" customFormat="1" ht="24.15" customHeight="1">
      <c r="A2277" s="38"/>
      <c r="B2277" s="39"/>
      <c r="C2277" s="277" t="s">
        <v>2444</v>
      </c>
      <c r="D2277" s="277" t="s">
        <v>649</v>
      </c>
      <c r="E2277" s="278" t="s">
        <v>2445</v>
      </c>
      <c r="F2277" s="279" t="s">
        <v>2446</v>
      </c>
      <c r="G2277" s="280" t="s">
        <v>202</v>
      </c>
      <c r="H2277" s="281">
        <v>83.650000000000006</v>
      </c>
      <c r="I2277" s="282"/>
      <c r="J2277" s="283">
        <f>ROUND(I2277*H2277,2)</f>
        <v>0</v>
      </c>
      <c r="K2277" s="284"/>
      <c r="L2277" s="285"/>
      <c r="M2277" s="286" t="s">
        <v>1</v>
      </c>
      <c r="N2277" s="287" t="s">
        <v>38</v>
      </c>
      <c r="O2277" s="91"/>
      <c r="P2277" s="237">
        <f>O2277*H2277</f>
        <v>0</v>
      </c>
      <c r="Q2277" s="237">
        <v>0.0011999999999999999</v>
      </c>
      <c r="R2277" s="237">
        <f>Q2277*H2277</f>
        <v>0.10038</v>
      </c>
      <c r="S2277" s="237">
        <v>0</v>
      </c>
      <c r="T2277" s="238">
        <f>S2277*H2277</f>
        <v>0</v>
      </c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R2277" s="239" t="s">
        <v>435</v>
      </c>
      <c r="AT2277" s="239" t="s">
        <v>649</v>
      </c>
      <c r="AU2277" s="239" t="s">
        <v>83</v>
      </c>
      <c r="AY2277" s="17" t="s">
        <v>183</v>
      </c>
      <c r="BE2277" s="240">
        <f>IF(N2277="základní",J2277,0)</f>
        <v>0</v>
      </c>
      <c r="BF2277" s="240">
        <f>IF(N2277="snížená",J2277,0)</f>
        <v>0</v>
      </c>
      <c r="BG2277" s="240">
        <f>IF(N2277="zákl. přenesená",J2277,0)</f>
        <v>0</v>
      </c>
      <c r="BH2277" s="240">
        <f>IF(N2277="sníž. přenesená",J2277,0)</f>
        <v>0</v>
      </c>
      <c r="BI2277" s="240">
        <f>IF(N2277="nulová",J2277,0)</f>
        <v>0</v>
      </c>
      <c r="BJ2277" s="17" t="s">
        <v>81</v>
      </c>
      <c r="BK2277" s="240">
        <f>ROUND(I2277*H2277,2)</f>
        <v>0</v>
      </c>
      <c r="BL2277" s="17" t="s">
        <v>327</v>
      </c>
      <c r="BM2277" s="239" t="s">
        <v>2447</v>
      </c>
    </row>
    <row r="2278" s="13" customFormat="1">
      <c r="A2278" s="13"/>
      <c r="B2278" s="241"/>
      <c r="C2278" s="242"/>
      <c r="D2278" s="243" t="s">
        <v>195</v>
      </c>
      <c r="E2278" s="244" t="s">
        <v>1</v>
      </c>
      <c r="F2278" s="245" t="s">
        <v>2279</v>
      </c>
      <c r="G2278" s="242"/>
      <c r="H2278" s="244" t="s">
        <v>1</v>
      </c>
      <c r="I2278" s="246"/>
      <c r="J2278" s="242"/>
      <c r="K2278" s="242"/>
      <c r="L2278" s="247"/>
      <c r="M2278" s="248"/>
      <c r="N2278" s="249"/>
      <c r="O2278" s="249"/>
      <c r="P2278" s="249"/>
      <c r="Q2278" s="249"/>
      <c r="R2278" s="249"/>
      <c r="S2278" s="249"/>
      <c r="T2278" s="250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51" t="s">
        <v>195</v>
      </c>
      <c r="AU2278" s="251" t="s">
        <v>83</v>
      </c>
      <c r="AV2278" s="13" t="s">
        <v>81</v>
      </c>
      <c r="AW2278" s="13" t="s">
        <v>30</v>
      </c>
      <c r="AX2278" s="13" t="s">
        <v>73</v>
      </c>
      <c r="AY2278" s="251" t="s">
        <v>183</v>
      </c>
    </row>
    <row r="2279" s="14" customFormat="1">
      <c r="A2279" s="14"/>
      <c r="B2279" s="252"/>
      <c r="C2279" s="253"/>
      <c r="D2279" s="243" t="s">
        <v>195</v>
      </c>
      <c r="E2279" s="254" t="s">
        <v>1</v>
      </c>
      <c r="F2279" s="255" t="s">
        <v>2427</v>
      </c>
      <c r="G2279" s="253"/>
      <c r="H2279" s="256">
        <v>72.200999999999993</v>
      </c>
      <c r="I2279" s="257"/>
      <c r="J2279" s="253"/>
      <c r="K2279" s="253"/>
      <c r="L2279" s="258"/>
      <c r="M2279" s="259"/>
      <c r="N2279" s="260"/>
      <c r="O2279" s="260"/>
      <c r="P2279" s="260"/>
      <c r="Q2279" s="260"/>
      <c r="R2279" s="260"/>
      <c r="S2279" s="260"/>
      <c r="T2279" s="261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62" t="s">
        <v>195</v>
      </c>
      <c r="AU2279" s="262" t="s">
        <v>83</v>
      </c>
      <c r="AV2279" s="14" t="s">
        <v>83</v>
      </c>
      <c r="AW2279" s="14" t="s">
        <v>30</v>
      </c>
      <c r="AX2279" s="14" t="s">
        <v>73</v>
      </c>
      <c r="AY2279" s="262" t="s">
        <v>183</v>
      </c>
    </row>
    <row r="2280" s="14" customFormat="1">
      <c r="A2280" s="14"/>
      <c r="B2280" s="252"/>
      <c r="C2280" s="253"/>
      <c r="D2280" s="243" t="s">
        <v>195</v>
      </c>
      <c r="E2280" s="254" t="s">
        <v>1</v>
      </c>
      <c r="F2280" s="255" t="s">
        <v>2428</v>
      </c>
      <c r="G2280" s="253"/>
      <c r="H2280" s="256">
        <v>7.4660000000000002</v>
      </c>
      <c r="I2280" s="257"/>
      <c r="J2280" s="253"/>
      <c r="K2280" s="253"/>
      <c r="L2280" s="258"/>
      <c r="M2280" s="259"/>
      <c r="N2280" s="260"/>
      <c r="O2280" s="260"/>
      <c r="P2280" s="260"/>
      <c r="Q2280" s="260"/>
      <c r="R2280" s="260"/>
      <c r="S2280" s="260"/>
      <c r="T2280" s="261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62" t="s">
        <v>195</v>
      </c>
      <c r="AU2280" s="262" t="s">
        <v>83</v>
      </c>
      <c r="AV2280" s="14" t="s">
        <v>83</v>
      </c>
      <c r="AW2280" s="14" t="s">
        <v>30</v>
      </c>
      <c r="AX2280" s="14" t="s">
        <v>73</v>
      </c>
      <c r="AY2280" s="262" t="s">
        <v>183</v>
      </c>
    </row>
    <row r="2281" s="15" customFormat="1">
      <c r="A2281" s="15"/>
      <c r="B2281" s="263"/>
      <c r="C2281" s="264"/>
      <c r="D2281" s="243" t="s">
        <v>195</v>
      </c>
      <c r="E2281" s="265" t="s">
        <v>1</v>
      </c>
      <c r="F2281" s="266" t="s">
        <v>219</v>
      </c>
      <c r="G2281" s="264"/>
      <c r="H2281" s="267">
        <v>79.667000000000002</v>
      </c>
      <c r="I2281" s="268"/>
      <c r="J2281" s="264"/>
      <c r="K2281" s="264"/>
      <c r="L2281" s="269"/>
      <c r="M2281" s="270"/>
      <c r="N2281" s="271"/>
      <c r="O2281" s="271"/>
      <c r="P2281" s="271"/>
      <c r="Q2281" s="271"/>
      <c r="R2281" s="271"/>
      <c r="S2281" s="271"/>
      <c r="T2281" s="272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T2281" s="273" t="s">
        <v>195</v>
      </c>
      <c r="AU2281" s="273" t="s">
        <v>83</v>
      </c>
      <c r="AV2281" s="15" t="s">
        <v>188</v>
      </c>
      <c r="AW2281" s="15" t="s">
        <v>30</v>
      </c>
      <c r="AX2281" s="15" t="s">
        <v>81</v>
      </c>
      <c r="AY2281" s="273" t="s">
        <v>183</v>
      </c>
    </row>
    <row r="2282" s="14" customFormat="1">
      <c r="A2282" s="14"/>
      <c r="B2282" s="252"/>
      <c r="C2282" s="253"/>
      <c r="D2282" s="243" t="s">
        <v>195</v>
      </c>
      <c r="E2282" s="253"/>
      <c r="F2282" s="255" t="s">
        <v>2448</v>
      </c>
      <c r="G2282" s="253"/>
      <c r="H2282" s="256">
        <v>83.650000000000006</v>
      </c>
      <c r="I2282" s="257"/>
      <c r="J2282" s="253"/>
      <c r="K2282" s="253"/>
      <c r="L2282" s="258"/>
      <c r="M2282" s="259"/>
      <c r="N2282" s="260"/>
      <c r="O2282" s="260"/>
      <c r="P2282" s="260"/>
      <c r="Q2282" s="260"/>
      <c r="R2282" s="260"/>
      <c r="S2282" s="260"/>
      <c r="T2282" s="261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62" t="s">
        <v>195</v>
      </c>
      <c r="AU2282" s="262" t="s">
        <v>83</v>
      </c>
      <c r="AV2282" s="14" t="s">
        <v>83</v>
      </c>
      <c r="AW2282" s="14" t="s">
        <v>4</v>
      </c>
      <c r="AX2282" s="14" t="s">
        <v>81</v>
      </c>
      <c r="AY2282" s="262" t="s">
        <v>183</v>
      </c>
    </row>
    <row r="2283" s="2" customFormat="1" ht="24.15" customHeight="1">
      <c r="A2283" s="38"/>
      <c r="B2283" s="39"/>
      <c r="C2283" s="277" t="s">
        <v>2449</v>
      </c>
      <c r="D2283" s="277" t="s">
        <v>649</v>
      </c>
      <c r="E2283" s="278" t="s">
        <v>2450</v>
      </c>
      <c r="F2283" s="279" t="s">
        <v>2451</v>
      </c>
      <c r="G2283" s="280" t="s">
        <v>202</v>
      </c>
      <c r="H2283" s="281">
        <v>92.805000000000007</v>
      </c>
      <c r="I2283" s="282"/>
      <c r="J2283" s="283">
        <f>ROUND(I2283*H2283,2)</f>
        <v>0</v>
      </c>
      <c r="K2283" s="284"/>
      <c r="L2283" s="285"/>
      <c r="M2283" s="286" t="s">
        <v>1</v>
      </c>
      <c r="N2283" s="287" t="s">
        <v>38</v>
      </c>
      <c r="O2283" s="91"/>
      <c r="P2283" s="237">
        <f>O2283*H2283</f>
        <v>0</v>
      </c>
      <c r="Q2283" s="237">
        <v>0.0047999999999999996</v>
      </c>
      <c r="R2283" s="237">
        <f>Q2283*H2283</f>
        <v>0.44546399999999997</v>
      </c>
      <c r="S2283" s="237">
        <v>0</v>
      </c>
      <c r="T2283" s="238">
        <f>S2283*H2283</f>
        <v>0</v>
      </c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R2283" s="239" t="s">
        <v>435</v>
      </c>
      <c r="AT2283" s="239" t="s">
        <v>649</v>
      </c>
      <c r="AU2283" s="239" t="s">
        <v>83</v>
      </c>
      <c r="AY2283" s="17" t="s">
        <v>183</v>
      </c>
      <c r="BE2283" s="240">
        <f>IF(N2283="základní",J2283,0)</f>
        <v>0</v>
      </c>
      <c r="BF2283" s="240">
        <f>IF(N2283="snížená",J2283,0)</f>
        <v>0</v>
      </c>
      <c r="BG2283" s="240">
        <f>IF(N2283="zákl. přenesená",J2283,0)</f>
        <v>0</v>
      </c>
      <c r="BH2283" s="240">
        <f>IF(N2283="sníž. přenesená",J2283,0)</f>
        <v>0</v>
      </c>
      <c r="BI2283" s="240">
        <f>IF(N2283="nulová",J2283,0)</f>
        <v>0</v>
      </c>
      <c r="BJ2283" s="17" t="s">
        <v>81</v>
      </c>
      <c r="BK2283" s="240">
        <f>ROUND(I2283*H2283,2)</f>
        <v>0</v>
      </c>
      <c r="BL2283" s="17" t="s">
        <v>327</v>
      </c>
      <c r="BM2283" s="239" t="s">
        <v>2452</v>
      </c>
    </row>
    <row r="2284" s="13" customFormat="1">
      <c r="A2284" s="13"/>
      <c r="B2284" s="241"/>
      <c r="C2284" s="242"/>
      <c r="D2284" s="243" t="s">
        <v>195</v>
      </c>
      <c r="E2284" s="244" t="s">
        <v>1</v>
      </c>
      <c r="F2284" s="245" t="s">
        <v>1727</v>
      </c>
      <c r="G2284" s="242"/>
      <c r="H2284" s="244" t="s">
        <v>1</v>
      </c>
      <c r="I2284" s="246"/>
      <c r="J2284" s="242"/>
      <c r="K2284" s="242"/>
      <c r="L2284" s="247"/>
      <c r="M2284" s="248"/>
      <c r="N2284" s="249"/>
      <c r="O2284" s="249"/>
      <c r="P2284" s="249"/>
      <c r="Q2284" s="249"/>
      <c r="R2284" s="249"/>
      <c r="S2284" s="249"/>
      <c r="T2284" s="250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51" t="s">
        <v>195</v>
      </c>
      <c r="AU2284" s="251" t="s">
        <v>83</v>
      </c>
      <c r="AV2284" s="13" t="s">
        <v>81</v>
      </c>
      <c r="AW2284" s="13" t="s">
        <v>30</v>
      </c>
      <c r="AX2284" s="13" t="s">
        <v>73</v>
      </c>
      <c r="AY2284" s="251" t="s">
        <v>183</v>
      </c>
    </row>
    <row r="2285" s="14" customFormat="1">
      <c r="A2285" s="14"/>
      <c r="B2285" s="252"/>
      <c r="C2285" s="253"/>
      <c r="D2285" s="243" t="s">
        <v>195</v>
      </c>
      <c r="E2285" s="254" t="s">
        <v>1</v>
      </c>
      <c r="F2285" s="255" t="s">
        <v>2453</v>
      </c>
      <c r="G2285" s="253"/>
      <c r="H2285" s="256">
        <v>20.158000000000001</v>
      </c>
      <c r="I2285" s="257"/>
      <c r="J2285" s="253"/>
      <c r="K2285" s="253"/>
      <c r="L2285" s="258"/>
      <c r="M2285" s="259"/>
      <c r="N2285" s="260"/>
      <c r="O2285" s="260"/>
      <c r="P2285" s="260"/>
      <c r="Q2285" s="260"/>
      <c r="R2285" s="260"/>
      <c r="S2285" s="260"/>
      <c r="T2285" s="261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62" t="s">
        <v>195</v>
      </c>
      <c r="AU2285" s="262" t="s">
        <v>83</v>
      </c>
      <c r="AV2285" s="14" t="s">
        <v>83</v>
      </c>
      <c r="AW2285" s="14" t="s">
        <v>30</v>
      </c>
      <c r="AX2285" s="14" t="s">
        <v>73</v>
      </c>
      <c r="AY2285" s="262" t="s">
        <v>183</v>
      </c>
    </row>
    <row r="2286" s="14" customFormat="1">
      <c r="A2286" s="14"/>
      <c r="B2286" s="252"/>
      <c r="C2286" s="253"/>
      <c r="D2286" s="243" t="s">
        <v>195</v>
      </c>
      <c r="E2286" s="254" t="s">
        <v>1</v>
      </c>
      <c r="F2286" s="255" t="s">
        <v>2454</v>
      </c>
      <c r="G2286" s="253"/>
      <c r="H2286" s="256">
        <v>21.393000000000001</v>
      </c>
      <c r="I2286" s="257"/>
      <c r="J2286" s="253"/>
      <c r="K2286" s="253"/>
      <c r="L2286" s="258"/>
      <c r="M2286" s="259"/>
      <c r="N2286" s="260"/>
      <c r="O2286" s="260"/>
      <c r="P2286" s="260"/>
      <c r="Q2286" s="260"/>
      <c r="R2286" s="260"/>
      <c r="S2286" s="260"/>
      <c r="T2286" s="261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62" t="s">
        <v>195</v>
      </c>
      <c r="AU2286" s="262" t="s">
        <v>83</v>
      </c>
      <c r="AV2286" s="14" t="s">
        <v>83</v>
      </c>
      <c r="AW2286" s="14" t="s">
        <v>30</v>
      </c>
      <c r="AX2286" s="14" t="s">
        <v>73</v>
      </c>
      <c r="AY2286" s="262" t="s">
        <v>183</v>
      </c>
    </row>
    <row r="2287" s="14" customFormat="1">
      <c r="A2287" s="14"/>
      <c r="B2287" s="252"/>
      <c r="C2287" s="253"/>
      <c r="D2287" s="243" t="s">
        <v>195</v>
      </c>
      <c r="E2287" s="254" t="s">
        <v>1</v>
      </c>
      <c r="F2287" s="255" t="s">
        <v>2455</v>
      </c>
      <c r="G2287" s="253"/>
      <c r="H2287" s="256">
        <v>11.121</v>
      </c>
      <c r="I2287" s="257"/>
      <c r="J2287" s="253"/>
      <c r="K2287" s="253"/>
      <c r="L2287" s="258"/>
      <c r="M2287" s="259"/>
      <c r="N2287" s="260"/>
      <c r="O2287" s="260"/>
      <c r="P2287" s="260"/>
      <c r="Q2287" s="260"/>
      <c r="R2287" s="260"/>
      <c r="S2287" s="260"/>
      <c r="T2287" s="261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62" t="s">
        <v>195</v>
      </c>
      <c r="AU2287" s="262" t="s">
        <v>83</v>
      </c>
      <c r="AV2287" s="14" t="s">
        <v>83</v>
      </c>
      <c r="AW2287" s="14" t="s">
        <v>30</v>
      </c>
      <c r="AX2287" s="14" t="s">
        <v>73</v>
      </c>
      <c r="AY2287" s="262" t="s">
        <v>183</v>
      </c>
    </row>
    <row r="2288" s="14" customFormat="1">
      <c r="A2288" s="14"/>
      <c r="B2288" s="252"/>
      <c r="C2288" s="253"/>
      <c r="D2288" s="243" t="s">
        <v>195</v>
      </c>
      <c r="E2288" s="254" t="s">
        <v>1</v>
      </c>
      <c r="F2288" s="255" t="s">
        <v>2456</v>
      </c>
      <c r="G2288" s="253"/>
      <c r="H2288" s="256">
        <v>30.43</v>
      </c>
      <c r="I2288" s="257"/>
      <c r="J2288" s="253"/>
      <c r="K2288" s="253"/>
      <c r="L2288" s="258"/>
      <c r="M2288" s="259"/>
      <c r="N2288" s="260"/>
      <c r="O2288" s="260"/>
      <c r="P2288" s="260"/>
      <c r="Q2288" s="260"/>
      <c r="R2288" s="260"/>
      <c r="S2288" s="260"/>
      <c r="T2288" s="261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62" t="s">
        <v>195</v>
      </c>
      <c r="AU2288" s="262" t="s">
        <v>83</v>
      </c>
      <c r="AV2288" s="14" t="s">
        <v>83</v>
      </c>
      <c r="AW2288" s="14" t="s">
        <v>30</v>
      </c>
      <c r="AX2288" s="14" t="s">
        <v>73</v>
      </c>
      <c r="AY2288" s="262" t="s">
        <v>183</v>
      </c>
    </row>
    <row r="2289" s="13" customFormat="1">
      <c r="A2289" s="13"/>
      <c r="B2289" s="241"/>
      <c r="C2289" s="242"/>
      <c r="D2289" s="243" t="s">
        <v>195</v>
      </c>
      <c r="E2289" s="244" t="s">
        <v>1</v>
      </c>
      <c r="F2289" s="245" t="s">
        <v>2457</v>
      </c>
      <c r="G2289" s="242"/>
      <c r="H2289" s="244" t="s">
        <v>1</v>
      </c>
      <c r="I2289" s="246"/>
      <c r="J2289" s="242"/>
      <c r="K2289" s="242"/>
      <c r="L2289" s="247"/>
      <c r="M2289" s="248"/>
      <c r="N2289" s="249"/>
      <c r="O2289" s="249"/>
      <c r="P2289" s="249"/>
      <c r="Q2289" s="249"/>
      <c r="R2289" s="249"/>
      <c r="S2289" s="249"/>
      <c r="T2289" s="250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51" t="s">
        <v>195</v>
      </c>
      <c r="AU2289" s="251" t="s">
        <v>83</v>
      </c>
      <c r="AV2289" s="13" t="s">
        <v>81</v>
      </c>
      <c r="AW2289" s="13" t="s">
        <v>30</v>
      </c>
      <c r="AX2289" s="13" t="s">
        <v>73</v>
      </c>
      <c r="AY2289" s="251" t="s">
        <v>183</v>
      </c>
    </row>
    <row r="2290" s="14" customFormat="1">
      <c r="A2290" s="14"/>
      <c r="B2290" s="252"/>
      <c r="C2290" s="253"/>
      <c r="D2290" s="243" t="s">
        <v>195</v>
      </c>
      <c r="E2290" s="254" t="s">
        <v>1</v>
      </c>
      <c r="F2290" s="255" t="s">
        <v>2458</v>
      </c>
      <c r="G2290" s="253"/>
      <c r="H2290" s="256">
        <v>1.0469999999999999</v>
      </c>
      <c r="I2290" s="257"/>
      <c r="J2290" s="253"/>
      <c r="K2290" s="253"/>
      <c r="L2290" s="258"/>
      <c r="M2290" s="259"/>
      <c r="N2290" s="260"/>
      <c r="O2290" s="260"/>
      <c r="P2290" s="260"/>
      <c r="Q2290" s="260"/>
      <c r="R2290" s="260"/>
      <c r="S2290" s="260"/>
      <c r="T2290" s="261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62" t="s">
        <v>195</v>
      </c>
      <c r="AU2290" s="262" t="s">
        <v>83</v>
      </c>
      <c r="AV2290" s="14" t="s">
        <v>83</v>
      </c>
      <c r="AW2290" s="14" t="s">
        <v>30</v>
      </c>
      <c r="AX2290" s="14" t="s">
        <v>73</v>
      </c>
      <c r="AY2290" s="262" t="s">
        <v>183</v>
      </c>
    </row>
    <row r="2291" s="14" customFormat="1">
      <c r="A2291" s="14"/>
      <c r="B2291" s="252"/>
      <c r="C2291" s="253"/>
      <c r="D2291" s="243" t="s">
        <v>195</v>
      </c>
      <c r="E2291" s="254" t="s">
        <v>1</v>
      </c>
      <c r="F2291" s="255" t="s">
        <v>2459</v>
      </c>
      <c r="G2291" s="253"/>
      <c r="H2291" s="256">
        <v>4.2370000000000001</v>
      </c>
      <c r="I2291" s="257"/>
      <c r="J2291" s="253"/>
      <c r="K2291" s="253"/>
      <c r="L2291" s="258"/>
      <c r="M2291" s="259"/>
      <c r="N2291" s="260"/>
      <c r="O2291" s="260"/>
      <c r="P2291" s="260"/>
      <c r="Q2291" s="260"/>
      <c r="R2291" s="260"/>
      <c r="S2291" s="260"/>
      <c r="T2291" s="261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62" t="s">
        <v>195</v>
      </c>
      <c r="AU2291" s="262" t="s">
        <v>83</v>
      </c>
      <c r="AV2291" s="14" t="s">
        <v>83</v>
      </c>
      <c r="AW2291" s="14" t="s">
        <v>30</v>
      </c>
      <c r="AX2291" s="14" t="s">
        <v>73</v>
      </c>
      <c r="AY2291" s="262" t="s">
        <v>183</v>
      </c>
    </row>
    <row r="2292" s="15" customFormat="1">
      <c r="A2292" s="15"/>
      <c r="B2292" s="263"/>
      <c r="C2292" s="264"/>
      <c r="D2292" s="243" t="s">
        <v>195</v>
      </c>
      <c r="E2292" s="265" t="s">
        <v>1</v>
      </c>
      <c r="F2292" s="266" t="s">
        <v>219</v>
      </c>
      <c r="G2292" s="264"/>
      <c r="H2292" s="267">
        <v>88.385999999999996</v>
      </c>
      <c r="I2292" s="268"/>
      <c r="J2292" s="264"/>
      <c r="K2292" s="264"/>
      <c r="L2292" s="269"/>
      <c r="M2292" s="270"/>
      <c r="N2292" s="271"/>
      <c r="O2292" s="271"/>
      <c r="P2292" s="271"/>
      <c r="Q2292" s="271"/>
      <c r="R2292" s="271"/>
      <c r="S2292" s="271"/>
      <c r="T2292" s="272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T2292" s="273" t="s">
        <v>195</v>
      </c>
      <c r="AU2292" s="273" t="s">
        <v>83</v>
      </c>
      <c r="AV2292" s="15" t="s">
        <v>188</v>
      </c>
      <c r="AW2292" s="15" t="s">
        <v>30</v>
      </c>
      <c r="AX2292" s="15" t="s">
        <v>81</v>
      </c>
      <c r="AY2292" s="273" t="s">
        <v>183</v>
      </c>
    </row>
    <row r="2293" s="14" customFormat="1">
      <c r="A2293" s="14"/>
      <c r="B2293" s="252"/>
      <c r="C2293" s="253"/>
      <c r="D2293" s="243" t="s">
        <v>195</v>
      </c>
      <c r="E2293" s="253"/>
      <c r="F2293" s="255" t="s">
        <v>2460</v>
      </c>
      <c r="G2293" s="253"/>
      <c r="H2293" s="256">
        <v>92.805000000000007</v>
      </c>
      <c r="I2293" s="257"/>
      <c r="J2293" s="253"/>
      <c r="K2293" s="253"/>
      <c r="L2293" s="258"/>
      <c r="M2293" s="259"/>
      <c r="N2293" s="260"/>
      <c r="O2293" s="260"/>
      <c r="P2293" s="260"/>
      <c r="Q2293" s="260"/>
      <c r="R2293" s="260"/>
      <c r="S2293" s="260"/>
      <c r="T2293" s="261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62" t="s">
        <v>195</v>
      </c>
      <c r="AU2293" s="262" t="s">
        <v>83</v>
      </c>
      <c r="AV2293" s="14" t="s">
        <v>83</v>
      </c>
      <c r="AW2293" s="14" t="s">
        <v>4</v>
      </c>
      <c r="AX2293" s="14" t="s">
        <v>81</v>
      </c>
      <c r="AY2293" s="262" t="s">
        <v>183</v>
      </c>
    </row>
    <row r="2294" s="2" customFormat="1" ht="37.8" customHeight="1">
      <c r="A2294" s="38"/>
      <c r="B2294" s="39"/>
      <c r="C2294" s="227" t="s">
        <v>2461</v>
      </c>
      <c r="D2294" s="227" t="s">
        <v>185</v>
      </c>
      <c r="E2294" s="228" t="s">
        <v>2462</v>
      </c>
      <c r="F2294" s="229" t="s">
        <v>2463</v>
      </c>
      <c r="G2294" s="230" t="s">
        <v>202</v>
      </c>
      <c r="H2294" s="231">
        <v>28.681000000000001</v>
      </c>
      <c r="I2294" s="232"/>
      <c r="J2294" s="233">
        <f>ROUND(I2294*H2294,2)</f>
        <v>0</v>
      </c>
      <c r="K2294" s="234"/>
      <c r="L2294" s="44"/>
      <c r="M2294" s="235" t="s">
        <v>1</v>
      </c>
      <c r="N2294" s="236" t="s">
        <v>38</v>
      </c>
      <c r="O2294" s="91"/>
      <c r="P2294" s="237">
        <f>O2294*H2294</f>
        <v>0</v>
      </c>
      <c r="Q2294" s="237">
        <v>0.0061199999999999996</v>
      </c>
      <c r="R2294" s="237">
        <f>Q2294*H2294</f>
        <v>0.17552772</v>
      </c>
      <c r="S2294" s="237">
        <v>0</v>
      </c>
      <c r="T2294" s="238">
        <f>S2294*H2294</f>
        <v>0</v>
      </c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R2294" s="239" t="s">
        <v>327</v>
      </c>
      <c r="AT2294" s="239" t="s">
        <v>185</v>
      </c>
      <c r="AU2294" s="239" t="s">
        <v>83</v>
      </c>
      <c r="AY2294" s="17" t="s">
        <v>183</v>
      </c>
      <c r="BE2294" s="240">
        <f>IF(N2294="základní",J2294,0)</f>
        <v>0</v>
      </c>
      <c r="BF2294" s="240">
        <f>IF(N2294="snížená",J2294,0)</f>
        <v>0</v>
      </c>
      <c r="BG2294" s="240">
        <f>IF(N2294="zákl. přenesená",J2294,0)</f>
        <v>0</v>
      </c>
      <c r="BH2294" s="240">
        <f>IF(N2294="sníž. přenesená",J2294,0)</f>
        <v>0</v>
      </c>
      <c r="BI2294" s="240">
        <f>IF(N2294="nulová",J2294,0)</f>
        <v>0</v>
      </c>
      <c r="BJ2294" s="17" t="s">
        <v>81</v>
      </c>
      <c r="BK2294" s="240">
        <f>ROUND(I2294*H2294,2)</f>
        <v>0</v>
      </c>
      <c r="BL2294" s="17" t="s">
        <v>327</v>
      </c>
      <c r="BM2294" s="239" t="s">
        <v>2464</v>
      </c>
    </row>
    <row r="2295" s="13" customFormat="1">
      <c r="A2295" s="13"/>
      <c r="B2295" s="241"/>
      <c r="C2295" s="242"/>
      <c r="D2295" s="243" t="s">
        <v>195</v>
      </c>
      <c r="E2295" s="244" t="s">
        <v>1</v>
      </c>
      <c r="F2295" s="245" t="s">
        <v>2465</v>
      </c>
      <c r="G2295" s="242"/>
      <c r="H2295" s="244" t="s">
        <v>1</v>
      </c>
      <c r="I2295" s="246"/>
      <c r="J2295" s="242"/>
      <c r="K2295" s="242"/>
      <c r="L2295" s="247"/>
      <c r="M2295" s="248"/>
      <c r="N2295" s="249"/>
      <c r="O2295" s="249"/>
      <c r="P2295" s="249"/>
      <c r="Q2295" s="249"/>
      <c r="R2295" s="249"/>
      <c r="S2295" s="249"/>
      <c r="T2295" s="250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51" t="s">
        <v>195</v>
      </c>
      <c r="AU2295" s="251" t="s">
        <v>83</v>
      </c>
      <c r="AV2295" s="13" t="s">
        <v>81</v>
      </c>
      <c r="AW2295" s="13" t="s">
        <v>30</v>
      </c>
      <c r="AX2295" s="13" t="s">
        <v>73</v>
      </c>
      <c r="AY2295" s="251" t="s">
        <v>183</v>
      </c>
    </row>
    <row r="2296" s="13" customFormat="1">
      <c r="A2296" s="13"/>
      <c r="B2296" s="241"/>
      <c r="C2296" s="242"/>
      <c r="D2296" s="243" t="s">
        <v>195</v>
      </c>
      <c r="E2296" s="244" t="s">
        <v>1</v>
      </c>
      <c r="F2296" s="245" t="s">
        <v>2329</v>
      </c>
      <c r="G2296" s="242"/>
      <c r="H2296" s="244" t="s">
        <v>1</v>
      </c>
      <c r="I2296" s="246"/>
      <c r="J2296" s="242"/>
      <c r="K2296" s="242"/>
      <c r="L2296" s="247"/>
      <c r="M2296" s="248"/>
      <c r="N2296" s="249"/>
      <c r="O2296" s="249"/>
      <c r="P2296" s="249"/>
      <c r="Q2296" s="249"/>
      <c r="R2296" s="249"/>
      <c r="S2296" s="249"/>
      <c r="T2296" s="250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51" t="s">
        <v>195</v>
      </c>
      <c r="AU2296" s="251" t="s">
        <v>83</v>
      </c>
      <c r="AV2296" s="13" t="s">
        <v>81</v>
      </c>
      <c r="AW2296" s="13" t="s">
        <v>30</v>
      </c>
      <c r="AX2296" s="13" t="s">
        <v>73</v>
      </c>
      <c r="AY2296" s="251" t="s">
        <v>183</v>
      </c>
    </row>
    <row r="2297" s="14" customFormat="1">
      <c r="A2297" s="14"/>
      <c r="B2297" s="252"/>
      <c r="C2297" s="253"/>
      <c r="D2297" s="243" t="s">
        <v>195</v>
      </c>
      <c r="E2297" s="254" t="s">
        <v>1</v>
      </c>
      <c r="F2297" s="255" t="s">
        <v>2466</v>
      </c>
      <c r="G2297" s="253"/>
      <c r="H2297" s="256">
        <v>13.965999999999999</v>
      </c>
      <c r="I2297" s="257"/>
      <c r="J2297" s="253"/>
      <c r="K2297" s="253"/>
      <c r="L2297" s="258"/>
      <c r="M2297" s="259"/>
      <c r="N2297" s="260"/>
      <c r="O2297" s="260"/>
      <c r="P2297" s="260"/>
      <c r="Q2297" s="260"/>
      <c r="R2297" s="260"/>
      <c r="S2297" s="260"/>
      <c r="T2297" s="261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62" t="s">
        <v>195</v>
      </c>
      <c r="AU2297" s="262" t="s">
        <v>83</v>
      </c>
      <c r="AV2297" s="14" t="s">
        <v>83</v>
      </c>
      <c r="AW2297" s="14" t="s">
        <v>30</v>
      </c>
      <c r="AX2297" s="14" t="s">
        <v>73</v>
      </c>
      <c r="AY2297" s="262" t="s">
        <v>183</v>
      </c>
    </row>
    <row r="2298" s="14" customFormat="1">
      <c r="A2298" s="14"/>
      <c r="B2298" s="252"/>
      <c r="C2298" s="253"/>
      <c r="D2298" s="243" t="s">
        <v>195</v>
      </c>
      <c r="E2298" s="254" t="s">
        <v>1</v>
      </c>
      <c r="F2298" s="255" t="s">
        <v>2467</v>
      </c>
      <c r="G2298" s="253"/>
      <c r="H2298" s="256">
        <v>4.1580000000000004</v>
      </c>
      <c r="I2298" s="257"/>
      <c r="J2298" s="253"/>
      <c r="K2298" s="253"/>
      <c r="L2298" s="258"/>
      <c r="M2298" s="259"/>
      <c r="N2298" s="260"/>
      <c r="O2298" s="260"/>
      <c r="P2298" s="260"/>
      <c r="Q2298" s="260"/>
      <c r="R2298" s="260"/>
      <c r="S2298" s="260"/>
      <c r="T2298" s="261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62" t="s">
        <v>195</v>
      </c>
      <c r="AU2298" s="262" t="s">
        <v>83</v>
      </c>
      <c r="AV2298" s="14" t="s">
        <v>83</v>
      </c>
      <c r="AW2298" s="14" t="s">
        <v>30</v>
      </c>
      <c r="AX2298" s="14" t="s">
        <v>73</v>
      </c>
      <c r="AY2298" s="262" t="s">
        <v>183</v>
      </c>
    </row>
    <row r="2299" s="13" customFormat="1">
      <c r="A2299" s="13"/>
      <c r="B2299" s="241"/>
      <c r="C2299" s="242"/>
      <c r="D2299" s="243" t="s">
        <v>195</v>
      </c>
      <c r="E2299" s="244" t="s">
        <v>1</v>
      </c>
      <c r="F2299" s="245" t="s">
        <v>2333</v>
      </c>
      <c r="G2299" s="242"/>
      <c r="H2299" s="244" t="s">
        <v>1</v>
      </c>
      <c r="I2299" s="246"/>
      <c r="J2299" s="242"/>
      <c r="K2299" s="242"/>
      <c r="L2299" s="247"/>
      <c r="M2299" s="248"/>
      <c r="N2299" s="249"/>
      <c r="O2299" s="249"/>
      <c r="P2299" s="249"/>
      <c r="Q2299" s="249"/>
      <c r="R2299" s="249"/>
      <c r="S2299" s="249"/>
      <c r="T2299" s="250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51" t="s">
        <v>195</v>
      </c>
      <c r="AU2299" s="251" t="s">
        <v>83</v>
      </c>
      <c r="AV2299" s="13" t="s">
        <v>81</v>
      </c>
      <c r="AW2299" s="13" t="s">
        <v>30</v>
      </c>
      <c r="AX2299" s="13" t="s">
        <v>73</v>
      </c>
      <c r="AY2299" s="251" t="s">
        <v>183</v>
      </c>
    </row>
    <row r="2300" s="14" customFormat="1">
      <c r="A2300" s="14"/>
      <c r="B2300" s="252"/>
      <c r="C2300" s="253"/>
      <c r="D2300" s="243" t="s">
        <v>195</v>
      </c>
      <c r="E2300" s="254" t="s">
        <v>1</v>
      </c>
      <c r="F2300" s="255" t="s">
        <v>2468</v>
      </c>
      <c r="G2300" s="253"/>
      <c r="H2300" s="256">
        <v>10.557</v>
      </c>
      <c r="I2300" s="257"/>
      <c r="J2300" s="253"/>
      <c r="K2300" s="253"/>
      <c r="L2300" s="258"/>
      <c r="M2300" s="259"/>
      <c r="N2300" s="260"/>
      <c r="O2300" s="260"/>
      <c r="P2300" s="260"/>
      <c r="Q2300" s="260"/>
      <c r="R2300" s="260"/>
      <c r="S2300" s="260"/>
      <c r="T2300" s="261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62" t="s">
        <v>195</v>
      </c>
      <c r="AU2300" s="262" t="s">
        <v>83</v>
      </c>
      <c r="AV2300" s="14" t="s">
        <v>83</v>
      </c>
      <c r="AW2300" s="14" t="s">
        <v>30</v>
      </c>
      <c r="AX2300" s="14" t="s">
        <v>73</v>
      </c>
      <c r="AY2300" s="262" t="s">
        <v>183</v>
      </c>
    </row>
    <row r="2301" s="15" customFormat="1">
      <c r="A2301" s="15"/>
      <c r="B2301" s="263"/>
      <c r="C2301" s="264"/>
      <c r="D2301" s="243" t="s">
        <v>195</v>
      </c>
      <c r="E2301" s="265" t="s">
        <v>1</v>
      </c>
      <c r="F2301" s="266" t="s">
        <v>219</v>
      </c>
      <c r="G2301" s="264"/>
      <c r="H2301" s="267">
        <v>28.681000000000001</v>
      </c>
      <c r="I2301" s="268"/>
      <c r="J2301" s="264"/>
      <c r="K2301" s="264"/>
      <c r="L2301" s="269"/>
      <c r="M2301" s="270"/>
      <c r="N2301" s="271"/>
      <c r="O2301" s="271"/>
      <c r="P2301" s="271"/>
      <c r="Q2301" s="271"/>
      <c r="R2301" s="271"/>
      <c r="S2301" s="271"/>
      <c r="T2301" s="272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T2301" s="273" t="s">
        <v>195</v>
      </c>
      <c r="AU2301" s="273" t="s">
        <v>83</v>
      </c>
      <c r="AV2301" s="15" t="s">
        <v>188</v>
      </c>
      <c r="AW2301" s="15" t="s">
        <v>30</v>
      </c>
      <c r="AX2301" s="15" t="s">
        <v>81</v>
      </c>
      <c r="AY2301" s="273" t="s">
        <v>183</v>
      </c>
    </row>
    <row r="2302" s="2" customFormat="1" ht="24.15" customHeight="1">
      <c r="A2302" s="38"/>
      <c r="B2302" s="39"/>
      <c r="C2302" s="277" t="s">
        <v>2469</v>
      </c>
      <c r="D2302" s="277" t="s">
        <v>649</v>
      </c>
      <c r="E2302" s="278" t="s">
        <v>2435</v>
      </c>
      <c r="F2302" s="279" t="s">
        <v>2436</v>
      </c>
      <c r="G2302" s="280" t="s">
        <v>202</v>
      </c>
      <c r="H2302" s="281">
        <v>30.114999999999998</v>
      </c>
      <c r="I2302" s="282"/>
      <c r="J2302" s="283">
        <f>ROUND(I2302*H2302,2)</f>
        <v>0</v>
      </c>
      <c r="K2302" s="284"/>
      <c r="L2302" s="285"/>
      <c r="M2302" s="286" t="s">
        <v>1</v>
      </c>
      <c r="N2302" s="287" t="s">
        <v>38</v>
      </c>
      <c r="O2302" s="91"/>
      <c r="P2302" s="237">
        <f>O2302*H2302</f>
        <v>0</v>
      </c>
      <c r="Q2302" s="237">
        <v>0.0030000000000000001</v>
      </c>
      <c r="R2302" s="237">
        <f>Q2302*H2302</f>
        <v>0.090344999999999995</v>
      </c>
      <c r="S2302" s="237">
        <v>0</v>
      </c>
      <c r="T2302" s="238">
        <f>S2302*H2302</f>
        <v>0</v>
      </c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R2302" s="239" t="s">
        <v>435</v>
      </c>
      <c r="AT2302" s="239" t="s">
        <v>649</v>
      </c>
      <c r="AU2302" s="239" t="s">
        <v>83</v>
      </c>
      <c r="AY2302" s="17" t="s">
        <v>183</v>
      </c>
      <c r="BE2302" s="240">
        <f>IF(N2302="základní",J2302,0)</f>
        <v>0</v>
      </c>
      <c r="BF2302" s="240">
        <f>IF(N2302="snížená",J2302,0)</f>
        <v>0</v>
      </c>
      <c r="BG2302" s="240">
        <f>IF(N2302="zákl. přenesená",J2302,0)</f>
        <v>0</v>
      </c>
      <c r="BH2302" s="240">
        <f>IF(N2302="sníž. přenesená",J2302,0)</f>
        <v>0</v>
      </c>
      <c r="BI2302" s="240">
        <f>IF(N2302="nulová",J2302,0)</f>
        <v>0</v>
      </c>
      <c r="BJ2302" s="17" t="s">
        <v>81</v>
      </c>
      <c r="BK2302" s="240">
        <f>ROUND(I2302*H2302,2)</f>
        <v>0</v>
      </c>
      <c r="BL2302" s="17" t="s">
        <v>327</v>
      </c>
      <c r="BM2302" s="239" t="s">
        <v>2470</v>
      </c>
    </row>
    <row r="2303" s="14" customFormat="1">
      <c r="A2303" s="14"/>
      <c r="B2303" s="252"/>
      <c r="C2303" s="253"/>
      <c r="D2303" s="243" t="s">
        <v>195</v>
      </c>
      <c r="E2303" s="253"/>
      <c r="F2303" s="255" t="s">
        <v>2471</v>
      </c>
      <c r="G2303" s="253"/>
      <c r="H2303" s="256">
        <v>30.114999999999998</v>
      </c>
      <c r="I2303" s="257"/>
      <c r="J2303" s="253"/>
      <c r="K2303" s="253"/>
      <c r="L2303" s="258"/>
      <c r="M2303" s="259"/>
      <c r="N2303" s="260"/>
      <c r="O2303" s="260"/>
      <c r="P2303" s="260"/>
      <c r="Q2303" s="260"/>
      <c r="R2303" s="260"/>
      <c r="S2303" s="260"/>
      <c r="T2303" s="261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62" t="s">
        <v>195</v>
      </c>
      <c r="AU2303" s="262" t="s">
        <v>83</v>
      </c>
      <c r="AV2303" s="14" t="s">
        <v>83</v>
      </c>
      <c r="AW2303" s="14" t="s">
        <v>4</v>
      </c>
      <c r="AX2303" s="14" t="s">
        <v>81</v>
      </c>
      <c r="AY2303" s="262" t="s">
        <v>183</v>
      </c>
    </row>
    <row r="2304" s="2" customFormat="1" ht="33" customHeight="1">
      <c r="A2304" s="38"/>
      <c r="B2304" s="39"/>
      <c r="C2304" s="227" t="s">
        <v>2472</v>
      </c>
      <c r="D2304" s="227" t="s">
        <v>185</v>
      </c>
      <c r="E2304" s="228" t="s">
        <v>2473</v>
      </c>
      <c r="F2304" s="229" t="s">
        <v>2474</v>
      </c>
      <c r="G2304" s="230" t="s">
        <v>202</v>
      </c>
      <c r="H2304" s="231">
        <v>65.590000000000003</v>
      </c>
      <c r="I2304" s="232"/>
      <c r="J2304" s="233">
        <f>ROUND(I2304*H2304,2)</f>
        <v>0</v>
      </c>
      <c r="K2304" s="234"/>
      <c r="L2304" s="44"/>
      <c r="M2304" s="235" t="s">
        <v>1</v>
      </c>
      <c r="N2304" s="236" t="s">
        <v>38</v>
      </c>
      <c r="O2304" s="91"/>
      <c r="P2304" s="237">
        <f>O2304*H2304</f>
        <v>0</v>
      </c>
      <c r="Q2304" s="237">
        <v>0.00116</v>
      </c>
      <c r="R2304" s="237">
        <f>Q2304*H2304</f>
        <v>0.07608440000000001</v>
      </c>
      <c r="S2304" s="237">
        <v>0</v>
      </c>
      <c r="T2304" s="238">
        <f>S2304*H2304</f>
        <v>0</v>
      </c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R2304" s="239" t="s">
        <v>327</v>
      </c>
      <c r="AT2304" s="239" t="s">
        <v>185</v>
      </c>
      <c r="AU2304" s="239" t="s">
        <v>83</v>
      </c>
      <c r="AY2304" s="17" t="s">
        <v>183</v>
      </c>
      <c r="BE2304" s="240">
        <f>IF(N2304="základní",J2304,0)</f>
        <v>0</v>
      </c>
      <c r="BF2304" s="240">
        <f>IF(N2304="snížená",J2304,0)</f>
        <v>0</v>
      </c>
      <c r="BG2304" s="240">
        <f>IF(N2304="zákl. přenesená",J2304,0)</f>
        <v>0</v>
      </c>
      <c r="BH2304" s="240">
        <f>IF(N2304="sníž. přenesená",J2304,0)</f>
        <v>0</v>
      </c>
      <c r="BI2304" s="240">
        <f>IF(N2304="nulová",J2304,0)</f>
        <v>0</v>
      </c>
      <c r="BJ2304" s="17" t="s">
        <v>81</v>
      </c>
      <c r="BK2304" s="240">
        <f>ROUND(I2304*H2304,2)</f>
        <v>0</v>
      </c>
      <c r="BL2304" s="17" t="s">
        <v>327</v>
      </c>
      <c r="BM2304" s="239" t="s">
        <v>2475</v>
      </c>
    </row>
    <row r="2305" s="13" customFormat="1">
      <c r="A2305" s="13"/>
      <c r="B2305" s="241"/>
      <c r="C2305" s="242"/>
      <c r="D2305" s="243" t="s">
        <v>195</v>
      </c>
      <c r="E2305" s="244" t="s">
        <v>1</v>
      </c>
      <c r="F2305" s="245" t="s">
        <v>2329</v>
      </c>
      <c r="G2305" s="242"/>
      <c r="H2305" s="244" t="s">
        <v>1</v>
      </c>
      <c r="I2305" s="246"/>
      <c r="J2305" s="242"/>
      <c r="K2305" s="242"/>
      <c r="L2305" s="247"/>
      <c r="M2305" s="248"/>
      <c r="N2305" s="249"/>
      <c r="O2305" s="249"/>
      <c r="P2305" s="249"/>
      <c r="Q2305" s="249"/>
      <c r="R2305" s="249"/>
      <c r="S2305" s="249"/>
      <c r="T2305" s="250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51" t="s">
        <v>195</v>
      </c>
      <c r="AU2305" s="251" t="s">
        <v>83</v>
      </c>
      <c r="AV2305" s="13" t="s">
        <v>81</v>
      </c>
      <c r="AW2305" s="13" t="s">
        <v>30</v>
      </c>
      <c r="AX2305" s="13" t="s">
        <v>73</v>
      </c>
      <c r="AY2305" s="251" t="s">
        <v>183</v>
      </c>
    </row>
    <row r="2306" s="14" customFormat="1">
      <c r="A2306" s="14"/>
      <c r="B2306" s="252"/>
      <c r="C2306" s="253"/>
      <c r="D2306" s="243" t="s">
        <v>195</v>
      </c>
      <c r="E2306" s="254" t="s">
        <v>1</v>
      </c>
      <c r="F2306" s="255" t="s">
        <v>2368</v>
      </c>
      <c r="G2306" s="253"/>
      <c r="H2306" s="256">
        <v>54.880000000000003</v>
      </c>
      <c r="I2306" s="257"/>
      <c r="J2306" s="253"/>
      <c r="K2306" s="253"/>
      <c r="L2306" s="258"/>
      <c r="M2306" s="259"/>
      <c r="N2306" s="260"/>
      <c r="O2306" s="260"/>
      <c r="P2306" s="260"/>
      <c r="Q2306" s="260"/>
      <c r="R2306" s="260"/>
      <c r="S2306" s="260"/>
      <c r="T2306" s="261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62" t="s">
        <v>195</v>
      </c>
      <c r="AU2306" s="262" t="s">
        <v>83</v>
      </c>
      <c r="AV2306" s="14" t="s">
        <v>83</v>
      </c>
      <c r="AW2306" s="14" t="s">
        <v>30</v>
      </c>
      <c r="AX2306" s="14" t="s">
        <v>73</v>
      </c>
      <c r="AY2306" s="262" t="s">
        <v>183</v>
      </c>
    </row>
    <row r="2307" s="13" customFormat="1">
      <c r="A2307" s="13"/>
      <c r="B2307" s="241"/>
      <c r="C2307" s="242"/>
      <c r="D2307" s="243" t="s">
        <v>195</v>
      </c>
      <c r="E2307" s="244" t="s">
        <v>1</v>
      </c>
      <c r="F2307" s="245" t="s">
        <v>2333</v>
      </c>
      <c r="G2307" s="242"/>
      <c r="H2307" s="244" t="s">
        <v>1</v>
      </c>
      <c r="I2307" s="246"/>
      <c r="J2307" s="242"/>
      <c r="K2307" s="242"/>
      <c r="L2307" s="247"/>
      <c r="M2307" s="248"/>
      <c r="N2307" s="249"/>
      <c r="O2307" s="249"/>
      <c r="P2307" s="249"/>
      <c r="Q2307" s="249"/>
      <c r="R2307" s="249"/>
      <c r="S2307" s="249"/>
      <c r="T2307" s="250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51" t="s">
        <v>195</v>
      </c>
      <c r="AU2307" s="251" t="s">
        <v>83</v>
      </c>
      <c r="AV2307" s="13" t="s">
        <v>81</v>
      </c>
      <c r="AW2307" s="13" t="s">
        <v>30</v>
      </c>
      <c r="AX2307" s="13" t="s">
        <v>73</v>
      </c>
      <c r="AY2307" s="251" t="s">
        <v>183</v>
      </c>
    </row>
    <row r="2308" s="14" customFormat="1">
      <c r="A2308" s="14"/>
      <c r="B2308" s="252"/>
      <c r="C2308" s="253"/>
      <c r="D2308" s="243" t="s">
        <v>195</v>
      </c>
      <c r="E2308" s="254" t="s">
        <v>1</v>
      </c>
      <c r="F2308" s="255" t="s">
        <v>2369</v>
      </c>
      <c r="G2308" s="253"/>
      <c r="H2308" s="256">
        <v>10.710000000000001</v>
      </c>
      <c r="I2308" s="257"/>
      <c r="J2308" s="253"/>
      <c r="K2308" s="253"/>
      <c r="L2308" s="258"/>
      <c r="M2308" s="259"/>
      <c r="N2308" s="260"/>
      <c r="O2308" s="260"/>
      <c r="P2308" s="260"/>
      <c r="Q2308" s="260"/>
      <c r="R2308" s="260"/>
      <c r="S2308" s="260"/>
      <c r="T2308" s="261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62" t="s">
        <v>195</v>
      </c>
      <c r="AU2308" s="262" t="s">
        <v>83</v>
      </c>
      <c r="AV2308" s="14" t="s">
        <v>83</v>
      </c>
      <c r="AW2308" s="14" t="s">
        <v>30</v>
      </c>
      <c r="AX2308" s="14" t="s">
        <v>73</v>
      </c>
      <c r="AY2308" s="262" t="s">
        <v>183</v>
      </c>
    </row>
    <row r="2309" s="15" customFormat="1">
      <c r="A2309" s="15"/>
      <c r="B2309" s="263"/>
      <c r="C2309" s="264"/>
      <c r="D2309" s="243" t="s">
        <v>195</v>
      </c>
      <c r="E2309" s="265" t="s">
        <v>1</v>
      </c>
      <c r="F2309" s="266" t="s">
        <v>219</v>
      </c>
      <c r="G2309" s="264"/>
      <c r="H2309" s="267">
        <v>65.590000000000003</v>
      </c>
      <c r="I2309" s="268"/>
      <c r="J2309" s="264"/>
      <c r="K2309" s="264"/>
      <c r="L2309" s="269"/>
      <c r="M2309" s="270"/>
      <c r="N2309" s="271"/>
      <c r="O2309" s="271"/>
      <c r="P2309" s="271"/>
      <c r="Q2309" s="271"/>
      <c r="R2309" s="271"/>
      <c r="S2309" s="271"/>
      <c r="T2309" s="272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73" t="s">
        <v>195</v>
      </c>
      <c r="AU2309" s="273" t="s">
        <v>83</v>
      </c>
      <c r="AV2309" s="15" t="s">
        <v>188</v>
      </c>
      <c r="AW2309" s="15" t="s">
        <v>30</v>
      </c>
      <c r="AX2309" s="15" t="s">
        <v>81</v>
      </c>
      <c r="AY2309" s="273" t="s">
        <v>183</v>
      </c>
    </row>
    <row r="2310" s="2" customFormat="1" ht="24.15" customHeight="1">
      <c r="A2310" s="38"/>
      <c r="B2310" s="39"/>
      <c r="C2310" s="277" t="s">
        <v>2476</v>
      </c>
      <c r="D2310" s="277" t="s">
        <v>649</v>
      </c>
      <c r="E2310" s="278" t="s">
        <v>2477</v>
      </c>
      <c r="F2310" s="279" t="s">
        <v>2478</v>
      </c>
      <c r="G2310" s="280" t="s">
        <v>202</v>
      </c>
      <c r="H2310" s="281">
        <v>68.870000000000005</v>
      </c>
      <c r="I2310" s="282"/>
      <c r="J2310" s="283">
        <f>ROUND(I2310*H2310,2)</f>
        <v>0</v>
      </c>
      <c r="K2310" s="284"/>
      <c r="L2310" s="285"/>
      <c r="M2310" s="286" t="s">
        <v>1</v>
      </c>
      <c r="N2310" s="287" t="s">
        <v>38</v>
      </c>
      <c r="O2310" s="91"/>
      <c r="P2310" s="237">
        <f>O2310*H2310</f>
        <v>0</v>
      </c>
      <c r="Q2310" s="237">
        <v>0.0050000000000000001</v>
      </c>
      <c r="R2310" s="237">
        <f>Q2310*H2310</f>
        <v>0.34435000000000004</v>
      </c>
      <c r="S2310" s="237">
        <v>0</v>
      </c>
      <c r="T2310" s="238">
        <f>S2310*H2310</f>
        <v>0</v>
      </c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R2310" s="239" t="s">
        <v>435</v>
      </c>
      <c r="AT2310" s="239" t="s">
        <v>649</v>
      </c>
      <c r="AU2310" s="239" t="s">
        <v>83</v>
      </c>
      <c r="AY2310" s="17" t="s">
        <v>183</v>
      </c>
      <c r="BE2310" s="240">
        <f>IF(N2310="základní",J2310,0)</f>
        <v>0</v>
      </c>
      <c r="BF2310" s="240">
        <f>IF(N2310="snížená",J2310,0)</f>
        <v>0</v>
      </c>
      <c r="BG2310" s="240">
        <f>IF(N2310="zákl. přenesená",J2310,0)</f>
        <v>0</v>
      </c>
      <c r="BH2310" s="240">
        <f>IF(N2310="sníž. přenesená",J2310,0)</f>
        <v>0</v>
      </c>
      <c r="BI2310" s="240">
        <f>IF(N2310="nulová",J2310,0)</f>
        <v>0</v>
      </c>
      <c r="BJ2310" s="17" t="s">
        <v>81</v>
      </c>
      <c r="BK2310" s="240">
        <f>ROUND(I2310*H2310,2)</f>
        <v>0</v>
      </c>
      <c r="BL2310" s="17" t="s">
        <v>327</v>
      </c>
      <c r="BM2310" s="239" t="s">
        <v>2479</v>
      </c>
    </row>
    <row r="2311" s="14" customFormat="1">
      <c r="A2311" s="14"/>
      <c r="B2311" s="252"/>
      <c r="C2311" s="253"/>
      <c r="D2311" s="243" t="s">
        <v>195</v>
      </c>
      <c r="E2311" s="253"/>
      <c r="F2311" s="255" t="s">
        <v>2383</v>
      </c>
      <c r="G2311" s="253"/>
      <c r="H2311" s="256">
        <v>68.870000000000005</v>
      </c>
      <c r="I2311" s="257"/>
      <c r="J2311" s="253"/>
      <c r="K2311" s="253"/>
      <c r="L2311" s="258"/>
      <c r="M2311" s="259"/>
      <c r="N2311" s="260"/>
      <c r="O2311" s="260"/>
      <c r="P2311" s="260"/>
      <c r="Q2311" s="260"/>
      <c r="R2311" s="260"/>
      <c r="S2311" s="260"/>
      <c r="T2311" s="261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62" t="s">
        <v>195</v>
      </c>
      <c r="AU2311" s="262" t="s">
        <v>83</v>
      </c>
      <c r="AV2311" s="14" t="s">
        <v>83</v>
      </c>
      <c r="AW2311" s="14" t="s">
        <v>4</v>
      </c>
      <c r="AX2311" s="14" t="s">
        <v>81</v>
      </c>
      <c r="AY2311" s="262" t="s">
        <v>183</v>
      </c>
    </row>
    <row r="2312" s="2" customFormat="1" ht="24.15" customHeight="1">
      <c r="A2312" s="38"/>
      <c r="B2312" s="39"/>
      <c r="C2312" s="227" t="s">
        <v>2480</v>
      </c>
      <c r="D2312" s="227" t="s">
        <v>185</v>
      </c>
      <c r="E2312" s="228" t="s">
        <v>2481</v>
      </c>
      <c r="F2312" s="229" t="s">
        <v>2482</v>
      </c>
      <c r="G2312" s="230" t="s">
        <v>202</v>
      </c>
      <c r="H2312" s="231">
        <v>65.590000000000003</v>
      </c>
      <c r="I2312" s="232"/>
      <c r="J2312" s="233">
        <f>ROUND(I2312*H2312,2)</f>
        <v>0</v>
      </c>
      <c r="K2312" s="234"/>
      <c r="L2312" s="44"/>
      <c r="M2312" s="235" t="s">
        <v>1</v>
      </c>
      <c r="N2312" s="236" t="s">
        <v>38</v>
      </c>
      <c r="O2312" s="91"/>
      <c r="P2312" s="237">
        <f>O2312*H2312</f>
        <v>0</v>
      </c>
      <c r="Q2312" s="237">
        <v>0.00116</v>
      </c>
      <c r="R2312" s="237">
        <f>Q2312*H2312</f>
        <v>0.07608440000000001</v>
      </c>
      <c r="S2312" s="237">
        <v>0</v>
      </c>
      <c r="T2312" s="238">
        <f>S2312*H2312</f>
        <v>0</v>
      </c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R2312" s="239" t="s">
        <v>327</v>
      </c>
      <c r="AT2312" s="239" t="s">
        <v>185</v>
      </c>
      <c r="AU2312" s="239" t="s">
        <v>83</v>
      </c>
      <c r="AY2312" s="17" t="s">
        <v>183</v>
      </c>
      <c r="BE2312" s="240">
        <f>IF(N2312="základní",J2312,0)</f>
        <v>0</v>
      </c>
      <c r="BF2312" s="240">
        <f>IF(N2312="snížená",J2312,0)</f>
        <v>0</v>
      </c>
      <c r="BG2312" s="240">
        <f>IF(N2312="zákl. přenesená",J2312,0)</f>
        <v>0</v>
      </c>
      <c r="BH2312" s="240">
        <f>IF(N2312="sníž. přenesená",J2312,0)</f>
        <v>0</v>
      </c>
      <c r="BI2312" s="240">
        <f>IF(N2312="nulová",J2312,0)</f>
        <v>0</v>
      </c>
      <c r="BJ2312" s="17" t="s">
        <v>81</v>
      </c>
      <c r="BK2312" s="240">
        <f>ROUND(I2312*H2312,2)</f>
        <v>0</v>
      </c>
      <c r="BL2312" s="17" t="s">
        <v>327</v>
      </c>
      <c r="BM2312" s="239" t="s">
        <v>2483</v>
      </c>
    </row>
    <row r="2313" s="13" customFormat="1">
      <c r="A2313" s="13"/>
      <c r="B2313" s="241"/>
      <c r="C2313" s="242"/>
      <c r="D2313" s="243" t="s">
        <v>195</v>
      </c>
      <c r="E2313" s="244" t="s">
        <v>1</v>
      </c>
      <c r="F2313" s="245" t="s">
        <v>2329</v>
      </c>
      <c r="G2313" s="242"/>
      <c r="H2313" s="244" t="s">
        <v>1</v>
      </c>
      <c r="I2313" s="246"/>
      <c r="J2313" s="242"/>
      <c r="K2313" s="242"/>
      <c r="L2313" s="247"/>
      <c r="M2313" s="248"/>
      <c r="N2313" s="249"/>
      <c r="O2313" s="249"/>
      <c r="P2313" s="249"/>
      <c r="Q2313" s="249"/>
      <c r="R2313" s="249"/>
      <c r="S2313" s="249"/>
      <c r="T2313" s="250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51" t="s">
        <v>195</v>
      </c>
      <c r="AU2313" s="251" t="s">
        <v>83</v>
      </c>
      <c r="AV2313" s="13" t="s">
        <v>81</v>
      </c>
      <c r="AW2313" s="13" t="s">
        <v>30</v>
      </c>
      <c r="AX2313" s="13" t="s">
        <v>73</v>
      </c>
      <c r="AY2313" s="251" t="s">
        <v>183</v>
      </c>
    </row>
    <row r="2314" s="14" customFormat="1">
      <c r="A2314" s="14"/>
      <c r="B2314" s="252"/>
      <c r="C2314" s="253"/>
      <c r="D2314" s="243" t="s">
        <v>195</v>
      </c>
      <c r="E2314" s="254" t="s">
        <v>1</v>
      </c>
      <c r="F2314" s="255" t="s">
        <v>2368</v>
      </c>
      <c r="G2314" s="253"/>
      <c r="H2314" s="256">
        <v>54.880000000000003</v>
      </c>
      <c r="I2314" s="257"/>
      <c r="J2314" s="253"/>
      <c r="K2314" s="253"/>
      <c r="L2314" s="258"/>
      <c r="M2314" s="259"/>
      <c r="N2314" s="260"/>
      <c r="O2314" s="260"/>
      <c r="P2314" s="260"/>
      <c r="Q2314" s="260"/>
      <c r="R2314" s="260"/>
      <c r="S2314" s="260"/>
      <c r="T2314" s="261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62" t="s">
        <v>195</v>
      </c>
      <c r="AU2314" s="262" t="s">
        <v>83</v>
      </c>
      <c r="AV2314" s="14" t="s">
        <v>83</v>
      </c>
      <c r="AW2314" s="14" t="s">
        <v>30</v>
      </c>
      <c r="AX2314" s="14" t="s">
        <v>73</v>
      </c>
      <c r="AY2314" s="262" t="s">
        <v>183</v>
      </c>
    </row>
    <row r="2315" s="13" customFormat="1">
      <c r="A2315" s="13"/>
      <c r="B2315" s="241"/>
      <c r="C2315" s="242"/>
      <c r="D2315" s="243" t="s">
        <v>195</v>
      </c>
      <c r="E2315" s="244" t="s">
        <v>1</v>
      </c>
      <c r="F2315" s="245" t="s">
        <v>2333</v>
      </c>
      <c r="G2315" s="242"/>
      <c r="H2315" s="244" t="s">
        <v>1</v>
      </c>
      <c r="I2315" s="246"/>
      <c r="J2315" s="242"/>
      <c r="K2315" s="242"/>
      <c r="L2315" s="247"/>
      <c r="M2315" s="248"/>
      <c r="N2315" s="249"/>
      <c r="O2315" s="249"/>
      <c r="P2315" s="249"/>
      <c r="Q2315" s="249"/>
      <c r="R2315" s="249"/>
      <c r="S2315" s="249"/>
      <c r="T2315" s="250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51" t="s">
        <v>195</v>
      </c>
      <c r="AU2315" s="251" t="s">
        <v>83</v>
      </c>
      <c r="AV2315" s="13" t="s">
        <v>81</v>
      </c>
      <c r="AW2315" s="13" t="s">
        <v>30</v>
      </c>
      <c r="AX2315" s="13" t="s">
        <v>73</v>
      </c>
      <c r="AY2315" s="251" t="s">
        <v>183</v>
      </c>
    </row>
    <row r="2316" s="14" customFormat="1">
      <c r="A2316" s="14"/>
      <c r="B2316" s="252"/>
      <c r="C2316" s="253"/>
      <c r="D2316" s="243" t="s">
        <v>195</v>
      </c>
      <c r="E2316" s="254" t="s">
        <v>1</v>
      </c>
      <c r="F2316" s="255" t="s">
        <v>2369</v>
      </c>
      <c r="G2316" s="253"/>
      <c r="H2316" s="256">
        <v>10.710000000000001</v>
      </c>
      <c r="I2316" s="257"/>
      <c r="J2316" s="253"/>
      <c r="K2316" s="253"/>
      <c r="L2316" s="258"/>
      <c r="M2316" s="259"/>
      <c r="N2316" s="260"/>
      <c r="O2316" s="260"/>
      <c r="P2316" s="260"/>
      <c r="Q2316" s="260"/>
      <c r="R2316" s="260"/>
      <c r="S2316" s="260"/>
      <c r="T2316" s="261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62" t="s">
        <v>195</v>
      </c>
      <c r="AU2316" s="262" t="s">
        <v>83</v>
      </c>
      <c r="AV2316" s="14" t="s">
        <v>83</v>
      </c>
      <c r="AW2316" s="14" t="s">
        <v>30</v>
      </c>
      <c r="AX2316" s="14" t="s">
        <v>73</v>
      </c>
      <c r="AY2316" s="262" t="s">
        <v>183</v>
      </c>
    </row>
    <row r="2317" s="15" customFormat="1">
      <c r="A2317" s="15"/>
      <c r="B2317" s="263"/>
      <c r="C2317" s="264"/>
      <c r="D2317" s="243" t="s">
        <v>195</v>
      </c>
      <c r="E2317" s="265" t="s">
        <v>1</v>
      </c>
      <c r="F2317" s="266" t="s">
        <v>219</v>
      </c>
      <c r="G2317" s="264"/>
      <c r="H2317" s="267">
        <v>65.590000000000003</v>
      </c>
      <c r="I2317" s="268"/>
      <c r="J2317" s="264"/>
      <c r="K2317" s="264"/>
      <c r="L2317" s="269"/>
      <c r="M2317" s="270"/>
      <c r="N2317" s="271"/>
      <c r="O2317" s="271"/>
      <c r="P2317" s="271"/>
      <c r="Q2317" s="271"/>
      <c r="R2317" s="271"/>
      <c r="S2317" s="271"/>
      <c r="T2317" s="272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T2317" s="273" t="s">
        <v>195</v>
      </c>
      <c r="AU2317" s="273" t="s">
        <v>83</v>
      </c>
      <c r="AV2317" s="15" t="s">
        <v>188</v>
      </c>
      <c r="AW2317" s="15" t="s">
        <v>30</v>
      </c>
      <c r="AX2317" s="15" t="s">
        <v>81</v>
      </c>
      <c r="AY2317" s="273" t="s">
        <v>183</v>
      </c>
    </row>
    <row r="2318" s="2" customFormat="1" ht="16.5" customHeight="1">
      <c r="A2318" s="38"/>
      <c r="B2318" s="39"/>
      <c r="C2318" s="277" t="s">
        <v>2484</v>
      </c>
      <c r="D2318" s="277" t="s">
        <v>649</v>
      </c>
      <c r="E2318" s="278" t="s">
        <v>2485</v>
      </c>
      <c r="F2318" s="279" t="s">
        <v>2486</v>
      </c>
      <c r="G2318" s="280" t="s">
        <v>187</v>
      </c>
      <c r="H2318" s="281">
        <v>8.609</v>
      </c>
      <c r="I2318" s="282"/>
      <c r="J2318" s="283">
        <f>ROUND(I2318*H2318,2)</f>
        <v>0</v>
      </c>
      <c r="K2318" s="284"/>
      <c r="L2318" s="285"/>
      <c r="M2318" s="286" t="s">
        <v>1</v>
      </c>
      <c r="N2318" s="287" t="s">
        <v>38</v>
      </c>
      <c r="O2318" s="91"/>
      <c r="P2318" s="237">
        <f>O2318*H2318</f>
        <v>0</v>
      </c>
      <c r="Q2318" s="237">
        <v>0.02</v>
      </c>
      <c r="R2318" s="237">
        <f>Q2318*H2318</f>
        <v>0.17218</v>
      </c>
      <c r="S2318" s="237">
        <v>0</v>
      </c>
      <c r="T2318" s="238">
        <f>S2318*H2318</f>
        <v>0</v>
      </c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R2318" s="239" t="s">
        <v>435</v>
      </c>
      <c r="AT2318" s="239" t="s">
        <v>649</v>
      </c>
      <c r="AU2318" s="239" t="s">
        <v>83</v>
      </c>
      <c r="AY2318" s="17" t="s">
        <v>183</v>
      </c>
      <c r="BE2318" s="240">
        <f>IF(N2318="základní",J2318,0)</f>
        <v>0</v>
      </c>
      <c r="BF2318" s="240">
        <f>IF(N2318="snížená",J2318,0)</f>
        <v>0</v>
      </c>
      <c r="BG2318" s="240">
        <f>IF(N2318="zákl. přenesená",J2318,0)</f>
        <v>0</v>
      </c>
      <c r="BH2318" s="240">
        <f>IF(N2318="sníž. přenesená",J2318,0)</f>
        <v>0</v>
      </c>
      <c r="BI2318" s="240">
        <f>IF(N2318="nulová",J2318,0)</f>
        <v>0</v>
      </c>
      <c r="BJ2318" s="17" t="s">
        <v>81</v>
      </c>
      <c r="BK2318" s="240">
        <f>ROUND(I2318*H2318,2)</f>
        <v>0</v>
      </c>
      <c r="BL2318" s="17" t="s">
        <v>327</v>
      </c>
      <c r="BM2318" s="239" t="s">
        <v>2487</v>
      </c>
    </row>
    <row r="2319" s="14" customFormat="1">
      <c r="A2319" s="14"/>
      <c r="B2319" s="252"/>
      <c r="C2319" s="253"/>
      <c r="D2319" s="243" t="s">
        <v>195</v>
      </c>
      <c r="E2319" s="254" t="s">
        <v>1</v>
      </c>
      <c r="F2319" s="255" t="s">
        <v>2488</v>
      </c>
      <c r="G2319" s="253"/>
      <c r="H2319" s="256">
        <v>6.8600000000000003</v>
      </c>
      <c r="I2319" s="257"/>
      <c r="J2319" s="253"/>
      <c r="K2319" s="253"/>
      <c r="L2319" s="258"/>
      <c r="M2319" s="259"/>
      <c r="N2319" s="260"/>
      <c r="O2319" s="260"/>
      <c r="P2319" s="260"/>
      <c r="Q2319" s="260"/>
      <c r="R2319" s="260"/>
      <c r="S2319" s="260"/>
      <c r="T2319" s="261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62" t="s">
        <v>195</v>
      </c>
      <c r="AU2319" s="262" t="s">
        <v>83</v>
      </c>
      <c r="AV2319" s="14" t="s">
        <v>83</v>
      </c>
      <c r="AW2319" s="14" t="s">
        <v>30</v>
      </c>
      <c r="AX2319" s="14" t="s">
        <v>73</v>
      </c>
      <c r="AY2319" s="262" t="s">
        <v>183</v>
      </c>
    </row>
    <row r="2320" s="14" customFormat="1">
      <c r="A2320" s="14"/>
      <c r="B2320" s="252"/>
      <c r="C2320" s="253"/>
      <c r="D2320" s="243" t="s">
        <v>195</v>
      </c>
      <c r="E2320" s="254" t="s">
        <v>1</v>
      </c>
      <c r="F2320" s="255" t="s">
        <v>2489</v>
      </c>
      <c r="G2320" s="253"/>
      <c r="H2320" s="256">
        <v>1.339</v>
      </c>
      <c r="I2320" s="257"/>
      <c r="J2320" s="253"/>
      <c r="K2320" s="253"/>
      <c r="L2320" s="258"/>
      <c r="M2320" s="259"/>
      <c r="N2320" s="260"/>
      <c r="O2320" s="260"/>
      <c r="P2320" s="260"/>
      <c r="Q2320" s="260"/>
      <c r="R2320" s="260"/>
      <c r="S2320" s="260"/>
      <c r="T2320" s="261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62" t="s">
        <v>195</v>
      </c>
      <c r="AU2320" s="262" t="s">
        <v>83</v>
      </c>
      <c r="AV2320" s="14" t="s">
        <v>83</v>
      </c>
      <c r="AW2320" s="14" t="s">
        <v>30</v>
      </c>
      <c r="AX2320" s="14" t="s">
        <v>73</v>
      </c>
      <c r="AY2320" s="262" t="s">
        <v>183</v>
      </c>
    </row>
    <row r="2321" s="15" customFormat="1">
      <c r="A2321" s="15"/>
      <c r="B2321" s="263"/>
      <c r="C2321" s="264"/>
      <c r="D2321" s="243" t="s">
        <v>195</v>
      </c>
      <c r="E2321" s="265" t="s">
        <v>1</v>
      </c>
      <c r="F2321" s="266" t="s">
        <v>219</v>
      </c>
      <c r="G2321" s="264"/>
      <c r="H2321" s="267">
        <v>8.1989999999999998</v>
      </c>
      <c r="I2321" s="268"/>
      <c r="J2321" s="264"/>
      <c r="K2321" s="264"/>
      <c r="L2321" s="269"/>
      <c r="M2321" s="270"/>
      <c r="N2321" s="271"/>
      <c r="O2321" s="271"/>
      <c r="P2321" s="271"/>
      <c r="Q2321" s="271"/>
      <c r="R2321" s="271"/>
      <c r="S2321" s="271"/>
      <c r="T2321" s="272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73" t="s">
        <v>195</v>
      </c>
      <c r="AU2321" s="273" t="s">
        <v>83</v>
      </c>
      <c r="AV2321" s="15" t="s">
        <v>188</v>
      </c>
      <c r="AW2321" s="15" t="s">
        <v>30</v>
      </c>
      <c r="AX2321" s="15" t="s">
        <v>81</v>
      </c>
      <c r="AY2321" s="273" t="s">
        <v>183</v>
      </c>
    </row>
    <row r="2322" s="14" customFormat="1">
      <c r="A2322" s="14"/>
      <c r="B2322" s="252"/>
      <c r="C2322" s="253"/>
      <c r="D2322" s="243" t="s">
        <v>195</v>
      </c>
      <c r="E2322" s="253"/>
      <c r="F2322" s="255" t="s">
        <v>2490</v>
      </c>
      <c r="G2322" s="253"/>
      <c r="H2322" s="256">
        <v>8.609</v>
      </c>
      <c r="I2322" s="257"/>
      <c r="J2322" s="253"/>
      <c r="K2322" s="253"/>
      <c r="L2322" s="258"/>
      <c r="M2322" s="259"/>
      <c r="N2322" s="260"/>
      <c r="O2322" s="260"/>
      <c r="P2322" s="260"/>
      <c r="Q2322" s="260"/>
      <c r="R2322" s="260"/>
      <c r="S2322" s="260"/>
      <c r="T2322" s="261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62" t="s">
        <v>195</v>
      </c>
      <c r="AU2322" s="262" t="s">
        <v>83</v>
      </c>
      <c r="AV2322" s="14" t="s">
        <v>83</v>
      </c>
      <c r="AW2322" s="14" t="s">
        <v>4</v>
      </c>
      <c r="AX2322" s="14" t="s">
        <v>81</v>
      </c>
      <c r="AY2322" s="262" t="s">
        <v>183</v>
      </c>
    </row>
    <row r="2323" s="2" customFormat="1" ht="24.15" customHeight="1">
      <c r="A2323" s="38"/>
      <c r="B2323" s="39"/>
      <c r="C2323" s="227" t="s">
        <v>2491</v>
      </c>
      <c r="D2323" s="227" t="s">
        <v>185</v>
      </c>
      <c r="E2323" s="228" t="s">
        <v>2492</v>
      </c>
      <c r="F2323" s="229" t="s">
        <v>2493</v>
      </c>
      <c r="G2323" s="230" t="s">
        <v>319</v>
      </c>
      <c r="H2323" s="231">
        <v>32.655000000000001</v>
      </c>
      <c r="I2323" s="232"/>
      <c r="J2323" s="233">
        <f>ROUND(I2323*H2323,2)</f>
        <v>0</v>
      </c>
      <c r="K2323" s="234"/>
      <c r="L2323" s="44"/>
      <c r="M2323" s="235" t="s">
        <v>1</v>
      </c>
      <c r="N2323" s="236" t="s">
        <v>38</v>
      </c>
      <c r="O2323" s="91"/>
      <c r="P2323" s="237">
        <f>O2323*H2323</f>
        <v>0</v>
      </c>
      <c r="Q2323" s="237">
        <v>0.00016000000000000001</v>
      </c>
      <c r="R2323" s="237">
        <f>Q2323*H2323</f>
        <v>0.0052248000000000008</v>
      </c>
      <c r="S2323" s="237">
        <v>0</v>
      </c>
      <c r="T2323" s="238">
        <f>S2323*H2323</f>
        <v>0</v>
      </c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R2323" s="239" t="s">
        <v>327</v>
      </c>
      <c r="AT2323" s="239" t="s">
        <v>185</v>
      </c>
      <c r="AU2323" s="239" t="s">
        <v>83</v>
      </c>
      <c r="AY2323" s="17" t="s">
        <v>183</v>
      </c>
      <c r="BE2323" s="240">
        <f>IF(N2323="základní",J2323,0)</f>
        <v>0</v>
      </c>
      <c r="BF2323" s="240">
        <f>IF(N2323="snížená",J2323,0)</f>
        <v>0</v>
      </c>
      <c r="BG2323" s="240">
        <f>IF(N2323="zákl. přenesená",J2323,0)</f>
        <v>0</v>
      </c>
      <c r="BH2323" s="240">
        <f>IF(N2323="sníž. přenesená",J2323,0)</f>
        <v>0</v>
      </c>
      <c r="BI2323" s="240">
        <f>IF(N2323="nulová",J2323,0)</f>
        <v>0</v>
      </c>
      <c r="BJ2323" s="17" t="s">
        <v>81</v>
      </c>
      <c r="BK2323" s="240">
        <f>ROUND(I2323*H2323,2)</f>
        <v>0</v>
      </c>
      <c r="BL2323" s="17" t="s">
        <v>327</v>
      </c>
      <c r="BM2323" s="239" t="s">
        <v>2494</v>
      </c>
    </row>
    <row r="2324" s="13" customFormat="1">
      <c r="A2324" s="13"/>
      <c r="B2324" s="241"/>
      <c r="C2324" s="242"/>
      <c r="D2324" s="243" t="s">
        <v>195</v>
      </c>
      <c r="E2324" s="244" t="s">
        <v>1</v>
      </c>
      <c r="F2324" s="245" t="s">
        <v>2495</v>
      </c>
      <c r="G2324" s="242"/>
      <c r="H2324" s="244" t="s">
        <v>1</v>
      </c>
      <c r="I2324" s="246"/>
      <c r="J2324" s="242"/>
      <c r="K2324" s="242"/>
      <c r="L2324" s="247"/>
      <c r="M2324" s="248"/>
      <c r="N2324" s="249"/>
      <c r="O2324" s="249"/>
      <c r="P2324" s="249"/>
      <c r="Q2324" s="249"/>
      <c r="R2324" s="249"/>
      <c r="S2324" s="249"/>
      <c r="T2324" s="250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51" t="s">
        <v>195</v>
      </c>
      <c r="AU2324" s="251" t="s">
        <v>83</v>
      </c>
      <c r="AV2324" s="13" t="s">
        <v>81</v>
      </c>
      <c r="AW2324" s="13" t="s">
        <v>30</v>
      </c>
      <c r="AX2324" s="13" t="s">
        <v>73</v>
      </c>
      <c r="AY2324" s="251" t="s">
        <v>183</v>
      </c>
    </row>
    <row r="2325" s="14" customFormat="1">
      <c r="A2325" s="14"/>
      <c r="B2325" s="252"/>
      <c r="C2325" s="253"/>
      <c r="D2325" s="243" t="s">
        <v>195</v>
      </c>
      <c r="E2325" s="254" t="s">
        <v>1</v>
      </c>
      <c r="F2325" s="255" t="s">
        <v>2496</v>
      </c>
      <c r="G2325" s="253"/>
      <c r="H2325" s="256">
        <v>18.699999999999999</v>
      </c>
      <c r="I2325" s="257"/>
      <c r="J2325" s="253"/>
      <c r="K2325" s="253"/>
      <c r="L2325" s="258"/>
      <c r="M2325" s="259"/>
      <c r="N2325" s="260"/>
      <c r="O2325" s="260"/>
      <c r="P2325" s="260"/>
      <c r="Q2325" s="260"/>
      <c r="R2325" s="260"/>
      <c r="S2325" s="260"/>
      <c r="T2325" s="261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62" t="s">
        <v>195</v>
      </c>
      <c r="AU2325" s="262" t="s">
        <v>83</v>
      </c>
      <c r="AV2325" s="14" t="s">
        <v>83</v>
      </c>
      <c r="AW2325" s="14" t="s">
        <v>30</v>
      </c>
      <c r="AX2325" s="14" t="s">
        <v>73</v>
      </c>
      <c r="AY2325" s="262" t="s">
        <v>183</v>
      </c>
    </row>
    <row r="2326" s="14" customFormat="1">
      <c r="A2326" s="14"/>
      <c r="B2326" s="252"/>
      <c r="C2326" s="253"/>
      <c r="D2326" s="243" t="s">
        <v>195</v>
      </c>
      <c r="E2326" s="254" t="s">
        <v>1</v>
      </c>
      <c r="F2326" s="255" t="s">
        <v>2497</v>
      </c>
      <c r="G2326" s="253"/>
      <c r="H2326" s="256">
        <v>4.9249999999999998</v>
      </c>
      <c r="I2326" s="257"/>
      <c r="J2326" s="253"/>
      <c r="K2326" s="253"/>
      <c r="L2326" s="258"/>
      <c r="M2326" s="259"/>
      <c r="N2326" s="260"/>
      <c r="O2326" s="260"/>
      <c r="P2326" s="260"/>
      <c r="Q2326" s="260"/>
      <c r="R2326" s="260"/>
      <c r="S2326" s="260"/>
      <c r="T2326" s="261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62" t="s">
        <v>195</v>
      </c>
      <c r="AU2326" s="262" t="s">
        <v>83</v>
      </c>
      <c r="AV2326" s="14" t="s">
        <v>83</v>
      </c>
      <c r="AW2326" s="14" t="s">
        <v>30</v>
      </c>
      <c r="AX2326" s="14" t="s">
        <v>73</v>
      </c>
      <c r="AY2326" s="262" t="s">
        <v>183</v>
      </c>
    </row>
    <row r="2327" s="13" customFormat="1">
      <c r="A2327" s="13"/>
      <c r="B2327" s="241"/>
      <c r="C2327" s="242"/>
      <c r="D2327" s="243" t="s">
        <v>195</v>
      </c>
      <c r="E2327" s="244" t="s">
        <v>1</v>
      </c>
      <c r="F2327" s="245" t="s">
        <v>2498</v>
      </c>
      <c r="G2327" s="242"/>
      <c r="H2327" s="244" t="s">
        <v>1</v>
      </c>
      <c r="I2327" s="246"/>
      <c r="J2327" s="242"/>
      <c r="K2327" s="242"/>
      <c r="L2327" s="247"/>
      <c r="M2327" s="248"/>
      <c r="N2327" s="249"/>
      <c r="O2327" s="249"/>
      <c r="P2327" s="249"/>
      <c r="Q2327" s="249"/>
      <c r="R2327" s="249"/>
      <c r="S2327" s="249"/>
      <c r="T2327" s="250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51" t="s">
        <v>195</v>
      </c>
      <c r="AU2327" s="251" t="s">
        <v>83</v>
      </c>
      <c r="AV2327" s="13" t="s">
        <v>81</v>
      </c>
      <c r="AW2327" s="13" t="s">
        <v>30</v>
      </c>
      <c r="AX2327" s="13" t="s">
        <v>73</v>
      </c>
      <c r="AY2327" s="251" t="s">
        <v>183</v>
      </c>
    </row>
    <row r="2328" s="14" customFormat="1">
      <c r="A2328" s="14"/>
      <c r="B2328" s="252"/>
      <c r="C2328" s="253"/>
      <c r="D2328" s="243" t="s">
        <v>195</v>
      </c>
      <c r="E2328" s="254" t="s">
        <v>1</v>
      </c>
      <c r="F2328" s="255" t="s">
        <v>2499</v>
      </c>
      <c r="G2328" s="253"/>
      <c r="H2328" s="256">
        <v>7.9500000000000002</v>
      </c>
      <c r="I2328" s="257"/>
      <c r="J2328" s="253"/>
      <c r="K2328" s="253"/>
      <c r="L2328" s="258"/>
      <c r="M2328" s="259"/>
      <c r="N2328" s="260"/>
      <c r="O2328" s="260"/>
      <c r="P2328" s="260"/>
      <c r="Q2328" s="260"/>
      <c r="R2328" s="260"/>
      <c r="S2328" s="260"/>
      <c r="T2328" s="261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62" t="s">
        <v>195</v>
      </c>
      <c r="AU2328" s="262" t="s">
        <v>83</v>
      </c>
      <c r="AV2328" s="14" t="s">
        <v>83</v>
      </c>
      <c r="AW2328" s="14" t="s">
        <v>30</v>
      </c>
      <c r="AX2328" s="14" t="s">
        <v>73</v>
      </c>
      <c r="AY2328" s="262" t="s">
        <v>183</v>
      </c>
    </row>
    <row r="2329" s="14" customFormat="1">
      <c r="A2329" s="14"/>
      <c r="B2329" s="252"/>
      <c r="C2329" s="253"/>
      <c r="D2329" s="243" t="s">
        <v>195</v>
      </c>
      <c r="E2329" s="254" t="s">
        <v>1</v>
      </c>
      <c r="F2329" s="255" t="s">
        <v>2500</v>
      </c>
      <c r="G2329" s="253"/>
      <c r="H2329" s="256">
        <v>1.0800000000000001</v>
      </c>
      <c r="I2329" s="257"/>
      <c r="J2329" s="253"/>
      <c r="K2329" s="253"/>
      <c r="L2329" s="258"/>
      <c r="M2329" s="259"/>
      <c r="N2329" s="260"/>
      <c r="O2329" s="260"/>
      <c r="P2329" s="260"/>
      <c r="Q2329" s="260"/>
      <c r="R2329" s="260"/>
      <c r="S2329" s="260"/>
      <c r="T2329" s="261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62" t="s">
        <v>195</v>
      </c>
      <c r="AU2329" s="262" t="s">
        <v>83</v>
      </c>
      <c r="AV2329" s="14" t="s">
        <v>83</v>
      </c>
      <c r="AW2329" s="14" t="s">
        <v>30</v>
      </c>
      <c r="AX2329" s="14" t="s">
        <v>73</v>
      </c>
      <c r="AY2329" s="262" t="s">
        <v>183</v>
      </c>
    </row>
    <row r="2330" s="15" customFormat="1">
      <c r="A2330" s="15"/>
      <c r="B2330" s="263"/>
      <c r="C2330" s="264"/>
      <c r="D2330" s="243" t="s">
        <v>195</v>
      </c>
      <c r="E2330" s="265" t="s">
        <v>1</v>
      </c>
      <c r="F2330" s="266" t="s">
        <v>219</v>
      </c>
      <c r="G2330" s="264"/>
      <c r="H2330" s="267">
        <v>32.655000000000001</v>
      </c>
      <c r="I2330" s="268"/>
      <c r="J2330" s="264"/>
      <c r="K2330" s="264"/>
      <c r="L2330" s="269"/>
      <c r="M2330" s="270"/>
      <c r="N2330" s="271"/>
      <c r="O2330" s="271"/>
      <c r="P2330" s="271"/>
      <c r="Q2330" s="271"/>
      <c r="R2330" s="271"/>
      <c r="S2330" s="271"/>
      <c r="T2330" s="272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73" t="s">
        <v>195</v>
      </c>
      <c r="AU2330" s="273" t="s">
        <v>83</v>
      </c>
      <c r="AV2330" s="15" t="s">
        <v>188</v>
      </c>
      <c r="AW2330" s="15" t="s">
        <v>30</v>
      </c>
      <c r="AX2330" s="15" t="s">
        <v>81</v>
      </c>
      <c r="AY2330" s="273" t="s">
        <v>183</v>
      </c>
    </row>
    <row r="2331" s="2" customFormat="1" ht="16.5" customHeight="1">
      <c r="A2331" s="38"/>
      <c r="B2331" s="39"/>
      <c r="C2331" s="277" t="s">
        <v>2501</v>
      </c>
      <c r="D2331" s="277" t="s">
        <v>649</v>
      </c>
      <c r="E2331" s="278" t="s">
        <v>2485</v>
      </c>
      <c r="F2331" s="279" t="s">
        <v>2486</v>
      </c>
      <c r="G2331" s="280" t="s">
        <v>187</v>
      </c>
      <c r="H2331" s="281">
        <v>2.7429999999999999</v>
      </c>
      <c r="I2331" s="282"/>
      <c r="J2331" s="283">
        <f>ROUND(I2331*H2331,2)</f>
        <v>0</v>
      </c>
      <c r="K2331" s="284"/>
      <c r="L2331" s="285"/>
      <c r="M2331" s="286" t="s">
        <v>1</v>
      </c>
      <c r="N2331" s="287" t="s">
        <v>38</v>
      </c>
      <c r="O2331" s="91"/>
      <c r="P2331" s="237">
        <f>O2331*H2331</f>
        <v>0</v>
      </c>
      <c r="Q2331" s="237">
        <v>0.02</v>
      </c>
      <c r="R2331" s="237">
        <f>Q2331*H2331</f>
        <v>0.054859999999999999</v>
      </c>
      <c r="S2331" s="237">
        <v>0</v>
      </c>
      <c r="T2331" s="238">
        <f>S2331*H2331</f>
        <v>0</v>
      </c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R2331" s="239" t="s">
        <v>435</v>
      </c>
      <c r="AT2331" s="239" t="s">
        <v>649</v>
      </c>
      <c r="AU2331" s="239" t="s">
        <v>83</v>
      </c>
      <c r="AY2331" s="17" t="s">
        <v>183</v>
      </c>
      <c r="BE2331" s="240">
        <f>IF(N2331="základní",J2331,0)</f>
        <v>0</v>
      </c>
      <c r="BF2331" s="240">
        <f>IF(N2331="snížená",J2331,0)</f>
        <v>0</v>
      </c>
      <c r="BG2331" s="240">
        <f>IF(N2331="zákl. přenesená",J2331,0)</f>
        <v>0</v>
      </c>
      <c r="BH2331" s="240">
        <f>IF(N2331="sníž. přenesená",J2331,0)</f>
        <v>0</v>
      </c>
      <c r="BI2331" s="240">
        <f>IF(N2331="nulová",J2331,0)</f>
        <v>0</v>
      </c>
      <c r="BJ2331" s="17" t="s">
        <v>81</v>
      </c>
      <c r="BK2331" s="240">
        <f>ROUND(I2331*H2331,2)</f>
        <v>0</v>
      </c>
      <c r="BL2331" s="17" t="s">
        <v>327</v>
      </c>
      <c r="BM2331" s="239" t="s">
        <v>2502</v>
      </c>
    </row>
    <row r="2332" s="13" customFormat="1">
      <c r="A2332" s="13"/>
      <c r="B2332" s="241"/>
      <c r="C2332" s="242"/>
      <c r="D2332" s="243" t="s">
        <v>195</v>
      </c>
      <c r="E2332" s="244" t="s">
        <v>1</v>
      </c>
      <c r="F2332" s="245" t="s">
        <v>2495</v>
      </c>
      <c r="G2332" s="242"/>
      <c r="H2332" s="244" t="s">
        <v>1</v>
      </c>
      <c r="I2332" s="246"/>
      <c r="J2332" s="242"/>
      <c r="K2332" s="242"/>
      <c r="L2332" s="247"/>
      <c r="M2332" s="248"/>
      <c r="N2332" s="249"/>
      <c r="O2332" s="249"/>
      <c r="P2332" s="249"/>
      <c r="Q2332" s="249"/>
      <c r="R2332" s="249"/>
      <c r="S2332" s="249"/>
      <c r="T2332" s="250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51" t="s">
        <v>195</v>
      </c>
      <c r="AU2332" s="251" t="s">
        <v>83</v>
      </c>
      <c r="AV2332" s="13" t="s">
        <v>81</v>
      </c>
      <c r="AW2332" s="13" t="s">
        <v>30</v>
      </c>
      <c r="AX2332" s="13" t="s">
        <v>73</v>
      </c>
      <c r="AY2332" s="251" t="s">
        <v>183</v>
      </c>
    </row>
    <row r="2333" s="14" customFormat="1">
      <c r="A2333" s="14"/>
      <c r="B2333" s="252"/>
      <c r="C2333" s="253"/>
      <c r="D2333" s="243" t="s">
        <v>195</v>
      </c>
      <c r="E2333" s="254" t="s">
        <v>1</v>
      </c>
      <c r="F2333" s="255" t="s">
        <v>2503</v>
      </c>
      <c r="G2333" s="253"/>
      <c r="H2333" s="256">
        <v>1.496</v>
      </c>
      <c r="I2333" s="257"/>
      <c r="J2333" s="253"/>
      <c r="K2333" s="253"/>
      <c r="L2333" s="258"/>
      <c r="M2333" s="259"/>
      <c r="N2333" s="260"/>
      <c r="O2333" s="260"/>
      <c r="P2333" s="260"/>
      <c r="Q2333" s="260"/>
      <c r="R2333" s="260"/>
      <c r="S2333" s="260"/>
      <c r="T2333" s="261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62" t="s">
        <v>195</v>
      </c>
      <c r="AU2333" s="262" t="s">
        <v>83</v>
      </c>
      <c r="AV2333" s="14" t="s">
        <v>83</v>
      </c>
      <c r="AW2333" s="14" t="s">
        <v>30</v>
      </c>
      <c r="AX2333" s="14" t="s">
        <v>73</v>
      </c>
      <c r="AY2333" s="262" t="s">
        <v>183</v>
      </c>
    </row>
    <row r="2334" s="14" customFormat="1">
      <c r="A2334" s="14"/>
      <c r="B2334" s="252"/>
      <c r="C2334" s="253"/>
      <c r="D2334" s="243" t="s">
        <v>195</v>
      </c>
      <c r="E2334" s="254" t="s">
        <v>1</v>
      </c>
      <c r="F2334" s="255" t="s">
        <v>2504</v>
      </c>
      <c r="G2334" s="253"/>
      <c r="H2334" s="256">
        <v>0.39400000000000002</v>
      </c>
      <c r="I2334" s="257"/>
      <c r="J2334" s="253"/>
      <c r="K2334" s="253"/>
      <c r="L2334" s="258"/>
      <c r="M2334" s="259"/>
      <c r="N2334" s="260"/>
      <c r="O2334" s="260"/>
      <c r="P2334" s="260"/>
      <c r="Q2334" s="260"/>
      <c r="R2334" s="260"/>
      <c r="S2334" s="260"/>
      <c r="T2334" s="261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62" t="s">
        <v>195</v>
      </c>
      <c r="AU2334" s="262" t="s">
        <v>83</v>
      </c>
      <c r="AV2334" s="14" t="s">
        <v>83</v>
      </c>
      <c r="AW2334" s="14" t="s">
        <v>30</v>
      </c>
      <c r="AX2334" s="14" t="s">
        <v>73</v>
      </c>
      <c r="AY2334" s="262" t="s">
        <v>183</v>
      </c>
    </row>
    <row r="2335" s="13" customFormat="1">
      <c r="A2335" s="13"/>
      <c r="B2335" s="241"/>
      <c r="C2335" s="242"/>
      <c r="D2335" s="243" t="s">
        <v>195</v>
      </c>
      <c r="E2335" s="244" t="s">
        <v>1</v>
      </c>
      <c r="F2335" s="245" t="s">
        <v>2498</v>
      </c>
      <c r="G2335" s="242"/>
      <c r="H2335" s="244" t="s">
        <v>1</v>
      </c>
      <c r="I2335" s="246"/>
      <c r="J2335" s="242"/>
      <c r="K2335" s="242"/>
      <c r="L2335" s="247"/>
      <c r="M2335" s="248"/>
      <c r="N2335" s="249"/>
      <c r="O2335" s="249"/>
      <c r="P2335" s="249"/>
      <c r="Q2335" s="249"/>
      <c r="R2335" s="249"/>
      <c r="S2335" s="249"/>
      <c r="T2335" s="250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51" t="s">
        <v>195</v>
      </c>
      <c r="AU2335" s="251" t="s">
        <v>83</v>
      </c>
      <c r="AV2335" s="13" t="s">
        <v>81</v>
      </c>
      <c r="AW2335" s="13" t="s">
        <v>30</v>
      </c>
      <c r="AX2335" s="13" t="s">
        <v>73</v>
      </c>
      <c r="AY2335" s="251" t="s">
        <v>183</v>
      </c>
    </row>
    <row r="2336" s="14" customFormat="1">
      <c r="A2336" s="14"/>
      <c r="B2336" s="252"/>
      <c r="C2336" s="253"/>
      <c r="D2336" s="243" t="s">
        <v>195</v>
      </c>
      <c r="E2336" s="254" t="s">
        <v>1</v>
      </c>
      <c r="F2336" s="255" t="s">
        <v>2505</v>
      </c>
      <c r="G2336" s="253"/>
      <c r="H2336" s="256">
        <v>0.63600000000000001</v>
      </c>
      <c r="I2336" s="257"/>
      <c r="J2336" s="253"/>
      <c r="K2336" s="253"/>
      <c r="L2336" s="258"/>
      <c r="M2336" s="259"/>
      <c r="N2336" s="260"/>
      <c r="O2336" s="260"/>
      <c r="P2336" s="260"/>
      <c r="Q2336" s="260"/>
      <c r="R2336" s="260"/>
      <c r="S2336" s="260"/>
      <c r="T2336" s="261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62" t="s">
        <v>195</v>
      </c>
      <c r="AU2336" s="262" t="s">
        <v>83</v>
      </c>
      <c r="AV2336" s="14" t="s">
        <v>83</v>
      </c>
      <c r="AW2336" s="14" t="s">
        <v>30</v>
      </c>
      <c r="AX2336" s="14" t="s">
        <v>73</v>
      </c>
      <c r="AY2336" s="262" t="s">
        <v>183</v>
      </c>
    </row>
    <row r="2337" s="14" customFormat="1">
      <c r="A2337" s="14"/>
      <c r="B2337" s="252"/>
      <c r="C2337" s="253"/>
      <c r="D2337" s="243" t="s">
        <v>195</v>
      </c>
      <c r="E2337" s="254" t="s">
        <v>1</v>
      </c>
      <c r="F2337" s="255" t="s">
        <v>2506</v>
      </c>
      <c r="G2337" s="253"/>
      <c r="H2337" s="256">
        <v>0.085999999999999993</v>
      </c>
      <c r="I2337" s="257"/>
      <c r="J2337" s="253"/>
      <c r="K2337" s="253"/>
      <c r="L2337" s="258"/>
      <c r="M2337" s="259"/>
      <c r="N2337" s="260"/>
      <c r="O2337" s="260"/>
      <c r="P2337" s="260"/>
      <c r="Q2337" s="260"/>
      <c r="R2337" s="260"/>
      <c r="S2337" s="260"/>
      <c r="T2337" s="261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62" t="s">
        <v>195</v>
      </c>
      <c r="AU2337" s="262" t="s">
        <v>83</v>
      </c>
      <c r="AV2337" s="14" t="s">
        <v>83</v>
      </c>
      <c r="AW2337" s="14" t="s">
        <v>30</v>
      </c>
      <c r="AX2337" s="14" t="s">
        <v>73</v>
      </c>
      <c r="AY2337" s="262" t="s">
        <v>183</v>
      </c>
    </row>
    <row r="2338" s="15" customFormat="1">
      <c r="A2338" s="15"/>
      <c r="B2338" s="263"/>
      <c r="C2338" s="264"/>
      <c r="D2338" s="243" t="s">
        <v>195</v>
      </c>
      <c r="E2338" s="265" t="s">
        <v>1</v>
      </c>
      <c r="F2338" s="266" t="s">
        <v>219</v>
      </c>
      <c r="G2338" s="264"/>
      <c r="H2338" s="267">
        <v>2.6120000000000001</v>
      </c>
      <c r="I2338" s="268"/>
      <c r="J2338" s="264"/>
      <c r="K2338" s="264"/>
      <c r="L2338" s="269"/>
      <c r="M2338" s="270"/>
      <c r="N2338" s="271"/>
      <c r="O2338" s="271"/>
      <c r="P2338" s="271"/>
      <c r="Q2338" s="271"/>
      <c r="R2338" s="271"/>
      <c r="S2338" s="271"/>
      <c r="T2338" s="272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T2338" s="273" t="s">
        <v>195</v>
      </c>
      <c r="AU2338" s="273" t="s">
        <v>83</v>
      </c>
      <c r="AV2338" s="15" t="s">
        <v>188</v>
      </c>
      <c r="AW2338" s="15" t="s">
        <v>30</v>
      </c>
      <c r="AX2338" s="15" t="s">
        <v>81</v>
      </c>
      <c r="AY2338" s="273" t="s">
        <v>183</v>
      </c>
    </row>
    <row r="2339" s="14" customFormat="1">
      <c r="A2339" s="14"/>
      <c r="B2339" s="252"/>
      <c r="C2339" s="253"/>
      <c r="D2339" s="243" t="s">
        <v>195</v>
      </c>
      <c r="E2339" s="253"/>
      <c r="F2339" s="255" t="s">
        <v>2507</v>
      </c>
      <c r="G2339" s="253"/>
      <c r="H2339" s="256">
        <v>2.7429999999999999</v>
      </c>
      <c r="I2339" s="257"/>
      <c r="J2339" s="253"/>
      <c r="K2339" s="253"/>
      <c r="L2339" s="258"/>
      <c r="M2339" s="259"/>
      <c r="N2339" s="260"/>
      <c r="O2339" s="260"/>
      <c r="P2339" s="260"/>
      <c r="Q2339" s="260"/>
      <c r="R2339" s="260"/>
      <c r="S2339" s="260"/>
      <c r="T2339" s="261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62" t="s">
        <v>195</v>
      </c>
      <c r="AU2339" s="262" t="s">
        <v>83</v>
      </c>
      <c r="AV2339" s="14" t="s">
        <v>83</v>
      </c>
      <c r="AW2339" s="14" t="s">
        <v>4</v>
      </c>
      <c r="AX2339" s="14" t="s">
        <v>81</v>
      </c>
      <c r="AY2339" s="262" t="s">
        <v>183</v>
      </c>
    </row>
    <row r="2340" s="2" customFormat="1" ht="24.15" customHeight="1">
      <c r="A2340" s="38"/>
      <c r="B2340" s="39"/>
      <c r="C2340" s="227" t="s">
        <v>2508</v>
      </c>
      <c r="D2340" s="227" t="s">
        <v>185</v>
      </c>
      <c r="E2340" s="228" t="s">
        <v>2509</v>
      </c>
      <c r="F2340" s="229" t="s">
        <v>2510</v>
      </c>
      <c r="G2340" s="230" t="s">
        <v>319</v>
      </c>
      <c r="H2340" s="231">
        <v>2.9900000000000002</v>
      </c>
      <c r="I2340" s="232"/>
      <c r="J2340" s="233">
        <f>ROUND(I2340*H2340,2)</f>
        <v>0</v>
      </c>
      <c r="K2340" s="234"/>
      <c r="L2340" s="44"/>
      <c r="M2340" s="235" t="s">
        <v>1</v>
      </c>
      <c r="N2340" s="236" t="s">
        <v>38</v>
      </c>
      <c r="O2340" s="91"/>
      <c r="P2340" s="237">
        <f>O2340*H2340</f>
        <v>0</v>
      </c>
      <c r="Q2340" s="237">
        <v>0.0028500000000000001</v>
      </c>
      <c r="R2340" s="237">
        <f>Q2340*H2340</f>
        <v>0.0085215000000000013</v>
      </c>
      <c r="S2340" s="237">
        <v>0</v>
      </c>
      <c r="T2340" s="238">
        <f>S2340*H2340</f>
        <v>0</v>
      </c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R2340" s="239" t="s">
        <v>327</v>
      </c>
      <c r="AT2340" s="239" t="s">
        <v>185</v>
      </c>
      <c r="AU2340" s="239" t="s">
        <v>83</v>
      </c>
      <c r="AY2340" s="17" t="s">
        <v>183</v>
      </c>
      <c r="BE2340" s="240">
        <f>IF(N2340="základní",J2340,0)</f>
        <v>0</v>
      </c>
      <c r="BF2340" s="240">
        <f>IF(N2340="snížená",J2340,0)</f>
        <v>0</v>
      </c>
      <c r="BG2340" s="240">
        <f>IF(N2340="zákl. přenesená",J2340,0)</f>
        <v>0</v>
      </c>
      <c r="BH2340" s="240">
        <f>IF(N2340="sníž. přenesená",J2340,0)</f>
        <v>0</v>
      </c>
      <c r="BI2340" s="240">
        <f>IF(N2340="nulová",J2340,0)</f>
        <v>0</v>
      </c>
      <c r="BJ2340" s="17" t="s">
        <v>81</v>
      </c>
      <c r="BK2340" s="240">
        <f>ROUND(I2340*H2340,2)</f>
        <v>0</v>
      </c>
      <c r="BL2340" s="17" t="s">
        <v>327</v>
      </c>
      <c r="BM2340" s="239" t="s">
        <v>2511</v>
      </c>
    </row>
    <row r="2341" s="13" customFormat="1">
      <c r="A2341" s="13"/>
      <c r="B2341" s="241"/>
      <c r="C2341" s="242"/>
      <c r="D2341" s="243" t="s">
        <v>195</v>
      </c>
      <c r="E2341" s="244" t="s">
        <v>1</v>
      </c>
      <c r="F2341" s="245" t="s">
        <v>2512</v>
      </c>
      <c r="G2341" s="242"/>
      <c r="H2341" s="244" t="s">
        <v>1</v>
      </c>
      <c r="I2341" s="246"/>
      <c r="J2341" s="242"/>
      <c r="K2341" s="242"/>
      <c r="L2341" s="247"/>
      <c r="M2341" s="248"/>
      <c r="N2341" s="249"/>
      <c r="O2341" s="249"/>
      <c r="P2341" s="249"/>
      <c r="Q2341" s="249"/>
      <c r="R2341" s="249"/>
      <c r="S2341" s="249"/>
      <c r="T2341" s="250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51" t="s">
        <v>195</v>
      </c>
      <c r="AU2341" s="251" t="s">
        <v>83</v>
      </c>
      <c r="AV2341" s="13" t="s">
        <v>81</v>
      </c>
      <c r="AW2341" s="13" t="s">
        <v>30</v>
      </c>
      <c r="AX2341" s="13" t="s">
        <v>73</v>
      </c>
      <c r="AY2341" s="251" t="s">
        <v>183</v>
      </c>
    </row>
    <row r="2342" s="14" customFormat="1">
      <c r="A2342" s="14"/>
      <c r="B2342" s="252"/>
      <c r="C2342" s="253"/>
      <c r="D2342" s="243" t="s">
        <v>195</v>
      </c>
      <c r="E2342" s="254" t="s">
        <v>1</v>
      </c>
      <c r="F2342" s="255" t="s">
        <v>2513</v>
      </c>
      <c r="G2342" s="253"/>
      <c r="H2342" s="256">
        <v>2.9900000000000002</v>
      </c>
      <c r="I2342" s="257"/>
      <c r="J2342" s="253"/>
      <c r="K2342" s="253"/>
      <c r="L2342" s="258"/>
      <c r="M2342" s="259"/>
      <c r="N2342" s="260"/>
      <c r="O2342" s="260"/>
      <c r="P2342" s="260"/>
      <c r="Q2342" s="260"/>
      <c r="R2342" s="260"/>
      <c r="S2342" s="260"/>
      <c r="T2342" s="261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62" t="s">
        <v>195</v>
      </c>
      <c r="AU2342" s="262" t="s">
        <v>83</v>
      </c>
      <c r="AV2342" s="14" t="s">
        <v>83</v>
      </c>
      <c r="AW2342" s="14" t="s">
        <v>30</v>
      </c>
      <c r="AX2342" s="14" t="s">
        <v>81</v>
      </c>
      <c r="AY2342" s="262" t="s">
        <v>183</v>
      </c>
    </row>
    <row r="2343" s="2" customFormat="1" ht="16.5" customHeight="1">
      <c r="A2343" s="38"/>
      <c r="B2343" s="39"/>
      <c r="C2343" s="277" t="s">
        <v>2514</v>
      </c>
      <c r="D2343" s="277" t="s">
        <v>649</v>
      </c>
      <c r="E2343" s="278" t="s">
        <v>2515</v>
      </c>
      <c r="F2343" s="279" t="s">
        <v>2516</v>
      </c>
      <c r="G2343" s="280" t="s">
        <v>187</v>
      </c>
      <c r="H2343" s="281">
        <v>0.35899999999999999</v>
      </c>
      <c r="I2343" s="282"/>
      <c r="J2343" s="283">
        <f>ROUND(I2343*H2343,2)</f>
        <v>0</v>
      </c>
      <c r="K2343" s="284"/>
      <c r="L2343" s="285"/>
      <c r="M2343" s="286" t="s">
        <v>1</v>
      </c>
      <c r="N2343" s="287" t="s">
        <v>38</v>
      </c>
      <c r="O2343" s="91"/>
      <c r="P2343" s="237">
        <f>O2343*H2343</f>
        <v>0</v>
      </c>
      <c r="Q2343" s="237">
        <v>0.014999999999999999</v>
      </c>
      <c r="R2343" s="237">
        <f>Q2343*H2343</f>
        <v>0.0053849999999999992</v>
      </c>
      <c r="S2343" s="237">
        <v>0</v>
      </c>
      <c r="T2343" s="238">
        <f>S2343*H2343</f>
        <v>0</v>
      </c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R2343" s="239" t="s">
        <v>435</v>
      </c>
      <c r="AT2343" s="239" t="s">
        <v>649</v>
      </c>
      <c r="AU2343" s="239" t="s">
        <v>83</v>
      </c>
      <c r="AY2343" s="17" t="s">
        <v>183</v>
      </c>
      <c r="BE2343" s="240">
        <f>IF(N2343="základní",J2343,0)</f>
        <v>0</v>
      </c>
      <c r="BF2343" s="240">
        <f>IF(N2343="snížená",J2343,0)</f>
        <v>0</v>
      </c>
      <c r="BG2343" s="240">
        <f>IF(N2343="zákl. přenesená",J2343,0)</f>
        <v>0</v>
      </c>
      <c r="BH2343" s="240">
        <f>IF(N2343="sníž. přenesená",J2343,0)</f>
        <v>0</v>
      </c>
      <c r="BI2343" s="240">
        <f>IF(N2343="nulová",J2343,0)</f>
        <v>0</v>
      </c>
      <c r="BJ2343" s="17" t="s">
        <v>81</v>
      </c>
      <c r="BK2343" s="240">
        <f>ROUND(I2343*H2343,2)</f>
        <v>0</v>
      </c>
      <c r="BL2343" s="17" t="s">
        <v>327</v>
      </c>
      <c r="BM2343" s="239" t="s">
        <v>2517</v>
      </c>
    </row>
    <row r="2344" s="13" customFormat="1">
      <c r="A2344" s="13"/>
      <c r="B2344" s="241"/>
      <c r="C2344" s="242"/>
      <c r="D2344" s="243" t="s">
        <v>195</v>
      </c>
      <c r="E2344" s="244" t="s">
        <v>1</v>
      </c>
      <c r="F2344" s="245" t="s">
        <v>2512</v>
      </c>
      <c r="G2344" s="242"/>
      <c r="H2344" s="244" t="s">
        <v>1</v>
      </c>
      <c r="I2344" s="246"/>
      <c r="J2344" s="242"/>
      <c r="K2344" s="242"/>
      <c r="L2344" s="247"/>
      <c r="M2344" s="248"/>
      <c r="N2344" s="249"/>
      <c r="O2344" s="249"/>
      <c r="P2344" s="249"/>
      <c r="Q2344" s="249"/>
      <c r="R2344" s="249"/>
      <c r="S2344" s="249"/>
      <c r="T2344" s="250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51" t="s">
        <v>195</v>
      </c>
      <c r="AU2344" s="251" t="s">
        <v>83</v>
      </c>
      <c r="AV2344" s="13" t="s">
        <v>81</v>
      </c>
      <c r="AW2344" s="13" t="s">
        <v>30</v>
      </c>
      <c r="AX2344" s="13" t="s">
        <v>73</v>
      </c>
      <c r="AY2344" s="251" t="s">
        <v>183</v>
      </c>
    </row>
    <row r="2345" s="14" customFormat="1">
      <c r="A2345" s="14"/>
      <c r="B2345" s="252"/>
      <c r="C2345" s="253"/>
      <c r="D2345" s="243" t="s">
        <v>195</v>
      </c>
      <c r="E2345" s="254" t="s">
        <v>1</v>
      </c>
      <c r="F2345" s="255" t="s">
        <v>2518</v>
      </c>
      <c r="G2345" s="253"/>
      <c r="H2345" s="256">
        <v>0.35899999999999999</v>
      </c>
      <c r="I2345" s="257"/>
      <c r="J2345" s="253"/>
      <c r="K2345" s="253"/>
      <c r="L2345" s="258"/>
      <c r="M2345" s="259"/>
      <c r="N2345" s="260"/>
      <c r="O2345" s="260"/>
      <c r="P2345" s="260"/>
      <c r="Q2345" s="260"/>
      <c r="R2345" s="260"/>
      <c r="S2345" s="260"/>
      <c r="T2345" s="261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62" t="s">
        <v>195</v>
      </c>
      <c r="AU2345" s="262" t="s">
        <v>83</v>
      </c>
      <c r="AV2345" s="14" t="s">
        <v>83</v>
      </c>
      <c r="AW2345" s="14" t="s">
        <v>30</v>
      </c>
      <c r="AX2345" s="14" t="s">
        <v>81</v>
      </c>
      <c r="AY2345" s="262" t="s">
        <v>183</v>
      </c>
    </row>
    <row r="2346" s="2" customFormat="1" ht="24.15" customHeight="1">
      <c r="A2346" s="38"/>
      <c r="B2346" s="39"/>
      <c r="C2346" s="227" t="s">
        <v>2519</v>
      </c>
      <c r="D2346" s="227" t="s">
        <v>185</v>
      </c>
      <c r="E2346" s="228" t="s">
        <v>2520</v>
      </c>
      <c r="F2346" s="229" t="s">
        <v>2521</v>
      </c>
      <c r="G2346" s="230" t="s">
        <v>202</v>
      </c>
      <c r="H2346" s="231">
        <v>111.59999999999999</v>
      </c>
      <c r="I2346" s="232"/>
      <c r="J2346" s="233">
        <f>ROUND(I2346*H2346,2)</f>
        <v>0</v>
      </c>
      <c r="K2346" s="234"/>
      <c r="L2346" s="44"/>
      <c r="M2346" s="235" t="s">
        <v>1</v>
      </c>
      <c r="N2346" s="236" t="s">
        <v>38</v>
      </c>
      <c r="O2346" s="91"/>
      <c r="P2346" s="237">
        <f>O2346*H2346</f>
        <v>0</v>
      </c>
      <c r="Q2346" s="237">
        <v>1.0000000000000001E-05</v>
      </c>
      <c r="R2346" s="237">
        <f>Q2346*H2346</f>
        <v>0.001116</v>
      </c>
      <c r="S2346" s="237">
        <v>0</v>
      </c>
      <c r="T2346" s="238">
        <f>S2346*H2346</f>
        <v>0</v>
      </c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R2346" s="239" t="s">
        <v>327</v>
      </c>
      <c r="AT2346" s="239" t="s">
        <v>185</v>
      </c>
      <c r="AU2346" s="239" t="s">
        <v>83</v>
      </c>
      <c r="AY2346" s="17" t="s">
        <v>183</v>
      </c>
      <c r="BE2346" s="240">
        <f>IF(N2346="základní",J2346,0)</f>
        <v>0</v>
      </c>
      <c r="BF2346" s="240">
        <f>IF(N2346="snížená",J2346,0)</f>
        <v>0</v>
      </c>
      <c r="BG2346" s="240">
        <f>IF(N2346="zákl. přenesená",J2346,0)</f>
        <v>0</v>
      </c>
      <c r="BH2346" s="240">
        <f>IF(N2346="sníž. přenesená",J2346,0)</f>
        <v>0</v>
      </c>
      <c r="BI2346" s="240">
        <f>IF(N2346="nulová",J2346,0)</f>
        <v>0</v>
      </c>
      <c r="BJ2346" s="17" t="s">
        <v>81</v>
      </c>
      <c r="BK2346" s="240">
        <f>ROUND(I2346*H2346,2)</f>
        <v>0</v>
      </c>
      <c r="BL2346" s="17" t="s">
        <v>327</v>
      </c>
      <c r="BM2346" s="239" t="s">
        <v>2522</v>
      </c>
    </row>
    <row r="2347" s="13" customFormat="1">
      <c r="A2347" s="13"/>
      <c r="B2347" s="241"/>
      <c r="C2347" s="242"/>
      <c r="D2347" s="243" t="s">
        <v>195</v>
      </c>
      <c r="E2347" s="244" t="s">
        <v>1</v>
      </c>
      <c r="F2347" s="245" t="s">
        <v>196</v>
      </c>
      <c r="G2347" s="242"/>
      <c r="H2347" s="244" t="s">
        <v>1</v>
      </c>
      <c r="I2347" s="246"/>
      <c r="J2347" s="242"/>
      <c r="K2347" s="242"/>
      <c r="L2347" s="247"/>
      <c r="M2347" s="248"/>
      <c r="N2347" s="249"/>
      <c r="O2347" s="249"/>
      <c r="P2347" s="249"/>
      <c r="Q2347" s="249"/>
      <c r="R2347" s="249"/>
      <c r="S2347" s="249"/>
      <c r="T2347" s="250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51" t="s">
        <v>195</v>
      </c>
      <c r="AU2347" s="251" t="s">
        <v>83</v>
      </c>
      <c r="AV2347" s="13" t="s">
        <v>81</v>
      </c>
      <c r="AW2347" s="13" t="s">
        <v>30</v>
      </c>
      <c r="AX2347" s="13" t="s">
        <v>73</v>
      </c>
      <c r="AY2347" s="251" t="s">
        <v>183</v>
      </c>
    </row>
    <row r="2348" s="13" customFormat="1">
      <c r="A2348" s="13"/>
      <c r="B2348" s="241"/>
      <c r="C2348" s="242"/>
      <c r="D2348" s="243" t="s">
        <v>195</v>
      </c>
      <c r="E2348" s="244" t="s">
        <v>1</v>
      </c>
      <c r="F2348" s="245" t="s">
        <v>1711</v>
      </c>
      <c r="G2348" s="242"/>
      <c r="H2348" s="244" t="s">
        <v>1</v>
      </c>
      <c r="I2348" s="246"/>
      <c r="J2348" s="242"/>
      <c r="K2348" s="242"/>
      <c r="L2348" s="247"/>
      <c r="M2348" s="248"/>
      <c r="N2348" s="249"/>
      <c r="O2348" s="249"/>
      <c r="P2348" s="249"/>
      <c r="Q2348" s="249"/>
      <c r="R2348" s="249"/>
      <c r="S2348" s="249"/>
      <c r="T2348" s="250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51" t="s">
        <v>195</v>
      </c>
      <c r="AU2348" s="251" t="s">
        <v>83</v>
      </c>
      <c r="AV2348" s="13" t="s">
        <v>81</v>
      </c>
      <c r="AW2348" s="13" t="s">
        <v>30</v>
      </c>
      <c r="AX2348" s="13" t="s">
        <v>73</v>
      </c>
      <c r="AY2348" s="251" t="s">
        <v>183</v>
      </c>
    </row>
    <row r="2349" s="13" customFormat="1">
      <c r="A2349" s="13"/>
      <c r="B2349" s="241"/>
      <c r="C2349" s="242"/>
      <c r="D2349" s="243" t="s">
        <v>195</v>
      </c>
      <c r="E2349" s="244" t="s">
        <v>1</v>
      </c>
      <c r="F2349" s="245" t="s">
        <v>1025</v>
      </c>
      <c r="G2349" s="242"/>
      <c r="H2349" s="244" t="s">
        <v>1</v>
      </c>
      <c r="I2349" s="246"/>
      <c r="J2349" s="242"/>
      <c r="K2349" s="242"/>
      <c r="L2349" s="247"/>
      <c r="M2349" s="248"/>
      <c r="N2349" s="249"/>
      <c r="O2349" s="249"/>
      <c r="P2349" s="249"/>
      <c r="Q2349" s="249"/>
      <c r="R2349" s="249"/>
      <c r="S2349" s="249"/>
      <c r="T2349" s="250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51" t="s">
        <v>195</v>
      </c>
      <c r="AU2349" s="251" t="s">
        <v>83</v>
      </c>
      <c r="AV2349" s="13" t="s">
        <v>81</v>
      </c>
      <c r="AW2349" s="13" t="s">
        <v>30</v>
      </c>
      <c r="AX2349" s="13" t="s">
        <v>73</v>
      </c>
      <c r="AY2349" s="251" t="s">
        <v>183</v>
      </c>
    </row>
    <row r="2350" s="14" customFormat="1">
      <c r="A2350" s="14"/>
      <c r="B2350" s="252"/>
      <c r="C2350" s="253"/>
      <c r="D2350" s="243" t="s">
        <v>195</v>
      </c>
      <c r="E2350" s="254" t="s">
        <v>1</v>
      </c>
      <c r="F2350" s="255" t="s">
        <v>2523</v>
      </c>
      <c r="G2350" s="253"/>
      <c r="H2350" s="256">
        <v>21.399999999999999</v>
      </c>
      <c r="I2350" s="257"/>
      <c r="J2350" s="253"/>
      <c r="K2350" s="253"/>
      <c r="L2350" s="258"/>
      <c r="M2350" s="259"/>
      <c r="N2350" s="260"/>
      <c r="O2350" s="260"/>
      <c r="P2350" s="260"/>
      <c r="Q2350" s="260"/>
      <c r="R2350" s="260"/>
      <c r="S2350" s="260"/>
      <c r="T2350" s="261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62" t="s">
        <v>195</v>
      </c>
      <c r="AU2350" s="262" t="s">
        <v>83</v>
      </c>
      <c r="AV2350" s="14" t="s">
        <v>83</v>
      </c>
      <c r="AW2350" s="14" t="s">
        <v>30</v>
      </c>
      <c r="AX2350" s="14" t="s">
        <v>73</v>
      </c>
      <c r="AY2350" s="262" t="s">
        <v>183</v>
      </c>
    </row>
    <row r="2351" s="13" customFormat="1">
      <c r="A2351" s="13"/>
      <c r="B2351" s="241"/>
      <c r="C2351" s="242"/>
      <c r="D2351" s="243" t="s">
        <v>195</v>
      </c>
      <c r="E2351" s="244" t="s">
        <v>1</v>
      </c>
      <c r="F2351" s="245" t="s">
        <v>1773</v>
      </c>
      <c r="G2351" s="242"/>
      <c r="H2351" s="244" t="s">
        <v>1</v>
      </c>
      <c r="I2351" s="246"/>
      <c r="J2351" s="242"/>
      <c r="K2351" s="242"/>
      <c r="L2351" s="247"/>
      <c r="M2351" s="248"/>
      <c r="N2351" s="249"/>
      <c r="O2351" s="249"/>
      <c r="P2351" s="249"/>
      <c r="Q2351" s="249"/>
      <c r="R2351" s="249"/>
      <c r="S2351" s="249"/>
      <c r="T2351" s="250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51" t="s">
        <v>195</v>
      </c>
      <c r="AU2351" s="251" t="s">
        <v>83</v>
      </c>
      <c r="AV2351" s="13" t="s">
        <v>81</v>
      </c>
      <c r="AW2351" s="13" t="s">
        <v>30</v>
      </c>
      <c r="AX2351" s="13" t="s">
        <v>73</v>
      </c>
      <c r="AY2351" s="251" t="s">
        <v>183</v>
      </c>
    </row>
    <row r="2352" s="13" customFormat="1">
      <c r="A2352" s="13"/>
      <c r="B2352" s="241"/>
      <c r="C2352" s="242"/>
      <c r="D2352" s="243" t="s">
        <v>195</v>
      </c>
      <c r="E2352" s="244" t="s">
        <v>1</v>
      </c>
      <c r="F2352" s="245" t="s">
        <v>1774</v>
      </c>
      <c r="G2352" s="242"/>
      <c r="H2352" s="244" t="s">
        <v>1</v>
      </c>
      <c r="I2352" s="246"/>
      <c r="J2352" s="242"/>
      <c r="K2352" s="242"/>
      <c r="L2352" s="247"/>
      <c r="M2352" s="248"/>
      <c r="N2352" s="249"/>
      <c r="O2352" s="249"/>
      <c r="P2352" s="249"/>
      <c r="Q2352" s="249"/>
      <c r="R2352" s="249"/>
      <c r="S2352" s="249"/>
      <c r="T2352" s="250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51" t="s">
        <v>195</v>
      </c>
      <c r="AU2352" s="251" t="s">
        <v>83</v>
      </c>
      <c r="AV2352" s="13" t="s">
        <v>81</v>
      </c>
      <c r="AW2352" s="13" t="s">
        <v>30</v>
      </c>
      <c r="AX2352" s="13" t="s">
        <v>73</v>
      </c>
      <c r="AY2352" s="251" t="s">
        <v>183</v>
      </c>
    </row>
    <row r="2353" s="14" customFormat="1">
      <c r="A2353" s="14"/>
      <c r="B2353" s="252"/>
      <c r="C2353" s="253"/>
      <c r="D2353" s="243" t="s">
        <v>195</v>
      </c>
      <c r="E2353" s="254" t="s">
        <v>1</v>
      </c>
      <c r="F2353" s="255" t="s">
        <v>2524</v>
      </c>
      <c r="G2353" s="253"/>
      <c r="H2353" s="256">
        <v>51.399999999999999</v>
      </c>
      <c r="I2353" s="257"/>
      <c r="J2353" s="253"/>
      <c r="K2353" s="253"/>
      <c r="L2353" s="258"/>
      <c r="M2353" s="259"/>
      <c r="N2353" s="260"/>
      <c r="O2353" s="260"/>
      <c r="P2353" s="260"/>
      <c r="Q2353" s="260"/>
      <c r="R2353" s="260"/>
      <c r="S2353" s="260"/>
      <c r="T2353" s="261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62" t="s">
        <v>195</v>
      </c>
      <c r="AU2353" s="262" t="s">
        <v>83</v>
      </c>
      <c r="AV2353" s="14" t="s">
        <v>83</v>
      </c>
      <c r="AW2353" s="14" t="s">
        <v>30</v>
      </c>
      <c r="AX2353" s="14" t="s">
        <v>73</v>
      </c>
      <c r="AY2353" s="262" t="s">
        <v>183</v>
      </c>
    </row>
    <row r="2354" s="13" customFormat="1">
      <c r="A2354" s="13"/>
      <c r="B2354" s="241"/>
      <c r="C2354" s="242"/>
      <c r="D2354" s="243" t="s">
        <v>195</v>
      </c>
      <c r="E2354" s="244" t="s">
        <v>1</v>
      </c>
      <c r="F2354" s="245" t="s">
        <v>1778</v>
      </c>
      <c r="G2354" s="242"/>
      <c r="H2354" s="244" t="s">
        <v>1</v>
      </c>
      <c r="I2354" s="246"/>
      <c r="J2354" s="242"/>
      <c r="K2354" s="242"/>
      <c r="L2354" s="247"/>
      <c r="M2354" s="248"/>
      <c r="N2354" s="249"/>
      <c r="O2354" s="249"/>
      <c r="P2354" s="249"/>
      <c r="Q2354" s="249"/>
      <c r="R2354" s="249"/>
      <c r="S2354" s="249"/>
      <c r="T2354" s="250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51" t="s">
        <v>195</v>
      </c>
      <c r="AU2354" s="251" t="s">
        <v>83</v>
      </c>
      <c r="AV2354" s="13" t="s">
        <v>81</v>
      </c>
      <c r="AW2354" s="13" t="s">
        <v>30</v>
      </c>
      <c r="AX2354" s="13" t="s">
        <v>73</v>
      </c>
      <c r="AY2354" s="251" t="s">
        <v>183</v>
      </c>
    </row>
    <row r="2355" s="13" customFormat="1">
      <c r="A2355" s="13"/>
      <c r="B2355" s="241"/>
      <c r="C2355" s="242"/>
      <c r="D2355" s="243" t="s">
        <v>195</v>
      </c>
      <c r="E2355" s="244" t="s">
        <v>1</v>
      </c>
      <c r="F2355" s="245" t="s">
        <v>366</v>
      </c>
      <c r="G2355" s="242"/>
      <c r="H2355" s="244" t="s">
        <v>1</v>
      </c>
      <c r="I2355" s="246"/>
      <c r="J2355" s="242"/>
      <c r="K2355" s="242"/>
      <c r="L2355" s="247"/>
      <c r="M2355" s="248"/>
      <c r="N2355" s="249"/>
      <c r="O2355" s="249"/>
      <c r="P2355" s="249"/>
      <c r="Q2355" s="249"/>
      <c r="R2355" s="249"/>
      <c r="S2355" s="249"/>
      <c r="T2355" s="250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51" t="s">
        <v>195</v>
      </c>
      <c r="AU2355" s="251" t="s">
        <v>83</v>
      </c>
      <c r="AV2355" s="13" t="s">
        <v>81</v>
      </c>
      <c r="AW2355" s="13" t="s">
        <v>30</v>
      </c>
      <c r="AX2355" s="13" t="s">
        <v>73</v>
      </c>
      <c r="AY2355" s="251" t="s">
        <v>183</v>
      </c>
    </row>
    <row r="2356" s="14" customFormat="1">
      <c r="A2356" s="14"/>
      <c r="B2356" s="252"/>
      <c r="C2356" s="253"/>
      <c r="D2356" s="243" t="s">
        <v>195</v>
      </c>
      <c r="E2356" s="254" t="s">
        <v>1</v>
      </c>
      <c r="F2356" s="255" t="s">
        <v>2525</v>
      </c>
      <c r="G2356" s="253"/>
      <c r="H2356" s="256">
        <v>38.799999999999997</v>
      </c>
      <c r="I2356" s="257"/>
      <c r="J2356" s="253"/>
      <c r="K2356" s="253"/>
      <c r="L2356" s="258"/>
      <c r="M2356" s="259"/>
      <c r="N2356" s="260"/>
      <c r="O2356" s="260"/>
      <c r="P2356" s="260"/>
      <c r="Q2356" s="260"/>
      <c r="R2356" s="260"/>
      <c r="S2356" s="260"/>
      <c r="T2356" s="261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62" t="s">
        <v>195</v>
      </c>
      <c r="AU2356" s="262" t="s">
        <v>83</v>
      </c>
      <c r="AV2356" s="14" t="s">
        <v>83</v>
      </c>
      <c r="AW2356" s="14" t="s">
        <v>30</v>
      </c>
      <c r="AX2356" s="14" t="s">
        <v>73</v>
      </c>
      <c r="AY2356" s="262" t="s">
        <v>183</v>
      </c>
    </row>
    <row r="2357" s="15" customFormat="1">
      <c r="A2357" s="15"/>
      <c r="B2357" s="263"/>
      <c r="C2357" s="264"/>
      <c r="D2357" s="243" t="s">
        <v>195</v>
      </c>
      <c r="E2357" s="265" t="s">
        <v>1</v>
      </c>
      <c r="F2357" s="266" t="s">
        <v>219</v>
      </c>
      <c r="G2357" s="264"/>
      <c r="H2357" s="267">
        <v>111.59999999999999</v>
      </c>
      <c r="I2357" s="268"/>
      <c r="J2357" s="264"/>
      <c r="K2357" s="264"/>
      <c r="L2357" s="269"/>
      <c r="M2357" s="270"/>
      <c r="N2357" s="271"/>
      <c r="O2357" s="271"/>
      <c r="P2357" s="271"/>
      <c r="Q2357" s="271"/>
      <c r="R2357" s="271"/>
      <c r="S2357" s="271"/>
      <c r="T2357" s="272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T2357" s="273" t="s">
        <v>195</v>
      </c>
      <c r="AU2357" s="273" t="s">
        <v>83</v>
      </c>
      <c r="AV2357" s="15" t="s">
        <v>188</v>
      </c>
      <c r="AW2357" s="15" t="s">
        <v>30</v>
      </c>
      <c r="AX2357" s="15" t="s">
        <v>81</v>
      </c>
      <c r="AY2357" s="273" t="s">
        <v>183</v>
      </c>
    </row>
    <row r="2358" s="2" customFormat="1" ht="24.15" customHeight="1">
      <c r="A2358" s="38"/>
      <c r="B2358" s="39"/>
      <c r="C2358" s="277" t="s">
        <v>2526</v>
      </c>
      <c r="D2358" s="277" t="s">
        <v>649</v>
      </c>
      <c r="E2358" s="278" t="s">
        <v>2527</v>
      </c>
      <c r="F2358" s="279" t="s">
        <v>2528</v>
      </c>
      <c r="G2358" s="280" t="s">
        <v>202</v>
      </c>
      <c r="H2358" s="281">
        <v>130.06999999999999</v>
      </c>
      <c r="I2358" s="282"/>
      <c r="J2358" s="283">
        <f>ROUND(I2358*H2358,2)</f>
        <v>0</v>
      </c>
      <c r="K2358" s="284"/>
      <c r="L2358" s="285"/>
      <c r="M2358" s="286" t="s">
        <v>1</v>
      </c>
      <c r="N2358" s="287" t="s">
        <v>38</v>
      </c>
      <c r="O2358" s="91"/>
      <c r="P2358" s="237">
        <f>O2358*H2358</f>
        <v>0</v>
      </c>
      <c r="Q2358" s="237">
        <v>0.00044999999999999999</v>
      </c>
      <c r="R2358" s="237">
        <f>Q2358*H2358</f>
        <v>0.058531499999999993</v>
      </c>
      <c r="S2358" s="237">
        <v>0</v>
      </c>
      <c r="T2358" s="238">
        <f>S2358*H2358</f>
        <v>0</v>
      </c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R2358" s="239" t="s">
        <v>435</v>
      </c>
      <c r="AT2358" s="239" t="s">
        <v>649</v>
      </c>
      <c r="AU2358" s="239" t="s">
        <v>83</v>
      </c>
      <c r="AY2358" s="17" t="s">
        <v>183</v>
      </c>
      <c r="BE2358" s="240">
        <f>IF(N2358="základní",J2358,0)</f>
        <v>0</v>
      </c>
      <c r="BF2358" s="240">
        <f>IF(N2358="snížená",J2358,0)</f>
        <v>0</v>
      </c>
      <c r="BG2358" s="240">
        <f>IF(N2358="zákl. přenesená",J2358,0)</f>
        <v>0</v>
      </c>
      <c r="BH2358" s="240">
        <f>IF(N2358="sníž. přenesená",J2358,0)</f>
        <v>0</v>
      </c>
      <c r="BI2358" s="240">
        <f>IF(N2358="nulová",J2358,0)</f>
        <v>0</v>
      </c>
      <c r="BJ2358" s="17" t="s">
        <v>81</v>
      </c>
      <c r="BK2358" s="240">
        <f>ROUND(I2358*H2358,2)</f>
        <v>0</v>
      </c>
      <c r="BL2358" s="17" t="s">
        <v>327</v>
      </c>
      <c r="BM2358" s="239" t="s">
        <v>2529</v>
      </c>
    </row>
    <row r="2359" s="13" customFormat="1">
      <c r="A2359" s="13"/>
      <c r="B2359" s="241"/>
      <c r="C2359" s="242"/>
      <c r="D2359" s="243" t="s">
        <v>195</v>
      </c>
      <c r="E2359" s="244" t="s">
        <v>1</v>
      </c>
      <c r="F2359" s="245" t="s">
        <v>196</v>
      </c>
      <c r="G2359" s="242"/>
      <c r="H2359" s="244" t="s">
        <v>1</v>
      </c>
      <c r="I2359" s="246"/>
      <c r="J2359" s="242"/>
      <c r="K2359" s="242"/>
      <c r="L2359" s="247"/>
      <c r="M2359" s="248"/>
      <c r="N2359" s="249"/>
      <c r="O2359" s="249"/>
      <c r="P2359" s="249"/>
      <c r="Q2359" s="249"/>
      <c r="R2359" s="249"/>
      <c r="S2359" s="249"/>
      <c r="T2359" s="250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51" t="s">
        <v>195</v>
      </c>
      <c r="AU2359" s="251" t="s">
        <v>83</v>
      </c>
      <c r="AV2359" s="13" t="s">
        <v>81</v>
      </c>
      <c r="AW2359" s="13" t="s">
        <v>30</v>
      </c>
      <c r="AX2359" s="13" t="s">
        <v>73</v>
      </c>
      <c r="AY2359" s="251" t="s">
        <v>183</v>
      </c>
    </row>
    <row r="2360" s="13" customFormat="1">
      <c r="A2360" s="13"/>
      <c r="B2360" s="241"/>
      <c r="C2360" s="242"/>
      <c r="D2360" s="243" t="s">
        <v>195</v>
      </c>
      <c r="E2360" s="244" t="s">
        <v>1</v>
      </c>
      <c r="F2360" s="245" t="s">
        <v>1711</v>
      </c>
      <c r="G2360" s="242"/>
      <c r="H2360" s="244" t="s">
        <v>1</v>
      </c>
      <c r="I2360" s="246"/>
      <c r="J2360" s="242"/>
      <c r="K2360" s="242"/>
      <c r="L2360" s="247"/>
      <c r="M2360" s="248"/>
      <c r="N2360" s="249"/>
      <c r="O2360" s="249"/>
      <c r="P2360" s="249"/>
      <c r="Q2360" s="249"/>
      <c r="R2360" s="249"/>
      <c r="S2360" s="249"/>
      <c r="T2360" s="250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51" t="s">
        <v>195</v>
      </c>
      <c r="AU2360" s="251" t="s">
        <v>83</v>
      </c>
      <c r="AV2360" s="13" t="s">
        <v>81</v>
      </c>
      <c r="AW2360" s="13" t="s">
        <v>30</v>
      </c>
      <c r="AX2360" s="13" t="s">
        <v>73</v>
      </c>
      <c r="AY2360" s="251" t="s">
        <v>183</v>
      </c>
    </row>
    <row r="2361" s="13" customFormat="1">
      <c r="A2361" s="13"/>
      <c r="B2361" s="241"/>
      <c r="C2361" s="242"/>
      <c r="D2361" s="243" t="s">
        <v>195</v>
      </c>
      <c r="E2361" s="244" t="s">
        <v>1</v>
      </c>
      <c r="F2361" s="245" t="s">
        <v>1025</v>
      </c>
      <c r="G2361" s="242"/>
      <c r="H2361" s="244" t="s">
        <v>1</v>
      </c>
      <c r="I2361" s="246"/>
      <c r="J2361" s="242"/>
      <c r="K2361" s="242"/>
      <c r="L2361" s="247"/>
      <c r="M2361" s="248"/>
      <c r="N2361" s="249"/>
      <c r="O2361" s="249"/>
      <c r="P2361" s="249"/>
      <c r="Q2361" s="249"/>
      <c r="R2361" s="249"/>
      <c r="S2361" s="249"/>
      <c r="T2361" s="250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51" t="s">
        <v>195</v>
      </c>
      <c r="AU2361" s="251" t="s">
        <v>83</v>
      </c>
      <c r="AV2361" s="13" t="s">
        <v>81</v>
      </c>
      <c r="AW2361" s="13" t="s">
        <v>30</v>
      </c>
      <c r="AX2361" s="13" t="s">
        <v>73</v>
      </c>
      <c r="AY2361" s="251" t="s">
        <v>183</v>
      </c>
    </row>
    <row r="2362" s="14" customFormat="1">
      <c r="A2362" s="14"/>
      <c r="B2362" s="252"/>
      <c r="C2362" s="253"/>
      <c r="D2362" s="243" t="s">
        <v>195</v>
      </c>
      <c r="E2362" s="254" t="s">
        <v>1</v>
      </c>
      <c r="F2362" s="255" t="s">
        <v>2523</v>
      </c>
      <c r="G2362" s="253"/>
      <c r="H2362" s="256">
        <v>21.399999999999999</v>
      </c>
      <c r="I2362" s="257"/>
      <c r="J2362" s="253"/>
      <c r="K2362" s="253"/>
      <c r="L2362" s="258"/>
      <c r="M2362" s="259"/>
      <c r="N2362" s="260"/>
      <c r="O2362" s="260"/>
      <c r="P2362" s="260"/>
      <c r="Q2362" s="260"/>
      <c r="R2362" s="260"/>
      <c r="S2362" s="260"/>
      <c r="T2362" s="261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62" t="s">
        <v>195</v>
      </c>
      <c r="AU2362" s="262" t="s">
        <v>83</v>
      </c>
      <c r="AV2362" s="14" t="s">
        <v>83</v>
      </c>
      <c r="AW2362" s="14" t="s">
        <v>30</v>
      </c>
      <c r="AX2362" s="14" t="s">
        <v>73</v>
      </c>
      <c r="AY2362" s="262" t="s">
        <v>183</v>
      </c>
    </row>
    <row r="2363" s="13" customFormat="1">
      <c r="A2363" s="13"/>
      <c r="B2363" s="241"/>
      <c r="C2363" s="242"/>
      <c r="D2363" s="243" t="s">
        <v>195</v>
      </c>
      <c r="E2363" s="244" t="s">
        <v>1</v>
      </c>
      <c r="F2363" s="245" t="s">
        <v>1773</v>
      </c>
      <c r="G2363" s="242"/>
      <c r="H2363" s="244" t="s">
        <v>1</v>
      </c>
      <c r="I2363" s="246"/>
      <c r="J2363" s="242"/>
      <c r="K2363" s="242"/>
      <c r="L2363" s="247"/>
      <c r="M2363" s="248"/>
      <c r="N2363" s="249"/>
      <c r="O2363" s="249"/>
      <c r="P2363" s="249"/>
      <c r="Q2363" s="249"/>
      <c r="R2363" s="249"/>
      <c r="S2363" s="249"/>
      <c r="T2363" s="250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51" t="s">
        <v>195</v>
      </c>
      <c r="AU2363" s="251" t="s">
        <v>83</v>
      </c>
      <c r="AV2363" s="13" t="s">
        <v>81</v>
      </c>
      <c r="AW2363" s="13" t="s">
        <v>30</v>
      </c>
      <c r="AX2363" s="13" t="s">
        <v>73</v>
      </c>
      <c r="AY2363" s="251" t="s">
        <v>183</v>
      </c>
    </row>
    <row r="2364" s="13" customFormat="1">
      <c r="A2364" s="13"/>
      <c r="B2364" s="241"/>
      <c r="C2364" s="242"/>
      <c r="D2364" s="243" t="s">
        <v>195</v>
      </c>
      <c r="E2364" s="244" t="s">
        <v>1</v>
      </c>
      <c r="F2364" s="245" t="s">
        <v>1774</v>
      </c>
      <c r="G2364" s="242"/>
      <c r="H2364" s="244" t="s">
        <v>1</v>
      </c>
      <c r="I2364" s="246"/>
      <c r="J2364" s="242"/>
      <c r="K2364" s="242"/>
      <c r="L2364" s="247"/>
      <c r="M2364" s="248"/>
      <c r="N2364" s="249"/>
      <c r="O2364" s="249"/>
      <c r="P2364" s="249"/>
      <c r="Q2364" s="249"/>
      <c r="R2364" s="249"/>
      <c r="S2364" s="249"/>
      <c r="T2364" s="250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51" t="s">
        <v>195</v>
      </c>
      <c r="AU2364" s="251" t="s">
        <v>83</v>
      </c>
      <c r="AV2364" s="13" t="s">
        <v>81</v>
      </c>
      <c r="AW2364" s="13" t="s">
        <v>30</v>
      </c>
      <c r="AX2364" s="13" t="s">
        <v>73</v>
      </c>
      <c r="AY2364" s="251" t="s">
        <v>183</v>
      </c>
    </row>
    <row r="2365" s="14" customFormat="1">
      <c r="A2365" s="14"/>
      <c r="B2365" s="252"/>
      <c r="C2365" s="253"/>
      <c r="D2365" s="243" t="s">
        <v>195</v>
      </c>
      <c r="E2365" s="254" t="s">
        <v>1</v>
      </c>
      <c r="F2365" s="255" t="s">
        <v>2524</v>
      </c>
      <c r="G2365" s="253"/>
      <c r="H2365" s="256">
        <v>51.399999999999999</v>
      </c>
      <c r="I2365" s="257"/>
      <c r="J2365" s="253"/>
      <c r="K2365" s="253"/>
      <c r="L2365" s="258"/>
      <c r="M2365" s="259"/>
      <c r="N2365" s="260"/>
      <c r="O2365" s="260"/>
      <c r="P2365" s="260"/>
      <c r="Q2365" s="260"/>
      <c r="R2365" s="260"/>
      <c r="S2365" s="260"/>
      <c r="T2365" s="261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62" t="s">
        <v>195</v>
      </c>
      <c r="AU2365" s="262" t="s">
        <v>83</v>
      </c>
      <c r="AV2365" s="14" t="s">
        <v>83</v>
      </c>
      <c r="AW2365" s="14" t="s">
        <v>30</v>
      </c>
      <c r="AX2365" s="14" t="s">
        <v>73</v>
      </c>
      <c r="AY2365" s="262" t="s">
        <v>183</v>
      </c>
    </row>
    <row r="2366" s="13" customFormat="1">
      <c r="A2366" s="13"/>
      <c r="B2366" s="241"/>
      <c r="C2366" s="242"/>
      <c r="D2366" s="243" t="s">
        <v>195</v>
      </c>
      <c r="E2366" s="244" t="s">
        <v>1</v>
      </c>
      <c r="F2366" s="245" t="s">
        <v>1778</v>
      </c>
      <c r="G2366" s="242"/>
      <c r="H2366" s="244" t="s">
        <v>1</v>
      </c>
      <c r="I2366" s="246"/>
      <c r="J2366" s="242"/>
      <c r="K2366" s="242"/>
      <c r="L2366" s="247"/>
      <c r="M2366" s="248"/>
      <c r="N2366" s="249"/>
      <c r="O2366" s="249"/>
      <c r="P2366" s="249"/>
      <c r="Q2366" s="249"/>
      <c r="R2366" s="249"/>
      <c r="S2366" s="249"/>
      <c r="T2366" s="250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51" t="s">
        <v>195</v>
      </c>
      <c r="AU2366" s="251" t="s">
        <v>83</v>
      </c>
      <c r="AV2366" s="13" t="s">
        <v>81</v>
      </c>
      <c r="AW2366" s="13" t="s">
        <v>30</v>
      </c>
      <c r="AX2366" s="13" t="s">
        <v>73</v>
      </c>
      <c r="AY2366" s="251" t="s">
        <v>183</v>
      </c>
    </row>
    <row r="2367" s="13" customFormat="1">
      <c r="A2367" s="13"/>
      <c r="B2367" s="241"/>
      <c r="C2367" s="242"/>
      <c r="D2367" s="243" t="s">
        <v>195</v>
      </c>
      <c r="E2367" s="244" t="s">
        <v>1</v>
      </c>
      <c r="F2367" s="245" t="s">
        <v>366</v>
      </c>
      <c r="G2367" s="242"/>
      <c r="H2367" s="244" t="s">
        <v>1</v>
      </c>
      <c r="I2367" s="246"/>
      <c r="J2367" s="242"/>
      <c r="K2367" s="242"/>
      <c r="L2367" s="247"/>
      <c r="M2367" s="248"/>
      <c r="N2367" s="249"/>
      <c r="O2367" s="249"/>
      <c r="P2367" s="249"/>
      <c r="Q2367" s="249"/>
      <c r="R2367" s="249"/>
      <c r="S2367" s="249"/>
      <c r="T2367" s="250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51" t="s">
        <v>195</v>
      </c>
      <c r="AU2367" s="251" t="s">
        <v>83</v>
      </c>
      <c r="AV2367" s="13" t="s">
        <v>81</v>
      </c>
      <c r="AW2367" s="13" t="s">
        <v>30</v>
      </c>
      <c r="AX2367" s="13" t="s">
        <v>73</v>
      </c>
      <c r="AY2367" s="251" t="s">
        <v>183</v>
      </c>
    </row>
    <row r="2368" s="14" customFormat="1">
      <c r="A2368" s="14"/>
      <c r="B2368" s="252"/>
      <c r="C2368" s="253"/>
      <c r="D2368" s="243" t="s">
        <v>195</v>
      </c>
      <c r="E2368" s="254" t="s">
        <v>1</v>
      </c>
      <c r="F2368" s="255" t="s">
        <v>2525</v>
      </c>
      <c r="G2368" s="253"/>
      <c r="H2368" s="256">
        <v>38.799999999999997</v>
      </c>
      <c r="I2368" s="257"/>
      <c r="J2368" s="253"/>
      <c r="K2368" s="253"/>
      <c r="L2368" s="258"/>
      <c r="M2368" s="259"/>
      <c r="N2368" s="260"/>
      <c r="O2368" s="260"/>
      <c r="P2368" s="260"/>
      <c r="Q2368" s="260"/>
      <c r="R2368" s="260"/>
      <c r="S2368" s="260"/>
      <c r="T2368" s="261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62" t="s">
        <v>195</v>
      </c>
      <c r="AU2368" s="262" t="s">
        <v>83</v>
      </c>
      <c r="AV2368" s="14" t="s">
        <v>83</v>
      </c>
      <c r="AW2368" s="14" t="s">
        <v>30</v>
      </c>
      <c r="AX2368" s="14" t="s">
        <v>73</v>
      </c>
      <c r="AY2368" s="262" t="s">
        <v>183</v>
      </c>
    </row>
    <row r="2369" s="15" customFormat="1">
      <c r="A2369" s="15"/>
      <c r="B2369" s="263"/>
      <c r="C2369" s="264"/>
      <c r="D2369" s="243" t="s">
        <v>195</v>
      </c>
      <c r="E2369" s="265" t="s">
        <v>1</v>
      </c>
      <c r="F2369" s="266" t="s">
        <v>219</v>
      </c>
      <c r="G2369" s="264"/>
      <c r="H2369" s="267">
        <v>111.59999999999999</v>
      </c>
      <c r="I2369" s="268"/>
      <c r="J2369" s="264"/>
      <c r="K2369" s="264"/>
      <c r="L2369" s="269"/>
      <c r="M2369" s="270"/>
      <c r="N2369" s="271"/>
      <c r="O2369" s="271"/>
      <c r="P2369" s="271"/>
      <c r="Q2369" s="271"/>
      <c r="R2369" s="271"/>
      <c r="S2369" s="271"/>
      <c r="T2369" s="272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73" t="s">
        <v>195</v>
      </c>
      <c r="AU2369" s="273" t="s">
        <v>83</v>
      </c>
      <c r="AV2369" s="15" t="s">
        <v>188</v>
      </c>
      <c r="AW2369" s="15" t="s">
        <v>30</v>
      </c>
      <c r="AX2369" s="15" t="s">
        <v>81</v>
      </c>
      <c r="AY2369" s="273" t="s">
        <v>183</v>
      </c>
    </row>
    <row r="2370" s="14" customFormat="1">
      <c r="A2370" s="14"/>
      <c r="B2370" s="252"/>
      <c r="C2370" s="253"/>
      <c r="D2370" s="243" t="s">
        <v>195</v>
      </c>
      <c r="E2370" s="253"/>
      <c r="F2370" s="255" t="s">
        <v>2530</v>
      </c>
      <c r="G2370" s="253"/>
      <c r="H2370" s="256">
        <v>130.06999999999999</v>
      </c>
      <c r="I2370" s="257"/>
      <c r="J2370" s="253"/>
      <c r="K2370" s="253"/>
      <c r="L2370" s="258"/>
      <c r="M2370" s="259"/>
      <c r="N2370" s="260"/>
      <c r="O2370" s="260"/>
      <c r="P2370" s="260"/>
      <c r="Q2370" s="260"/>
      <c r="R2370" s="260"/>
      <c r="S2370" s="260"/>
      <c r="T2370" s="261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62" t="s">
        <v>195</v>
      </c>
      <c r="AU2370" s="262" t="s">
        <v>83</v>
      </c>
      <c r="AV2370" s="14" t="s">
        <v>83</v>
      </c>
      <c r="AW2370" s="14" t="s">
        <v>4</v>
      </c>
      <c r="AX2370" s="14" t="s">
        <v>81</v>
      </c>
      <c r="AY2370" s="262" t="s">
        <v>183</v>
      </c>
    </row>
    <row r="2371" s="2" customFormat="1" ht="24.15" customHeight="1">
      <c r="A2371" s="38"/>
      <c r="B2371" s="39"/>
      <c r="C2371" s="227" t="s">
        <v>2531</v>
      </c>
      <c r="D2371" s="227" t="s">
        <v>185</v>
      </c>
      <c r="E2371" s="228" t="s">
        <v>2532</v>
      </c>
      <c r="F2371" s="229" t="s">
        <v>2533</v>
      </c>
      <c r="G2371" s="230" t="s">
        <v>202</v>
      </c>
      <c r="H2371" s="231">
        <v>79.667000000000002</v>
      </c>
      <c r="I2371" s="232"/>
      <c r="J2371" s="233">
        <f>ROUND(I2371*H2371,2)</f>
        <v>0</v>
      </c>
      <c r="K2371" s="234"/>
      <c r="L2371" s="44"/>
      <c r="M2371" s="235" t="s">
        <v>1</v>
      </c>
      <c r="N2371" s="236" t="s">
        <v>38</v>
      </c>
      <c r="O2371" s="91"/>
      <c r="P2371" s="237">
        <f>O2371*H2371</f>
        <v>0</v>
      </c>
      <c r="Q2371" s="237">
        <v>0</v>
      </c>
      <c r="R2371" s="237">
        <f>Q2371*H2371</f>
        <v>0</v>
      </c>
      <c r="S2371" s="237">
        <v>0</v>
      </c>
      <c r="T2371" s="238">
        <f>S2371*H2371</f>
        <v>0</v>
      </c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R2371" s="239" t="s">
        <v>327</v>
      </c>
      <c r="AT2371" s="239" t="s">
        <v>185</v>
      </c>
      <c r="AU2371" s="239" t="s">
        <v>83</v>
      </c>
      <c r="AY2371" s="17" t="s">
        <v>183</v>
      </c>
      <c r="BE2371" s="240">
        <f>IF(N2371="základní",J2371,0)</f>
        <v>0</v>
      </c>
      <c r="BF2371" s="240">
        <f>IF(N2371="snížená",J2371,0)</f>
        <v>0</v>
      </c>
      <c r="BG2371" s="240">
        <f>IF(N2371="zákl. přenesená",J2371,0)</f>
        <v>0</v>
      </c>
      <c r="BH2371" s="240">
        <f>IF(N2371="sníž. přenesená",J2371,0)</f>
        <v>0</v>
      </c>
      <c r="BI2371" s="240">
        <f>IF(N2371="nulová",J2371,0)</f>
        <v>0</v>
      </c>
      <c r="BJ2371" s="17" t="s">
        <v>81</v>
      </c>
      <c r="BK2371" s="240">
        <f>ROUND(I2371*H2371,2)</f>
        <v>0</v>
      </c>
      <c r="BL2371" s="17" t="s">
        <v>327</v>
      </c>
      <c r="BM2371" s="239" t="s">
        <v>2534</v>
      </c>
    </row>
    <row r="2372" s="13" customFormat="1">
      <c r="A2372" s="13"/>
      <c r="B2372" s="241"/>
      <c r="C2372" s="242"/>
      <c r="D2372" s="243" t="s">
        <v>195</v>
      </c>
      <c r="E2372" s="244" t="s">
        <v>1</v>
      </c>
      <c r="F2372" s="245" t="s">
        <v>2279</v>
      </c>
      <c r="G2372" s="242"/>
      <c r="H2372" s="244" t="s">
        <v>1</v>
      </c>
      <c r="I2372" s="246"/>
      <c r="J2372" s="242"/>
      <c r="K2372" s="242"/>
      <c r="L2372" s="247"/>
      <c r="M2372" s="248"/>
      <c r="N2372" s="249"/>
      <c r="O2372" s="249"/>
      <c r="P2372" s="249"/>
      <c r="Q2372" s="249"/>
      <c r="R2372" s="249"/>
      <c r="S2372" s="249"/>
      <c r="T2372" s="250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51" t="s">
        <v>195</v>
      </c>
      <c r="AU2372" s="251" t="s">
        <v>83</v>
      </c>
      <c r="AV2372" s="13" t="s">
        <v>81</v>
      </c>
      <c r="AW2372" s="13" t="s">
        <v>30</v>
      </c>
      <c r="AX2372" s="13" t="s">
        <v>73</v>
      </c>
      <c r="AY2372" s="251" t="s">
        <v>183</v>
      </c>
    </row>
    <row r="2373" s="14" customFormat="1">
      <c r="A2373" s="14"/>
      <c r="B2373" s="252"/>
      <c r="C2373" s="253"/>
      <c r="D2373" s="243" t="s">
        <v>195</v>
      </c>
      <c r="E2373" s="254" t="s">
        <v>1</v>
      </c>
      <c r="F2373" s="255" t="s">
        <v>2427</v>
      </c>
      <c r="G2373" s="253"/>
      <c r="H2373" s="256">
        <v>72.200999999999993</v>
      </c>
      <c r="I2373" s="257"/>
      <c r="J2373" s="253"/>
      <c r="K2373" s="253"/>
      <c r="L2373" s="258"/>
      <c r="M2373" s="259"/>
      <c r="N2373" s="260"/>
      <c r="O2373" s="260"/>
      <c r="P2373" s="260"/>
      <c r="Q2373" s="260"/>
      <c r="R2373" s="260"/>
      <c r="S2373" s="260"/>
      <c r="T2373" s="261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62" t="s">
        <v>195</v>
      </c>
      <c r="AU2373" s="262" t="s">
        <v>83</v>
      </c>
      <c r="AV2373" s="14" t="s">
        <v>83</v>
      </c>
      <c r="AW2373" s="14" t="s">
        <v>30</v>
      </c>
      <c r="AX2373" s="14" t="s">
        <v>73</v>
      </c>
      <c r="AY2373" s="262" t="s">
        <v>183</v>
      </c>
    </row>
    <row r="2374" s="14" customFormat="1">
      <c r="A2374" s="14"/>
      <c r="B2374" s="252"/>
      <c r="C2374" s="253"/>
      <c r="D2374" s="243" t="s">
        <v>195</v>
      </c>
      <c r="E2374" s="254" t="s">
        <v>1</v>
      </c>
      <c r="F2374" s="255" t="s">
        <v>2428</v>
      </c>
      <c r="G2374" s="253"/>
      <c r="H2374" s="256">
        <v>7.4660000000000002</v>
      </c>
      <c r="I2374" s="257"/>
      <c r="J2374" s="253"/>
      <c r="K2374" s="253"/>
      <c r="L2374" s="258"/>
      <c r="M2374" s="259"/>
      <c r="N2374" s="260"/>
      <c r="O2374" s="260"/>
      <c r="P2374" s="260"/>
      <c r="Q2374" s="260"/>
      <c r="R2374" s="260"/>
      <c r="S2374" s="260"/>
      <c r="T2374" s="261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62" t="s">
        <v>195</v>
      </c>
      <c r="AU2374" s="262" t="s">
        <v>83</v>
      </c>
      <c r="AV2374" s="14" t="s">
        <v>83</v>
      </c>
      <c r="AW2374" s="14" t="s">
        <v>30</v>
      </c>
      <c r="AX2374" s="14" t="s">
        <v>73</v>
      </c>
      <c r="AY2374" s="262" t="s">
        <v>183</v>
      </c>
    </row>
    <row r="2375" s="15" customFormat="1">
      <c r="A2375" s="15"/>
      <c r="B2375" s="263"/>
      <c r="C2375" s="264"/>
      <c r="D2375" s="243" t="s">
        <v>195</v>
      </c>
      <c r="E2375" s="265" t="s">
        <v>1</v>
      </c>
      <c r="F2375" s="266" t="s">
        <v>219</v>
      </c>
      <c r="G2375" s="264"/>
      <c r="H2375" s="267">
        <v>79.666999999999987</v>
      </c>
      <c r="I2375" s="268"/>
      <c r="J2375" s="264"/>
      <c r="K2375" s="264"/>
      <c r="L2375" s="269"/>
      <c r="M2375" s="270"/>
      <c r="N2375" s="271"/>
      <c r="O2375" s="271"/>
      <c r="P2375" s="271"/>
      <c r="Q2375" s="271"/>
      <c r="R2375" s="271"/>
      <c r="S2375" s="271"/>
      <c r="T2375" s="272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73" t="s">
        <v>195</v>
      </c>
      <c r="AU2375" s="273" t="s">
        <v>83</v>
      </c>
      <c r="AV2375" s="15" t="s">
        <v>188</v>
      </c>
      <c r="AW2375" s="15" t="s">
        <v>30</v>
      </c>
      <c r="AX2375" s="15" t="s">
        <v>81</v>
      </c>
      <c r="AY2375" s="273" t="s">
        <v>183</v>
      </c>
    </row>
    <row r="2376" s="2" customFormat="1" ht="24.15" customHeight="1">
      <c r="A2376" s="38"/>
      <c r="B2376" s="39"/>
      <c r="C2376" s="277" t="s">
        <v>2535</v>
      </c>
      <c r="D2376" s="277" t="s">
        <v>649</v>
      </c>
      <c r="E2376" s="278" t="s">
        <v>2536</v>
      </c>
      <c r="F2376" s="279" t="s">
        <v>2537</v>
      </c>
      <c r="G2376" s="280" t="s">
        <v>202</v>
      </c>
      <c r="H2376" s="281">
        <v>97.272999999999996</v>
      </c>
      <c r="I2376" s="282"/>
      <c r="J2376" s="283">
        <f>ROUND(I2376*H2376,2)</f>
        <v>0</v>
      </c>
      <c r="K2376" s="284"/>
      <c r="L2376" s="285"/>
      <c r="M2376" s="286" t="s">
        <v>1</v>
      </c>
      <c r="N2376" s="287" t="s">
        <v>38</v>
      </c>
      <c r="O2376" s="91"/>
      <c r="P2376" s="237">
        <f>O2376*H2376</f>
        <v>0</v>
      </c>
      <c r="Q2376" s="237">
        <v>0.00038999999999999999</v>
      </c>
      <c r="R2376" s="237">
        <f>Q2376*H2376</f>
        <v>0.03793647</v>
      </c>
      <c r="S2376" s="237">
        <v>0</v>
      </c>
      <c r="T2376" s="238">
        <f>S2376*H2376</f>
        <v>0</v>
      </c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R2376" s="239" t="s">
        <v>435</v>
      </c>
      <c r="AT2376" s="239" t="s">
        <v>649</v>
      </c>
      <c r="AU2376" s="239" t="s">
        <v>83</v>
      </c>
      <c r="AY2376" s="17" t="s">
        <v>183</v>
      </c>
      <c r="BE2376" s="240">
        <f>IF(N2376="základní",J2376,0)</f>
        <v>0</v>
      </c>
      <c r="BF2376" s="240">
        <f>IF(N2376="snížená",J2376,0)</f>
        <v>0</v>
      </c>
      <c r="BG2376" s="240">
        <f>IF(N2376="zákl. přenesená",J2376,0)</f>
        <v>0</v>
      </c>
      <c r="BH2376" s="240">
        <f>IF(N2376="sníž. přenesená",J2376,0)</f>
        <v>0</v>
      </c>
      <c r="BI2376" s="240">
        <f>IF(N2376="nulová",J2376,0)</f>
        <v>0</v>
      </c>
      <c r="BJ2376" s="17" t="s">
        <v>81</v>
      </c>
      <c r="BK2376" s="240">
        <f>ROUND(I2376*H2376,2)</f>
        <v>0</v>
      </c>
      <c r="BL2376" s="17" t="s">
        <v>327</v>
      </c>
      <c r="BM2376" s="239" t="s">
        <v>2538</v>
      </c>
    </row>
    <row r="2377" s="14" customFormat="1">
      <c r="A2377" s="14"/>
      <c r="B2377" s="252"/>
      <c r="C2377" s="253"/>
      <c r="D2377" s="243" t="s">
        <v>195</v>
      </c>
      <c r="E2377" s="253"/>
      <c r="F2377" s="255" t="s">
        <v>2539</v>
      </c>
      <c r="G2377" s="253"/>
      <c r="H2377" s="256">
        <v>97.272999999999996</v>
      </c>
      <c r="I2377" s="257"/>
      <c r="J2377" s="253"/>
      <c r="K2377" s="253"/>
      <c r="L2377" s="258"/>
      <c r="M2377" s="259"/>
      <c r="N2377" s="260"/>
      <c r="O2377" s="260"/>
      <c r="P2377" s="260"/>
      <c r="Q2377" s="260"/>
      <c r="R2377" s="260"/>
      <c r="S2377" s="260"/>
      <c r="T2377" s="261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62" t="s">
        <v>195</v>
      </c>
      <c r="AU2377" s="262" t="s">
        <v>83</v>
      </c>
      <c r="AV2377" s="14" t="s">
        <v>83</v>
      </c>
      <c r="AW2377" s="14" t="s">
        <v>4</v>
      </c>
      <c r="AX2377" s="14" t="s">
        <v>81</v>
      </c>
      <c r="AY2377" s="262" t="s">
        <v>183</v>
      </c>
    </row>
    <row r="2378" s="2" customFormat="1" ht="24.15" customHeight="1">
      <c r="A2378" s="38"/>
      <c r="B2378" s="39"/>
      <c r="C2378" s="227" t="s">
        <v>2540</v>
      </c>
      <c r="D2378" s="227" t="s">
        <v>185</v>
      </c>
      <c r="E2378" s="228" t="s">
        <v>2541</v>
      </c>
      <c r="F2378" s="229" t="s">
        <v>2542</v>
      </c>
      <c r="G2378" s="230" t="s">
        <v>293</v>
      </c>
      <c r="H2378" s="231">
        <v>4.0999999999999996</v>
      </c>
      <c r="I2378" s="232"/>
      <c r="J2378" s="233">
        <f>ROUND(I2378*H2378,2)</f>
        <v>0</v>
      </c>
      <c r="K2378" s="234"/>
      <c r="L2378" s="44"/>
      <c r="M2378" s="235" t="s">
        <v>1</v>
      </c>
      <c r="N2378" s="236" t="s">
        <v>38</v>
      </c>
      <c r="O2378" s="91"/>
      <c r="P2378" s="237">
        <f>O2378*H2378</f>
        <v>0</v>
      </c>
      <c r="Q2378" s="237">
        <v>0</v>
      </c>
      <c r="R2378" s="237">
        <f>Q2378*H2378</f>
        <v>0</v>
      </c>
      <c r="S2378" s="237">
        <v>0</v>
      </c>
      <c r="T2378" s="238">
        <f>S2378*H2378</f>
        <v>0</v>
      </c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R2378" s="239" t="s">
        <v>327</v>
      </c>
      <c r="AT2378" s="239" t="s">
        <v>185</v>
      </c>
      <c r="AU2378" s="239" t="s">
        <v>83</v>
      </c>
      <c r="AY2378" s="17" t="s">
        <v>183</v>
      </c>
      <c r="BE2378" s="240">
        <f>IF(N2378="základní",J2378,0)</f>
        <v>0</v>
      </c>
      <c r="BF2378" s="240">
        <f>IF(N2378="snížená",J2378,0)</f>
        <v>0</v>
      </c>
      <c r="BG2378" s="240">
        <f>IF(N2378="zákl. přenesená",J2378,0)</f>
        <v>0</v>
      </c>
      <c r="BH2378" s="240">
        <f>IF(N2378="sníž. přenesená",J2378,0)</f>
        <v>0</v>
      </c>
      <c r="BI2378" s="240">
        <f>IF(N2378="nulová",J2378,0)</f>
        <v>0</v>
      </c>
      <c r="BJ2378" s="17" t="s">
        <v>81</v>
      </c>
      <c r="BK2378" s="240">
        <f>ROUND(I2378*H2378,2)</f>
        <v>0</v>
      </c>
      <c r="BL2378" s="17" t="s">
        <v>327</v>
      </c>
      <c r="BM2378" s="239" t="s">
        <v>2543</v>
      </c>
    </row>
    <row r="2379" s="2" customFormat="1" ht="33" customHeight="1">
      <c r="A2379" s="38"/>
      <c r="B2379" s="39"/>
      <c r="C2379" s="227" t="s">
        <v>2544</v>
      </c>
      <c r="D2379" s="227" t="s">
        <v>185</v>
      </c>
      <c r="E2379" s="228" t="s">
        <v>2545</v>
      </c>
      <c r="F2379" s="229" t="s">
        <v>2546</v>
      </c>
      <c r="G2379" s="230" t="s">
        <v>293</v>
      </c>
      <c r="H2379" s="231">
        <v>12.300000000000001</v>
      </c>
      <c r="I2379" s="232"/>
      <c r="J2379" s="233">
        <f>ROUND(I2379*H2379,2)</f>
        <v>0</v>
      </c>
      <c r="K2379" s="234"/>
      <c r="L2379" s="44"/>
      <c r="M2379" s="235" t="s">
        <v>1</v>
      </c>
      <c r="N2379" s="236" t="s">
        <v>38</v>
      </c>
      <c r="O2379" s="91"/>
      <c r="P2379" s="237">
        <f>O2379*H2379</f>
        <v>0</v>
      </c>
      <c r="Q2379" s="237">
        <v>0</v>
      </c>
      <c r="R2379" s="237">
        <f>Q2379*H2379</f>
        <v>0</v>
      </c>
      <c r="S2379" s="237">
        <v>0</v>
      </c>
      <c r="T2379" s="238">
        <f>S2379*H2379</f>
        <v>0</v>
      </c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R2379" s="239" t="s">
        <v>327</v>
      </c>
      <c r="AT2379" s="239" t="s">
        <v>185</v>
      </c>
      <c r="AU2379" s="239" t="s">
        <v>83</v>
      </c>
      <c r="AY2379" s="17" t="s">
        <v>183</v>
      </c>
      <c r="BE2379" s="240">
        <f>IF(N2379="základní",J2379,0)</f>
        <v>0</v>
      </c>
      <c r="BF2379" s="240">
        <f>IF(N2379="snížená",J2379,0)</f>
        <v>0</v>
      </c>
      <c r="BG2379" s="240">
        <f>IF(N2379="zákl. přenesená",J2379,0)</f>
        <v>0</v>
      </c>
      <c r="BH2379" s="240">
        <f>IF(N2379="sníž. přenesená",J2379,0)</f>
        <v>0</v>
      </c>
      <c r="BI2379" s="240">
        <f>IF(N2379="nulová",J2379,0)</f>
        <v>0</v>
      </c>
      <c r="BJ2379" s="17" t="s">
        <v>81</v>
      </c>
      <c r="BK2379" s="240">
        <f>ROUND(I2379*H2379,2)</f>
        <v>0</v>
      </c>
      <c r="BL2379" s="17" t="s">
        <v>327</v>
      </c>
      <c r="BM2379" s="239" t="s">
        <v>2547</v>
      </c>
    </row>
    <row r="2380" s="14" customFormat="1">
      <c r="A2380" s="14"/>
      <c r="B2380" s="252"/>
      <c r="C2380" s="253"/>
      <c r="D2380" s="243" t="s">
        <v>195</v>
      </c>
      <c r="E2380" s="253"/>
      <c r="F2380" s="255" t="s">
        <v>2548</v>
      </c>
      <c r="G2380" s="253"/>
      <c r="H2380" s="256">
        <v>12.300000000000001</v>
      </c>
      <c r="I2380" s="257"/>
      <c r="J2380" s="253"/>
      <c r="K2380" s="253"/>
      <c r="L2380" s="258"/>
      <c r="M2380" s="259"/>
      <c r="N2380" s="260"/>
      <c r="O2380" s="260"/>
      <c r="P2380" s="260"/>
      <c r="Q2380" s="260"/>
      <c r="R2380" s="260"/>
      <c r="S2380" s="260"/>
      <c r="T2380" s="261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62" t="s">
        <v>195</v>
      </c>
      <c r="AU2380" s="262" t="s">
        <v>83</v>
      </c>
      <c r="AV2380" s="14" t="s">
        <v>83</v>
      </c>
      <c r="AW2380" s="14" t="s">
        <v>4</v>
      </c>
      <c r="AX2380" s="14" t="s">
        <v>81</v>
      </c>
      <c r="AY2380" s="262" t="s">
        <v>183</v>
      </c>
    </row>
    <row r="2381" s="12" customFormat="1" ht="22.8" customHeight="1">
      <c r="A2381" s="12"/>
      <c r="B2381" s="211"/>
      <c r="C2381" s="212"/>
      <c r="D2381" s="213" t="s">
        <v>72</v>
      </c>
      <c r="E2381" s="225" t="s">
        <v>2549</v>
      </c>
      <c r="F2381" s="225" t="s">
        <v>2550</v>
      </c>
      <c r="G2381" s="212"/>
      <c r="H2381" s="212"/>
      <c r="I2381" s="215"/>
      <c r="J2381" s="226">
        <f>BK2381</f>
        <v>0</v>
      </c>
      <c r="K2381" s="212"/>
      <c r="L2381" s="217"/>
      <c r="M2381" s="218"/>
      <c r="N2381" s="219"/>
      <c r="O2381" s="219"/>
      <c r="P2381" s="220">
        <f>SUM(P2382:P2421)</f>
        <v>0</v>
      </c>
      <c r="Q2381" s="219"/>
      <c r="R2381" s="220">
        <f>SUM(R2382:R2421)</f>
        <v>0.87664791999999991</v>
      </c>
      <c r="S2381" s="219"/>
      <c r="T2381" s="221">
        <f>SUM(T2382:T2421)</f>
        <v>0.60033780000000003</v>
      </c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R2381" s="222" t="s">
        <v>83</v>
      </c>
      <c r="AT2381" s="223" t="s">
        <v>72</v>
      </c>
      <c r="AU2381" s="223" t="s">
        <v>81</v>
      </c>
      <c r="AY2381" s="222" t="s">
        <v>183</v>
      </c>
      <c r="BK2381" s="224">
        <f>SUM(BK2382:BK2421)</f>
        <v>0</v>
      </c>
    </row>
    <row r="2382" s="2" customFormat="1" ht="24.15" customHeight="1">
      <c r="A2382" s="38"/>
      <c r="B2382" s="39"/>
      <c r="C2382" s="227" t="s">
        <v>2551</v>
      </c>
      <c r="D2382" s="227" t="s">
        <v>185</v>
      </c>
      <c r="E2382" s="228" t="s">
        <v>2552</v>
      </c>
      <c r="F2382" s="229" t="s">
        <v>2553</v>
      </c>
      <c r="G2382" s="230" t="s">
        <v>202</v>
      </c>
      <c r="H2382" s="231">
        <v>11.800000000000001</v>
      </c>
      <c r="I2382" s="232"/>
      <c r="J2382" s="233">
        <f>ROUND(I2382*H2382,2)</f>
        <v>0</v>
      </c>
      <c r="K2382" s="234"/>
      <c r="L2382" s="44"/>
      <c r="M2382" s="235" t="s">
        <v>1</v>
      </c>
      <c r="N2382" s="236" t="s">
        <v>38</v>
      </c>
      <c r="O2382" s="91"/>
      <c r="P2382" s="237">
        <f>O2382*H2382</f>
        <v>0</v>
      </c>
      <c r="Q2382" s="237">
        <v>0</v>
      </c>
      <c r="R2382" s="237">
        <f>Q2382*H2382</f>
        <v>0</v>
      </c>
      <c r="S2382" s="237">
        <v>0</v>
      </c>
      <c r="T2382" s="238">
        <f>S2382*H2382</f>
        <v>0</v>
      </c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R2382" s="239" t="s">
        <v>188</v>
      </c>
      <c r="AT2382" s="239" t="s">
        <v>185</v>
      </c>
      <c r="AU2382" s="239" t="s">
        <v>83</v>
      </c>
      <c r="AY2382" s="17" t="s">
        <v>183</v>
      </c>
      <c r="BE2382" s="240">
        <f>IF(N2382="základní",J2382,0)</f>
        <v>0</v>
      </c>
      <c r="BF2382" s="240">
        <f>IF(N2382="snížená",J2382,0)</f>
        <v>0</v>
      </c>
      <c r="BG2382" s="240">
        <f>IF(N2382="zákl. přenesená",J2382,0)</f>
        <v>0</v>
      </c>
      <c r="BH2382" s="240">
        <f>IF(N2382="sníž. přenesená",J2382,0)</f>
        <v>0</v>
      </c>
      <c r="BI2382" s="240">
        <f>IF(N2382="nulová",J2382,0)</f>
        <v>0</v>
      </c>
      <c r="BJ2382" s="17" t="s">
        <v>81</v>
      </c>
      <c r="BK2382" s="240">
        <f>ROUND(I2382*H2382,2)</f>
        <v>0</v>
      </c>
      <c r="BL2382" s="17" t="s">
        <v>188</v>
      </c>
      <c r="BM2382" s="239" t="s">
        <v>2554</v>
      </c>
    </row>
    <row r="2383" s="2" customFormat="1" ht="24.15" customHeight="1">
      <c r="A2383" s="38"/>
      <c r="B2383" s="39"/>
      <c r="C2383" s="227" t="s">
        <v>2555</v>
      </c>
      <c r="D2383" s="227" t="s">
        <v>185</v>
      </c>
      <c r="E2383" s="228" t="s">
        <v>2556</v>
      </c>
      <c r="F2383" s="229" t="s">
        <v>2557</v>
      </c>
      <c r="G2383" s="230" t="s">
        <v>202</v>
      </c>
      <c r="H2383" s="231">
        <v>17.085999999999999</v>
      </c>
      <c r="I2383" s="232"/>
      <c r="J2383" s="233">
        <f>ROUND(I2383*H2383,2)</f>
        <v>0</v>
      </c>
      <c r="K2383" s="234"/>
      <c r="L2383" s="44"/>
      <c r="M2383" s="235" t="s">
        <v>1</v>
      </c>
      <c r="N2383" s="236" t="s">
        <v>38</v>
      </c>
      <c r="O2383" s="91"/>
      <c r="P2383" s="237">
        <f>O2383*H2383</f>
        <v>0</v>
      </c>
      <c r="Q2383" s="237">
        <v>0</v>
      </c>
      <c r="R2383" s="237">
        <f>Q2383*H2383</f>
        <v>0</v>
      </c>
      <c r="S2383" s="237">
        <v>0</v>
      </c>
      <c r="T2383" s="238">
        <f>S2383*H2383</f>
        <v>0</v>
      </c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R2383" s="239" t="s">
        <v>188</v>
      </c>
      <c r="AT2383" s="239" t="s">
        <v>185</v>
      </c>
      <c r="AU2383" s="239" t="s">
        <v>83</v>
      </c>
      <c r="AY2383" s="17" t="s">
        <v>183</v>
      </c>
      <c r="BE2383" s="240">
        <f>IF(N2383="základní",J2383,0)</f>
        <v>0</v>
      </c>
      <c r="BF2383" s="240">
        <f>IF(N2383="snížená",J2383,0)</f>
        <v>0</v>
      </c>
      <c r="BG2383" s="240">
        <f>IF(N2383="zákl. přenesená",J2383,0)</f>
        <v>0</v>
      </c>
      <c r="BH2383" s="240">
        <f>IF(N2383="sníž. přenesená",J2383,0)</f>
        <v>0</v>
      </c>
      <c r="BI2383" s="240">
        <f>IF(N2383="nulová",J2383,0)</f>
        <v>0</v>
      </c>
      <c r="BJ2383" s="17" t="s">
        <v>81</v>
      </c>
      <c r="BK2383" s="240">
        <f>ROUND(I2383*H2383,2)</f>
        <v>0</v>
      </c>
      <c r="BL2383" s="17" t="s">
        <v>188</v>
      </c>
      <c r="BM2383" s="239" t="s">
        <v>2558</v>
      </c>
    </row>
    <row r="2384" s="2" customFormat="1" ht="24.15" customHeight="1">
      <c r="A2384" s="38"/>
      <c r="B2384" s="39"/>
      <c r="C2384" s="227" t="s">
        <v>2559</v>
      </c>
      <c r="D2384" s="227" t="s">
        <v>185</v>
      </c>
      <c r="E2384" s="228" t="s">
        <v>2560</v>
      </c>
      <c r="F2384" s="229" t="s">
        <v>2561</v>
      </c>
      <c r="G2384" s="230" t="s">
        <v>202</v>
      </c>
      <c r="H2384" s="231">
        <v>101.58</v>
      </c>
      <c r="I2384" s="232"/>
      <c r="J2384" s="233">
        <f>ROUND(I2384*H2384,2)</f>
        <v>0</v>
      </c>
      <c r="K2384" s="234"/>
      <c r="L2384" s="44"/>
      <c r="M2384" s="235" t="s">
        <v>1</v>
      </c>
      <c r="N2384" s="236" t="s">
        <v>38</v>
      </c>
      <c r="O2384" s="91"/>
      <c r="P2384" s="237">
        <f>O2384*H2384</f>
        <v>0</v>
      </c>
      <c r="Q2384" s="237">
        <v>0</v>
      </c>
      <c r="R2384" s="237">
        <f>Q2384*H2384</f>
        <v>0</v>
      </c>
      <c r="S2384" s="237">
        <v>0.0059100000000000003</v>
      </c>
      <c r="T2384" s="238">
        <f>S2384*H2384</f>
        <v>0.60033780000000003</v>
      </c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R2384" s="239" t="s">
        <v>327</v>
      </c>
      <c r="AT2384" s="239" t="s">
        <v>185</v>
      </c>
      <c r="AU2384" s="239" t="s">
        <v>83</v>
      </c>
      <c r="AY2384" s="17" t="s">
        <v>183</v>
      </c>
      <c r="BE2384" s="240">
        <f>IF(N2384="základní",J2384,0)</f>
        <v>0</v>
      </c>
      <c r="BF2384" s="240">
        <f>IF(N2384="snížená",J2384,0)</f>
        <v>0</v>
      </c>
      <c r="BG2384" s="240">
        <f>IF(N2384="zákl. přenesená",J2384,0)</f>
        <v>0</v>
      </c>
      <c r="BH2384" s="240">
        <f>IF(N2384="sníž. přenesená",J2384,0)</f>
        <v>0</v>
      </c>
      <c r="BI2384" s="240">
        <f>IF(N2384="nulová",J2384,0)</f>
        <v>0</v>
      </c>
      <c r="BJ2384" s="17" t="s">
        <v>81</v>
      </c>
      <c r="BK2384" s="240">
        <f>ROUND(I2384*H2384,2)</f>
        <v>0</v>
      </c>
      <c r="BL2384" s="17" t="s">
        <v>327</v>
      </c>
      <c r="BM2384" s="239" t="s">
        <v>2562</v>
      </c>
    </row>
    <row r="2385" s="13" customFormat="1">
      <c r="A2385" s="13"/>
      <c r="B2385" s="241"/>
      <c r="C2385" s="242"/>
      <c r="D2385" s="243" t="s">
        <v>195</v>
      </c>
      <c r="E2385" s="244" t="s">
        <v>1</v>
      </c>
      <c r="F2385" s="245" t="s">
        <v>208</v>
      </c>
      <c r="G2385" s="242"/>
      <c r="H2385" s="244" t="s">
        <v>1</v>
      </c>
      <c r="I2385" s="246"/>
      <c r="J2385" s="242"/>
      <c r="K2385" s="242"/>
      <c r="L2385" s="247"/>
      <c r="M2385" s="248"/>
      <c r="N2385" s="249"/>
      <c r="O2385" s="249"/>
      <c r="P2385" s="249"/>
      <c r="Q2385" s="249"/>
      <c r="R2385" s="249"/>
      <c r="S2385" s="249"/>
      <c r="T2385" s="250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51" t="s">
        <v>195</v>
      </c>
      <c r="AU2385" s="251" t="s">
        <v>83</v>
      </c>
      <c r="AV2385" s="13" t="s">
        <v>81</v>
      </c>
      <c r="AW2385" s="13" t="s">
        <v>30</v>
      </c>
      <c r="AX2385" s="13" t="s">
        <v>73</v>
      </c>
      <c r="AY2385" s="251" t="s">
        <v>183</v>
      </c>
    </row>
    <row r="2386" s="13" customFormat="1">
      <c r="A2386" s="13"/>
      <c r="B2386" s="241"/>
      <c r="C2386" s="242"/>
      <c r="D2386" s="243" t="s">
        <v>195</v>
      </c>
      <c r="E2386" s="244" t="s">
        <v>1</v>
      </c>
      <c r="F2386" s="245" t="s">
        <v>2563</v>
      </c>
      <c r="G2386" s="242"/>
      <c r="H2386" s="244" t="s">
        <v>1</v>
      </c>
      <c r="I2386" s="246"/>
      <c r="J2386" s="242"/>
      <c r="K2386" s="242"/>
      <c r="L2386" s="247"/>
      <c r="M2386" s="248"/>
      <c r="N2386" s="249"/>
      <c r="O2386" s="249"/>
      <c r="P2386" s="249"/>
      <c r="Q2386" s="249"/>
      <c r="R2386" s="249"/>
      <c r="S2386" s="249"/>
      <c r="T2386" s="250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51" t="s">
        <v>195</v>
      </c>
      <c r="AU2386" s="251" t="s">
        <v>83</v>
      </c>
      <c r="AV2386" s="13" t="s">
        <v>81</v>
      </c>
      <c r="AW2386" s="13" t="s">
        <v>30</v>
      </c>
      <c r="AX2386" s="13" t="s">
        <v>73</v>
      </c>
      <c r="AY2386" s="251" t="s">
        <v>183</v>
      </c>
    </row>
    <row r="2387" s="14" customFormat="1">
      <c r="A2387" s="14"/>
      <c r="B2387" s="252"/>
      <c r="C2387" s="253"/>
      <c r="D2387" s="243" t="s">
        <v>195</v>
      </c>
      <c r="E2387" s="254" t="s">
        <v>1</v>
      </c>
      <c r="F2387" s="255" t="s">
        <v>2564</v>
      </c>
      <c r="G2387" s="253"/>
      <c r="H2387" s="256">
        <v>90.079999999999998</v>
      </c>
      <c r="I2387" s="257"/>
      <c r="J2387" s="253"/>
      <c r="K2387" s="253"/>
      <c r="L2387" s="258"/>
      <c r="M2387" s="259"/>
      <c r="N2387" s="260"/>
      <c r="O2387" s="260"/>
      <c r="P2387" s="260"/>
      <c r="Q2387" s="260"/>
      <c r="R2387" s="260"/>
      <c r="S2387" s="260"/>
      <c r="T2387" s="261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62" t="s">
        <v>195</v>
      </c>
      <c r="AU2387" s="262" t="s">
        <v>83</v>
      </c>
      <c r="AV2387" s="14" t="s">
        <v>83</v>
      </c>
      <c r="AW2387" s="14" t="s">
        <v>30</v>
      </c>
      <c r="AX2387" s="14" t="s">
        <v>73</v>
      </c>
      <c r="AY2387" s="262" t="s">
        <v>183</v>
      </c>
    </row>
    <row r="2388" s="13" customFormat="1">
      <c r="A2388" s="13"/>
      <c r="B2388" s="241"/>
      <c r="C2388" s="242"/>
      <c r="D2388" s="243" t="s">
        <v>195</v>
      </c>
      <c r="E2388" s="244" t="s">
        <v>1</v>
      </c>
      <c r="F2388" s="245" t="s">
        <v>254</v>
      </c>
      <c r="G2388" s="242"/>
      <c r="H2388" s="244" t="s">
        <v>1</v>
      </c>
      <c r="I2388" s="246"/>
      <c r="J2388" s="242"/>
      <c r="K2388" s="242"/>
      <c r="L2388" s="247"/>
      <c r="M2388" s="248"/>
      <c r="N2388" s="249"/>
      <c r="O2388" s="249"/>
      <c r="P2388" s="249"/>
      <c r="Q2388" s="249"/>
      <c r="R2388" s="249"/>
      <c r="S2388" s="249"/>
      <c r="T2388" s="250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51" t="s">
        <v>195</v>
      </c>
      <c r="AU2388" s="251" t="s">
        <v>83</v>
      </c>
      <c r="AV2388" s="13" t="s">
        <v>81</v>
      </c>
      <c r="AW2388" s="13" t="s">
        <v>30</v>
      </c>
      <c r="AX2388" s="13" t="s">
        <v>73</v>
      </c>
      <c r="AY2388" s="251" t="s">
        <v>183</v>
      </c>
    </row>
    <row r="2389" s="13" customFormat="1">
      <c r="A2389" s="13"/>
      <c r="B2389" s="241"/>
      <c r="C2389" s="242"/>
      <c r="D2389" s="243" t="s">
        <v>195</v>
      </c>
      <c r="E2389" s="244" t="s">
        <v>1</v>
      </c>
      <c r="F2389" s="245" t="s">
        <v>2565</v>
      </c>
      <c r="G2389" s="242"/>
      <c r="H2389" s="244" t="s">
        <v>1</v>
      </c>
      <c r="I2389" s="246"/>
      <c r="J2389" s="242"/>
      <c r="K2389" s="242"/>
      <c r="L2389" s="247"/>
      <c r="M2389" s="248"/>
      <c r="N2389" s="249"/>
      <c r="O2389" s="249"/>
      <c r="P2389" s="249"/>
      <c r="Q2389" s="249"/>
      <c r="R2389" s="249"/>
      <c r="S2389" s="249"/>
      <c r="T2389" s="250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51" t="s">
        <v>195</v>
      </c>
      <c r="AU2389" s="251" t="s">
        <v>83</v>
      </c>
      <c r="AV2389" s="13" t="s">
        <v>81</v>
      </c>
      <c r="AW2389" s="13" t="s">
        <v>30</v>
      </c>
      <c r="AX2389" s="13" t="s">
        <v>73</v>
      </c>
      <c r="AY2389" s="251" t="s">
        <v>183</v>
      </c>
    </row>
    <row r="2390" s="14" customFormat="1">
      <c r="A2390" s="14"/>
      <c r="B2390" s="252"/>
      <c r="C2390" s="253"/>
      <c r="D2390" s="243" t="s">
        <v>195</v>
      </c>
      <c r="E2390" s="254" t="s">
        <v>1</v>
      </c>
      <c r="F2390" s="255" t="s">
        <v>2566</v>
      </c>
      <c r="G2390" s="253"/>
      <c r="H2390" s="256">
        <v>11.5</v>
      </c>
      <c r="I2390" s="257"/>
      <c r="J2390" s="253"/>
      <c r="K2390" s="253"/>
      <c r="L2390" s="258"/>
      <c r="M2390" s="259"/>
      <c r="N2390" s="260"/>
      <c r="O2390" s="260"/>
      <c r="P2390" s="260"/>
      <c r="Q2390" s="260"/>
      <c r="R2390" s="260"/>
      <c r="S2390" s="260"/>
      <c r="T2390" s="261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62" t="s">
        <v>195</v>
      </c>
      <c r="AU2390" s="262" t="s">
        <v>83</v>
      </c>
      <c r="AV2390" s="14" t="s">
        <v>83</v>
      </c>
      <c r="AW2390" s="14" t="s">
        <v>30</v>
      </c>
      <c r="AX2390" s="14" t="s">
        <v>73</v>
      </c>
      <c r="AY2390" s="262" t="s">
        <v>183</v>
      </c>
    </row>
    <row r="2391" s="15" customFormat="1">
      <c r="A2391" s="15"/>
      <c r="B2391" s="263"/>
      <c r="C2391" s="264"/>
      <c r="D2391" s="243" t="s">
        <v>195</v>
      </c>
      <c r="E2391" s="265" t="s">
        <v>1</v>
      </c>
      <c r="F2391" s="266" t="s">
        <v>219</v>
      </c>
      <c r="G2391" s="264"/>
      <c r="H2391" s="267">
        <v>101.58</v>
      </c>
      <c r="I2391" s="268"/>
      <c r="J2391" s="264"/>
      <c r="K2391" s="264"/>
      <c r="L2391" s="269"/>
      <c r="M2391" s="270"/>
      <c r="N2391" s="271"/>
      <c r="O2391" s="271"/>
      <c r="P2391" s="271"/>
      <c r="Q2391" s="271"/>
      <c r="R2391" s="271"/>
      <c r="S2391" s="271"/>
      <c r="T2391" s="272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73" t="s">
        <v>195</v>
      </c>
      <c r="AU2391" s="273" t="s">
        <v>83</v>
      </c>
      <c r="AV2391" s="15" t="s">
        <v>188</v>
      </c>
      <c r="AW2391" s="15" t="s">
        <v>30</v>
      </c>
      <c r="AX2391" s="15" t="s">
        <v>81</v>
      </c>
      <c r="AY2391" s="273" t="s">
        <v>183</v>
      </c>
    </row>
    <row r="2392" s="2" customFormat="1" ht="21.75" customHeight="1">
      <c r="A2392" s="38"/>
      <c r="B2392" s="39"/>
      <c r="C2392" s="227" t="s">
        <v>2567</v>
      </c>
      <c r="D2392" s="227" t="s">
        <v>185</v>
      </c>
      <c r="E2392" s="228" t="s">
        <v>2568</v>
      </c>
      <c r="F2392" s="229" t="s">
        <v>2569</v>
      </c>
      <c r="G2392" s="230" t="s">
        <v>202</v>
      </c>
      <c r="H2392" s="231">
        <v>108.868</v>
      </c>
      <c r="I2392" s="232"/>
      <c r="J2392" s="233">
        <f>ROUND(I2392*H2392,2)</f>
        <v>0</v>
      </c>
      <c r="K2392" s="234"/>
      <c r="L2392" s="44"/>
      <c r="M2392" s="235" t="s">
        <v>1</v>
      </c>
      <c r="N2392" s="236" t="s">
        <v>38</v>
      </c>
      <c r="O2392" s="91"/>
      <c r="P2392" s="237">
        <f>O2392*H2392</f>
        <v>0</v>
      </c>
      <c r="Q2392" s="237">
        <v>0</v>
      </c>
      <c r="R2392" s="237">
        <f>Q2392*H2392</f>
        <v>0</v>
      </c>
      <c r="S2392" s="237">
        <v>0</v>
      </c>
      <c r="T2392" s="238">
        <f>S2392*H2392</f>
        <v>0</v>
      </c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R2392" s="239" t="s">
        <v>327</v>
      </c>
      <c r="AT2392" s="239" t="s">
        <v>185</v>
      </c>
      <c r="AU2392" s="239" t="s">
        <v>83</v>
      </c>
      <c r="AY2392" s="17" t="s">
        <v>183</v>
      </c>
      <c r="BE2392" s="240">
        <f>IF(N2392="základní",J2392,0)</f>
        <v>0</v>
      </c>
      <c r="BF2392" s="240">
        <f>IF(N2392="snížená",J2392,0)</f>
        <v>0</v>
      </c>
      <c r="BG2392" s="240">
        <f>IF(N2392="zákl. přenesená",J2392,0)</f>
        <v>0</v>
      </c>
      <c r="BH2392" s="240">
        <f>IF(N2392="sníž. přenesená",J2392,0)</f>
        <v>0</v>
      </c>
      <c r="BI2392" s="240">
        <f>IF(N2392="nulová",J2392,0)</f>
        <v>0</v>
      </c>
      <c r="BJ2392" s="17" t="s">
        <v>81</v>
      </c>
      <c r="BK2392" s="240">
        <f>ROUND(I2392*H2392,2)</f>
        <v>0</v>
      </c>
      <c r="BL2392" s="17" t="s">
        <v>327</v>
      </c>
      <c r="BM2392" s="239" t="s">
        <v>2570</v>
      </c>
    </row>
    <row r="2393" s="14" customFormat="1">
      <c r="A2393" s="14"/>
      <c r="B2393" s="252"/>
      <c r="C2393" s="253"/>
      <c r="D2393" s="243" t="s">
        <v>195</v>
      </c>
      <c r="E2393" s="254" t="s">
        <v>1</v>
      </c>
      <c r="F2393" s="255" t="s">
        <v>2571</v>
      </c>
      <c r="G2393" s="253"/>
      <c r="H2393" s="256">
        <v>25.440999999999999</v>
      </c>
      <c r="I2393" s="257"/>
      <c r="J2393" s="253"/>
      <c r="K2393" s="253"/>
      <c r="L2393" s="258"/>
      <c r="M2393" s="259"/>
      <c r="N2393" s="260"/>
      <c r="O2393" s="260"/>
      <c r="P2393" s="260"/>
      <c r="Q2393" s="260"/>
      <c r="R2393" s="260"/>
      <c r="S2393" s="260"/>
      <c r="T2393" s="261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62" t="s">
        <v>195</v>
      </c>
      <c r="AU2393" s="262" t="s">
        <v>83</v>
      </c>
      <c r="AV2393" s="14" t="s">
        <v>83</v>
      </c>
      <c r="AW2393" s="14" t="s">
        <v>30</v>
      </c>
      <c r="AX2393" s="14" t="s">
        <v>73</v>
      </c>
      <c r="AY2393" s="262" t="s">
        <v>183</v>
      </c>
    </row>
    <row r="2394" s="14" customFormat="1">
      <c r="A2394" s="14"/>
      <c r="B2394" s="252"/>
      <c r="C2394" s="253"/>
      <c r="D2394" s="243" t="s">
        <v>195</v>
      </c>
      <c r="E2394" s="254" t="s">
        <v>1</v>
      </c>
      <c r="F2394" s="255" t="s">
        <v>2572</v>
      </c>
      <c r="G2394" s="253"/>
      <c r="H2394" s="256">
        <v>57.018000000000001</v>
      </c>
      <c r="I2394" s="257"/>
      <c r="J2394" s="253"/>
      <c r="K2394" s="253"/>
      <c r="L2394" s="258"/>
      <c r="M2394" s="259"/>
      <c r="N2394" s="260"/>
      <c r="O2394" s="260"/>
      <c r="P2394" s="260"/>
      <c r="Q2394" s="260"/>
      <c r="R2394" s="260"/>
      <c r="S2394" s="260"/>
      <c r="T2394" s="261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62" t="s">
        <v>195</v>
      </c>
      <c r="AU2394" s="262" t="s">
        <v>83</v>
      </c>
      <c r="AV2394" s="14" t="s">
        <v>83</v>
      </c>
      <c r="AW2394" s="14" t="s">
        <v>30</v>
      </c>
      <c r="AX2394" s="14" t="s">
        <v>73</v>
      </c>
      <c r="AY2394" s="262" t="s">
        <v>183</v>
      </c>
    </row>
    <row r="2395" s="13" customFormat="1">
      <c r="A2395" s="13"/>
      <c r="B2395" s="241"/>
      <c r="C2395" s="242"/>
      <c r="D2395" s="243" t="s">
        <v>195</v>
      </c>
      <c r="E2395" s="244" t="s">
        <v>1</v>
      </c>
      <c r="F2395" s="245" t="s">
        <v>2573</v>
      </c>
      <c r="G2395" s="242"/>
      <c r="H2395" s="244" t="s">
        <v>1</v>
      </c>
      <c r="I2395" s="246"/>
      <c r="J2395" s="242"/>
      <c r="K2395" s="242"/>
      <c r="L2395" s="247"/>
      <c r="M2395" s="248"/>
      <c r="N2395" s="249"/>
      <c r="O2395" s="249"/>
      <c r="P2395" s="249"/>
      <c r="Q2395" s="249"/>
      <c r="R2395" s="249"/>
      <c r="S2395" s="249"/>
      <c r="T2395" s="250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51" t="s">
        <v>195</v>
      </c>
      <c r="AU2395" s="251" t="s">
        <v>83</v>
      </c>
      <c r="AV2395" s="13" t="s">
        <v>81</v>
      </c>
      <c r="AW2395" s="13" t="s">
        <v>30</v>
      </c>
      <c r="AX2395" s="13" t="s">
        <v>73</v>
      </c>
      <c r="AY2395" s="251" t="s">
        <v>183</v>
      </c>
    </row>
    <row r="2396" s="14" customFormat="1">
      <c r="A2396" s="14"/>
      <c r="B2396" s="252"/>
      <c r="C2396" s="253"/>
      <c r="D2396" s="243" t="s">
        <v>195</v>
      </c>
      <c r="E2396" s="254" t="s">
        <v>1</v>
      </c>
      <c r="F2396" s="255" t="s">
        <v>2574</v>
      </c>
      <c r="G2396" s="253"/>
      <c r="H2396" s="256">
        <v>6.5090000000000003</v>
      </c>
      <c r="I2396" s="257"/>
      <c r="J2396" s="253"/>
      <c r="K2396" s="253"/>
      <c r="L2396" s="258"/>
      <c r="M2396" s="259"/>
      <c r="N2396" s="260"/>
      <c r="O2396" s="260"/>
      <c r="P2396" s="260"/>
      <c r="Q2396" s="260"/>
      <c r="R2396" s="260"/>
      <c r="S2396" s="260"/>
      <c r="T2396" s="261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62" t="s">
        <v>195</v>
      </c>
      <c r="AU2396" s="262" t="s">
        <v>83</v>
      </c>
      <c r="AV2396" s="14" t="s">
        <v>83</v>
      </c>
      <c r="AW2396" s="14" t="s">
        <v>30</v>
      </c>
      <c r="AX2396" s="14" t="s">
        <v>73</v>
      </c>
      <c r="AY2396" s="262" t="s">
        <v>183</v>
      </c>
    </row>
    <row r="2397" s="13" customFormat="1">
      <c r="A2397" s="13"/>
      <c r="B2397" s="241"/>
      <c r="C2397" s="242"/>
      <c r="D2397" s="243" t="s">
        <v>195</v>
      </c>
      <c r="E2397" s="244" t="s">
        <v>1</v>
      </c>
      <c r="F2397" s="245" t="s">
        <v>2575</v>
      </c>
      <c r="G2397" s="242"/>
      <c r="H2397" s="244" t="s">
        <v>1</v>
      </c>
      <c r="I2397" s="246"/>
      <c r="J2397" s="242"/>
      <c r="K2397" s="242"/>
      <c r="L2397" s="247"/>
      <c r="M2397" s="248"/>
      <c r="N2397" s="249"/>
      <c r="O2397" s="249"/>
      <c r="P2397" s="249"/>
      <c r="Q2397" s="249"/>
      <c r="R2397" s="249"/>
      <c r="S2397" s="249"/>
      <c r="T2397" s="250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51" t="s">
        <v>195</v>
      </c>
      <c r="AU2397" s="251" t="s">
        <v>83</v>
      </c>
      <c r="AV2397" s="13" t="s">
        <v>81</v>
      </c>
      <c r="AW2397" s="13" t="s">
        <v>30</v>
      </c>
      <c r="AX2397" s="13" t="s">
        <v>73</v>
      </c>
      <c r="AY2397" s="251" t="s">
        <v>183</v>
      </c>
    </row>
    <row r="2398" s="14" customFormat="1">
      <c r="A2398" s="14"/>
      <c r="B2398" s="252"/>
      <c r="C2398" s="253"/>
      <c r="D2398" s="243" t="s">
        <v>195</v>
      </c>
      <c r="E2398" s="254" t="s">
        <v>1</v>
      </c>
      <c r="F2398" s="255" t="s">
        <v>2576</v>
      </c>
      <c r="G2398" s="253"/>
      <c r="H2398" s="256">
        <v>19.899999999999999</v>
      </c>
      <c r="I2398" s="257"/>
      <c r="J2398" s="253"/>
      <c r="K2398" s="253"/>
      <c r="L2398" s="258"/>
      <c r="M2398" s="259"/>
      <c r="N2398" s="260"/>
      <c r="O2398" s="260"/>
      <c r="P2398" s="260"/>
      <c r="Q2398" s="260"/>
      <c r="R2398" s="260"/>
      <c r="S2398" s="260"/>
      <c r="T2398" s="261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62" t="s">
        <v>195</v>
      </c>
      <c r="AU2398" s="262" t="s">
        <v>83</v>
      </c>
      <c r="AV2398" s="14" t="s">
        <v>83</v>
      </c>
      <c r="AW2398" s="14" t="s">
        <v>30</v>
      </c>
      <c r="AX2398" s="14" t="s">
        <v>73</v>
      </c>
      <c r="AY2398" s="262" t="s">
        <v>183</v>
      </c>
    </row>
    <row r="2399" s="15" customFormat="1">
      <c r="A2399" s="15"/>
      <c r="B2399" s="263"/>
      <c r="C2399" s="264"/>
      <c r="D2399" s="243" t="s">
        <v>195</v>
      </c>
      <c r="E2399" s="265" t="s">
        <v>1</v>
      </c>
      <c r="F2399" s="266" t="s">
        <v>219</v>
      </c>
      <c r="G2399" s="264"/>
      <c r="H2399" s="267">
        <v>108.868</v>
      </c>
      <c r="I2399" s="268"/>
      <c r="J2399" s="264"/>
      <c r="K2399" s="264"/>
      <c r="L2399" s="269"/>
      <c r="M2399" s="270"/>
      <c r="N2399" s="271"/>
      <c r="O2399" s="271"/>
      <c r="P2399" s="271"/>
      <c r="Q2399" s="271"/>
      <c r="R2399" s="271"/>
      <c r="S2399" s="271"/>
      <c r="T2399" s="272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T2399" s="273" t="s">
        <v>195</v>
      </c>
      <c r="AU2399" s="273" t="s">
        <v>83</v>
      </c>
      <c r="AV2399" s="15" t="s">
        <v>188</v>
      </c>
      <c r="AW2399" s="15" t="s">
        <v>30</v>
      </c>
      <c r="AX2399" s="15" t="s">
        <v>81</v>
      </c>
      <c r="AY2399" s="273" t="s">
        <v>183</v>
      </c>
    </row>
    <row r="2400" s="2" customFormat="1" ht="37.8" customHeight="1">
      <c r="A2400" s="38"/>
      <c r="B2400" s="39"/>
      <c r="C2400" s="277" t="s">
        <v>2577</v>
      </c>
      <c r="D2400" s="277" t="s">
        <v>649</v>
      </c>
      <c r="E2400" s="278" t="s">
        <v>2578</v>
      </c>
      <c r="F2400" s="279" t="s">
        <v>2579</v>
      </c>
      <c r="G2400" s="280" t="s">
        <v>202</v>
      </c>
      <c r="H2400" s="281">
        <v>119.755</v>
      </c>
      <c r="I2400" s="282"/>
      <c r="J2400" s="283">
        <f>ROUND(I2400*H2400,2)</f>
        <v>0</v>
      </c>
      <c r="K2400" s="284"/>
      <c r="L2400" s="285"/>
      <c r="M2400" s="286" t="s">
        <v>1</v>
      </c>
      <c r="N2400" s="287" t="s">
        <v>38</v>
      </c>
      <c r="O2400" s="91"/>
      <c r="P2400" s="237">
        <f>O2400*H2400</f>
        <v>0</v>
      </c>
      <c r="Q2400" s="237">
        <v>0.001</v>
      </c>
      <c r="R2400" s="237">
        <f>Q2400*H2400</f>
        <v>0.119755</v>
      </c>
      <c r="S2400" s="237">
        <v>0</v>
      </c>
      <c r="T2400" s="238">
        <f>S2400*H2400</f>
        <v>0</v>
      </c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R2400" s="239" t="s">
        <v>435</v>
      </c>
      <c r="AT2400" s="239" t="s">
        <v>649</v>
      </c>
      <c r="AU2400" s="239" t="s">
        <v>83</v>
      </c>
      <c r="AY2400" s="17" t="s">
        <v>183</v>
      </c>
      <c r="BE2400" s="240">
        <f>IF(N2400="základní",J2400,0)</f>
        <v>0</v>
      </c>
      <c r="BF2400" s="240">
        <f>IF(N2400="snížená",J2400,0)</f>
        <v>0</v>
      </c>
      <c r="BG2400" s="240">
        <f>IF(N2400="zákl. přenesená",J2400,0)</f>
        <v>0</v>
      </c>
      <c r="BH2400" s="240">
        <f>IF(N2400="sníž. přenesená",J2400,0)</f>
        <v>0</v>
      </c>
      <c r="BI2400" s="240">
        <f>IF(N2400="nulová",J2400,0)</f>
        <v>0</v>
      </c>
      <c r="BJ2400" s="17" t="s">
        <v>81</v>
      </c>
      <c r="BK2400" s="240">
        <f>ROUND(I2400*H2400,2)</f>
        <v>0</v>
      </c>
      <c r="BL2400" s="17" t="s">
        <v>327</v>
      </c>
      <c r="BM2400" s="239" t="s">
        <v>2580</v>
      </c>
    </row>
    <row r="2401" s="14" customFormat="1">
      <c r="A2401" s="14"/>
      <c r="B2401" s="252"/>
      <c r="C2401" s="253"/>
      <c r="D2401" s="243" t="s">
        <v>195</v>
      </c>
      <c r="E2401" s="253"/>
      <c r="F2401" s="255" t="s">
        <v>2581</v>
      </c>
      <c r="G2401" s="253"/>
      <c r="H2401" s="256">
        <v>119.755</v>
      </c>
      <c r="I2401" s="257"/>
      <c r="J2401" s="253"/>
      <c r="K2401" s="253"/>
      <c r="L2401" s="258"/>
      <c r="M2401" s="259"/>
      <c r="N2401" s="260"/>
      <c r="O2401" s="260"/>
      <c r="P2401" s="260"/>
      <c r="Q2401" s="260"/>
      <c r="R2401" s="260"/>
      <c r="S2401" s="260"/>
      <c r="T2401" s="261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62" t="s">
        <v>195</v>
      </c>
      <c r="AU2401" s="262" t="s">
        <v>83</v>
      </c>
      <c r="AV2401" s="14" t="s">
        <v>83</v>
      </c>
      <c r="AW2401" s="14" t="s">
        <v>4</v>
      </c>
      <c r="AX2401" s="14" t="s">
        <v>81</v>
      </c>
      <c r="AY2401" s="262" t="s">
        <v>183</v>
      </c>
    </row>
    <row r="2402" s="2" customFormat="1" ht="24.15" customHeight="1">
      <c r="A2402" s="38"/>
      <c r="B2402" s="39"/>
      <c r="C2402" s="227" t="s">
        <v>2582</v>
      </c>
      <c r="D2402" s="227" t="s">
        <v>185</v>
      </c>
      <c r="E2402" s="228" t="s">
        <v>2583</v>
      </c>
      <c r="F2402" s="229" t="s">
        <v>2584</v>
      </c>
      <c r="G2402" s="230" t="s">
        <v>202</v>
      </c>
      <c r="H2402" s="231">
        <v>65</v>
      </c>
      <c r="I2402" s="232"/>
      <c r="J2402" s="233">
        <f>ROUND(I2402*H2402,2)</f>
        <v>0</v>
      </c>
      <c r="K2402" s="234"/>
      <c r="L2402" s="44"/>
      <c r="M2402" s="235" t="s">
        <v>1</v>
      </c>
      <c r="N2402" s="236" t="s">
        <v>38</v>
      </c>
      <c r="O2402" s="91"/>
      <c r="P2402" s="237">
        <f>O2402*H2402</f>
        <v>0</v>
      </c>
      <c r="Q2402" s="237">
        <v>0.0010200000000000001</v>
      </c>
      <c r="R2402" s="237">
        <f>Q2402*H2402</f>
        <v>0.066299999999999998</v>
      </c>
      <c r="S2402" s="237">
        <v>0</v>
      </c>
      <c r="T2402" s="238">
        <f>S2402*H2402</f>
        <v>0</v>
      </c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R2402" s="239" t="s">
        <v>327</v>
      </c>
      <c r="AT2402" s="239" t="s">
        <v>185</v>
      </c>
      <c r="AU2402" s="239" t="s">
        <v>83</v>
      </c>
      <c r="AY2402" s="17" t="s">
        <v>183</v>
      </c>
      <c r="BE2402" s="240">
        <f>IF(N2402="základní",J2402,0)</f>
        <v>0</v>
      </c>
      <c r="BF2402" s="240">
        <f>IF(N2402="snížená",J2402,0)</f>
        <v>0</v>
      </c>
      <c r="BG2402" s="240">
        <f>IF(N2402="zákl. přenesená",J2402,0)</f>
        <v>0</v>
      </c>
      <c r="BH2402" s="240">
        <f>IF(N2402="sníž. přenesená",J2402,0)</f>
        <v>0</v>
      </c>
      <c r="BI2402" s="240">
        <f>IF(N2402="nulová",J2402,0)</f>
        <v>0</v>
      </c>
      <c r="BJ2402" s="17" t="s">
        <v>81</v>
      </c>
      <c r="BK2402" s="240">
        <f>ROUND(I2402*H2402,2)</f>
        <v>0</v>
      </c>
      <c r="BL2402" s="17" t="s">
        <v>327</v>
      </c>
      <c r="BM2402" s="239" t="s">
        <v>2585</v>
      </c>
    </row>
    <row r="2403" s="13" customFormat="1">
      <c r="A2403" s="13"/>
      <c r="B2403" s="241"/>
      <c r="C2403" s="242"/>
      <c r="D2403" s="243" t="s">
        <v>195</v>
      </c>
      <c r="E2403" s="244" t="s">
        <v>1</v>
      </c>
      <c r="F2403" s="245" t="s">
        <v>2586</v>
      </c>
      <c r="G2403" s="242"/>
      <c r="H2403" s="244" t="s">
        <v>1</v>
      </c>
      <c r="I2403" s="246"/>
      <c r="J2403" s="242"/>
      <c r="K2403" s="242"/>
      <c r="L2403" s="247"/>
      <c r="M2403" s="248"/>
      <c r="N2403" s="249"/>
      <c r="O2403" s="249"/>
      <c r="P2403" s="249"/>
      <c r="Q2403" s="249"/>
      <c r="R2403" s="249"/>
      <c r="S2403" s="249"/>
      <c r="T2403" s="250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51" t="s">
        <v>195</v>
      </c>
      <c r="AU2403" s="251" t="s">
        <v>83</v>
      </c>
      <c r="AV2403" s="13" t="s">
        <v>81</v>
      </c>
      <c r="AW2403" s="13" t="s">
        <v>30</v>
      </c>
      <c r="AX2403" s="13" t="s">
        <v>73</v>
      </c>
      <c r="AY2403" s="251" t="s">
        <v>183</v>
      </c>
    </row>
    <row r="2404" s="14" customFormat="1">
      <c r="A2404" s="14"/>
      <c r="B2404" s="252"/>
      <c r="C2404" s="253"/>
      <c r="D2404" s="243" t="s">
        <v>195</v>
      </c>
      <c r="E2404" s="254" t="s">
        <v>1</v>
      </c>
      <c r="F2404" s="255" t="s">
        <v>2587</v>
      </c>
      <c r="G2404" s="253"/>
      <c r="H2404" s="256">
        <v>65</v>
      </c>
      <c r="I2404" s="257"/>
      <c r="J2404" s="253"/>
      <c r="K2404" s="253"/>
      <c r="L2404" s="258"/>
      <c r="M2404" s="259"/>
      <c r="N2404" s="260"/>
      <c r="O2404" s="260"/>
      <c r="P2404" s="260"/>
      <c r="Q2404" s="260"/>
      <c r="R2404" s="260"/>
      <c r="S2404" s="260"/>
      <c r="T2404" s="261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62" t="s">
        <v>195</v>
      </c>
      <c r="AU2404" s="262" t="s">
        <v>83</v>
      </c>
      <c r="AV2404" s="14" t="s">
        <v>83</v>
      </c>
      <c r="AW2404" s="14" t="s">
        <v>30</v>
      </c>
      <c r="AX2404" s="14" t="s">
        <v>81</v>
      </c>
      <c r="AY2404" s="262" t="s">
        <v>183</v>
      </c>
    </row>
    <row r="2405" s="2" customFormat="1" ht="16.5" customHeight="1">
      <c r="A2405" s="38"/>
      <c r="B2405" s="39"/>
      <c r="C2405" s="277" t="s">
        <v>2588</v>
      </c>
      <c r="D2405" s="277" t="s">
        <v>649</v>
      </c>
      <c r="E2405" s="278" t="s">
        <v>2589</v>
      </c>
      <c r="F2405" s="279" t="s">
        <v>2590</v>
      </c>
      <c r="G2405" s="280" t="s">
        <v>202</v>
      </c>
      <c r="H2405" s="281">
        <v>68.25</v>
      </c>
      <c r="I2405" s="282"/>
      <c r="J2405" s="283">
        <f>ROUND(I2405*H2405,2)</f>
        <v>0</v>
      </c>
      <c r="K2405" s="284"/>
      <c r="L2405" s="285"/>
      <c r="M2405" s="286" t="s">
        <v>1</v>
      </c>
      <c r="N2405" s="287" t="s">
        <v>38</v>
      </c>
      <c r="O2405" s="91"/>
      <c r="P2405" s="237">
        <f>O2405*H2405</f>
        <v>0</v>
      </c>
      <c r="Q2405" s="237">
        <v>0.0060000000000000001</v>
      </c>
      <c r="R2405" s="237">
        <f>Q2405*H2405</f>
        <v>0.40950000000000003</v>
      </c>
      <c r="S2405" s="237">
        <v>0</v>
      </c>
      <c r="T2405" s="238">
        <f>S2405*H2405</f>
        <v>0</v>
      </c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R2405" s="239" t="s">
        <v>435</v>
      </c>
      <c r="AT2405" s="239" t="s">
        <v>649</v>
      </c>
      <c r="AU2405" s="239" t="s">
        <v>83</v>
      </c>
      <c r="AY2405" s="17" t="s">
        <v>183</v>
      </c>
      <c r="BE2405" s="240">
        <f>IF(N2405="základní",J2405,0)</f>
        <v>0</v>
      </c>
      <c r="BF2405" s="240">
        <f>IF(N2405="snížená",J2405,0)</f>
        <v>0</v>
      </c>
      <c r="BG2405" s="240">
        <f>IF(N2405="zákl. přenesená",J2405,0)</f>
        <v>0</v>
      </c>
      <c r="BH2405" s="240">
        <f>IF(N2405="sníž. přenesená",J2405,0)</f>
        <v>0</v>
      </c>
      <c r="BI2405" s="240">
        <f>IF(N2405="nulová",J2405,0)</f>
        <v>0</v>
      </c>
      <c r="BJ2405" s="17" t="s">
        <v>81</v>
      </c>
      <c r="BK2405" s="240">
        <f>ROUND(I2405*H2405,2)</f>
        <v>0</v>
      </c>
      <c r="BL2405" s="17" t="s">
        <v>327</v>
      </c>
      <c r="BM2405" s="239" t="s">
        <v>2591</v>
      </c>
    </row>
    <row r="2406" s="14" customFormat="1">
      <c r="A2406" s="14"/>
      <c r="B2406" s="252"/>
      <c r="C2406" s="253"/>
      <c r="D2406" s="243" t="s">
        <v>195</v>
      </c>
      <c r="E2406" s="254" t="s">
        <v>1</v>
      </c>
      <c r="F2406" s="255" t="s">
        <v>912</v>
      </c>
      <c r="G2406" s="253"/>
      <c r="H2406" s="256">
        <v>65</v>
      </c>
      <c r="I2406" s="257"/>
      <c r="J2406" s="253"/>
      <c r="K2406" s="253"/>
      <c r="L2406" s="258"/>
      <c r="M2406" s="259"/>
      <c r="N2406" s="260"/>
      <c r="O2406" s="260"/>
      <c r="P2406" s="260"/>
      <c r="Q2406" s="260"/>
      <c r="R2406" s="260"/>
      <c r="S2406" s="260"/>
      <c r="T2406" s="261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62" t="s">
        <v>195</v>
      </c>
      <c r="AU2406" s="262" t="s">
        <v>83</v>
      </c>
      <c r="AV2406" s="14" t="s">
        <v>83</v>
      </c>
      <c r="AW2406" s="14" t="s">
        <v>30</v>
      </c>
      <c r="AX2406" s="14" t="s">
        <v>81</v>
      </c>
      <c r="AY2406" s="262" t="s">
        <v>183</v>
      </c>
    </row>
    <row r="2407" s="14" customFormat="1">
      <c r="A2407" s="14"/>
      <c r="B2407" s="252"/>
      <c r="C2407" s="253"/>
      <c r="D2407" s="243" t="s">
        <v>195</v>
      </c>
      <c r="E2407" s="253"/>
      <c r="F2407" s="255" t="s">
        <v>2592</v>
      </c>
      <c r="G2407" s="253"/>
      <c r="H2407" s="256">
        <v>68.25</v>
      </c>
      <c r="I2407" s="257"/>
      <c r="J2407" s="253"/>
      <c r="K2407" s="253"/>
      <c r="L2407" s="258"/>
      <c r="M2407" s="259"/>
      <c r="N2407" s="260"/>
      <c r="O2407" s="260"/>
      <c r="P2407" s="260"/>
      <c r="Q2407" s="260"/>
      <c r="R2407" s="260"/>
      <c r="S2407" s="260"/>
      <c r="T2407" s="261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62" t="s">
        <v>195</v>
      </c>
      <c r="AU2407" s="262" t="s">
        <v>83</v>
      </c>
      <c r="AV2407" s="14" t="s">
        <v>83</v>
      </c>
      <c r="AW2407" s="14" t="s">
        <v>4</v>
      </c>
      <c r="AX2407" s="14" t="s">
        <v>81</v>
      </c>
      <c r="AY2407" s="262" t="s">
        <v>183</v>
      </c>
    </row>
    <row r="2408" s="2" customFormat="1" ht="24.15" customHeight="1">
      <c r="A2408" s="38"/>
      <c r="B2408" s="39"/>
      <c r="C2408" s="227" t="s">
        <v>2593</v>
      </c>
      <c r="D2408" s="227" t="s">
        <v>185</v>
      </c>
      <c r="E2408" s="228" t="s">
        <v>2594</v>
      </c>
      <c r="F2408" s="229" t="s">
        <v>2595</v>
      </c>
      <c r="G2408" s="230" t="s">
        <v>202</v>
      </c>
      <c r="H2408" s="231">
        <v>36.084000000000003</v>
      </c>
      <c r="I2408" s="232"/>
      <c r="J2408" s="233">
        <f>ROUND(I2408*H2408,2)</f>
        <v>0</v>
      </c>
      <c r="K2408" s="234"/>
      <c r="L2408" s="44"/>
      <c r="M2408" s="235" t="s">
        <v>1</v>
      </c>
      <c r="N2408" s="236" t="s">
        <v>38</v>
      </c>
      <c r="O2408" s="91"/>
      <c r="P2408" s="237">
        <f>O2408*H2408</f>
        <v>0</v>
      </c>
      <c r="Q2408" s="237">
        <v>0.00023000000000000001</v>
      </c>
      <c r="R2408" s="237">
        <f>Q2408*H2408</f>
        <v>0.0082993200000000007</v>
      </c>
      <c r="S2408" s="237">
        <v>0</v>
      </c>
      <c r="T2408" s="238">
        <f>S2408*H2408</f>
        <v>0</v>
      </c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R2408" s="239" t="s">
        <v>327</v>
      </c>
      <c r="AT2408" s="239" t="s">
        <v>185</v>
      </c>
      <c r="AU2408" s="239" t="s">
        <v>83</v>
      </c>
      <c r="AY2408" s="17" t="s">
        <v>183</v>
      </c>
      <c r="BE2408" s="240">
        <f>IF(N2408="základní",J2408,0)</f>
        <v>0</v>
      </c>
      <c r="BF2408" s="240">
        <f>IF(N2408="snížená",J2408,0)</f>
        <v>0</v>
      </c>
      <c r="BG2408" s="240">
        <f>IF(N2408="zákl. přenesená",J2408,0)</f>
        <v>0</v>
      </c>
      <c r="BH2408" s="240">
        <f>IF(N2408="sníž. přenesená",J2408,0)</f>
        <v>0</v>
      </c>
      <c r="BI2408" s="240">
        <f>IF(N2408="nulová",J2408,0)</f>
        <v>0</v>
      </c>
      <c r="BJ2408" s="17" t="s">
        <v>81</v>
      </c>
      <c r="BK2408" s="240">
        <f>ROUND(I2408*H2408,2)</f>
        <v>0</v>
      </c>
      <c r="BL2408" s="17" t="s">
        <v>327</v>
      </c>
      <c r="BM2408" s="239" t="s">
        <v>2596</v>
      </c>
    </row>
    <row r="2409" s="13" customFormat="1">
      <c r="A2409" s="13"/>
      <c r="B2409" s="241"/>
      <c r="C2409" s="242"/>
      <c r="D2409" s="243" t="s">
        <v>195</v>
      </c>
      <c r="E2409" s="244" t="s">
        <v>1</v>
      </c>
      <c r="F2409" s="245" t="s">
        <v>208</v>
      </c>
      <c r="G2409" s="242"/>
      <c r="H2409" s="244" t="s">
        <v>1</v>
      </c>
      <c r="I2409" s="246"/>
      <c r="J2409" s="242"/>
      <c r="K2409" s="242"/>
      <c r="L2409" s="247"/>
      <c r="M2409" s="248"/>
      <c r="N2409" s="249"/>
      <c r="O2409" s="249"/>
      <c r="P2409" s="249"/>
      <c r="Q2409" s="249"/>
      <c r="R2409" s="249"/>
      <c r="S2409" s="249"/>
      <c r="T2409" s="250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51" t="s">
        <v>195</v>
      </c>
      <c r="AU2409" s="251" t="s">
        <v>83</v>
      </c>
      <c r="AV2409" s="13" t="s">
        <v>81</v>
      </c>
      <c r="AW2409" s="13" t="s">
        <v>30</v>
      </c>
      <c r="AX2409" s="13" t="s">
        <v>73</v>
      </c>
      <c r="AY2409" s="251" t="s">
        <v>183</v>
      </c>
    </row>
    <row r="2410" s="13" customFormat="1">
      <c r="A2410" s="13"/>
      <c r="B2410" s="241"/>
      <c r="C2410" s="242"/>
      <c r="D2410" s="243" t="s">
        <v>195</v>
      </c>
      <c r="E2410" s="244" t="s">
        <v>1</v>
      </c>
      <c r="F2410" s="245" t="s">
        <v>542</v>
      </c>
      <c r="G2410" s="242"/>
      <c r="H2410" s="244" t="s">
        <v>1</v>
      </c>
      <c r="I2410" s="246"/>
      <c r="J2410" s="242"/>
      <c r="K2410" s="242"/>
      <c r="L2410" s="247"/>
      <c r="M2410" s="248"/>
      <c r="N2410" s="249"/>
      <c r="O2410" s="249"/>
      <c r="P2410" s="249"/>
      <c r="Q2410" s="249"/>
      <c r="R2410" s="249"/>
      <c r="S2410" s="249"/>
      <c r="T2410" s="250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51" t="s">
        <v>195</v>
      </c>
      <c r="AU2410" s="251" t="s">
        <v>83</v>
      </c>
      <c r="AV2410" s="13" t="s">
        <v>81</v>
      </c>
      <c r="AW2410" s="13" t="s">
        <v>30</v>
      </c>
      <c r="AX2410" s="13" t="s">
        <v>73</v>
      </c>
      <c r="AY2410" s="251" t="s">
        <v>183</v>
      </c>
    </row>
    <row r="2411" s="14" customFormat="1">
      <c r="A2411" s="14"/>
      <c r="B2411" s="252"/>
      <c r="C2411" s="253"/>
      <c r="D2411" s="243" t="s">
        <v>195</v>
      </c>
      <c r="E2411" s="254" t="s">
        <v>1</v>
      </c>
      <c r="F2411" s="255" t="s">
        <v>2597</v>
      </c>
      <c r="G2411" s="253"/>
      <c r="H2411" s="256">
        <v>36.084000000000003</v>
      </c>
      <c r="I2411" s="257"/>
      <c r="J2411" s="253"/>
      <c r="K2411" s="253"/>
      <c r="L2411" s="258"/>
      <c r="M2411" s="259"/>
      <c r="N2411" s="260"/>
      <c r="O2411" s="260"/>
      <c r="P2411" s="260"/>
      <c r="Q2411" s="260"/>
      <c r="R2411" s="260"/>
      <c r="S2411" s="260"/>
      <c r="T2411" s="261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62" t="s">
        <v>195</v>
      </c>
      <c r="AU2411" s="262" t="s">
        <v>83</v>
      </c>
      <c r="AV2411" s="14" t="s">
        <v>83</v>
      </c>
      <c r="AW2411" s="14" t="s">
        <v>30</v>
      </c>
      <c r="AX2411" s="14" t="s">
        <v>73</v>
      </c>
      <c r="AY2411" s="262" t="s">
        <v>183</v>
      </c>
    </row>
    <row r="2412" s="15" customFormat="1">
      <c r="A2412" s="15"/>
      <c r="B2412" s="263"/>
      <c r="C2412" s="264"/>
      <c r="D2412" s="243" t="s">
        <v>195</v>
      </c>
      <c r="E2412" s="265" t="s">
        <v>1</v>
      </c>
      <c r="F2412" s="266" t="s">
        <v>219</v>
      </c>
      <c r="G2412" s="264"/>
      <c r="H2412" s="267">
        <v>36.084000000000003</v>
      </c>
      <c r="I2412" s="268"/>
      <c r="J2412" s="264"/>
      <c r="K2412" s="264"/>
      <c r="L2412" s="269"/>
      <c r="M2412" s="270"/>
      <c r="N2412" s="271"/>
      <c r="O2412" s="271"/>
      <c r="P2412" s="271"/>
      <c r="Q2412" s="271"/>
      <c r="R2412" s="271"/>
      <c r="S2412" s="271"/>
      <c r="T2412" s="272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T2412" s="273" t="s">
        <v>195</v>
      </c>
      <c r="AU2412" s="273" t="s">
        <v>83</v>
      </c>
      <c r="AV2412" s="15" t="s">
        <v>188</v>
      </c>
      <c r="AW2412" s="15" t="s">
        <v>30</v>
      </c>
      <c r="AX2412" s="15" t="s">
        <v>81</v>
      </c>
      <c r="AY2412" s="273" t="s">
        <v>183</v>
      </c>
    </row>
    <row r="2413" s="2" customFormat="1" ht="24.15" customHeight="1">
      <c r="A2413" s="38"/>
      <c r="B2413" s="39"/>
      <c r="C2413" s="277" t="s">
        <v>2598</v>
      </c>
      <c r="D2413" s="277" t="s">
        <v>649</v>
      </c>
      <c r="E2413" s="278" t="s">
        <v>2599</v>
      </c>
      <c r="F2413" s="279" t="s">
        <v>2600</v>
      </c>
      <c r="G2413" s="280" t="s">
        <v>202</v>
      </c>
      <c r="H2413" s="281">
        <v>37.887999999999998</v>
      </c>
      <c r="I2413" s="282"/>
      <c r="J2413" s="283">
        <f>ROUND(I2413*H2413,2)</f>
        <v>0</v>
      </c>
      <c r="K2413" s="284"/>
      <c r="L2413" s="285"/>
      <c r="M2413" s="286" t="s">
        <v>1</v>
      </c>
      <c r="N2413" s="287" t="s">
        <v>38</v>
      </c>
      <c r="O2413" s="91"/>
      <c r="P2413" s="237">
        <f>O2413*H2413</f>
        <v>0</v>
      </c>
      <c r="Q2413" s="237">
        <v>0.0071999999999999998</v>
      </c>
      <c r="R2413" s="237">
        <f>Q2413*H2413</f>
        <v>0.27279359999999997</v>
      </c>
      <c r="S2413" s="237">
        <v>0</v>
      </c>
      <c r="T2413" s="238">
        <f>S2413*H2413</f>
        <v>0</v>
      </c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R2413" s="239" t="s">
        <v>435</v>
      </c>
      <c r="AT2413" s="239" t="s">
        <v>649</v>
      </c>
      <c r="AU2413" s="239" t="s">
        <v>83</v>
      </c>
      <c r="AY2413" s="17" t="s">
        <v>183</v>
      </c>
      <c r="BE2413" s="240">
        <f>IF(N2413="základní",J2413,0)</f>
        <v>0</v>
      </c>
      <c r="BF2413" s="240">
        <f>IF(N2413="snížená",J2413,0)</f>
        <v>0</v>
      </c>
      <c r="BG2413" s="240">
        <f>IF(N2413="zákl. přenesená",J2413,0)</f>
        <v>0</v>
      </c>
      <c r="BH2413" s="240">
        <f>IF(N2413="sníž. přenesená",J2413,0)</f>
        <v>0</v>
      </c>
      <c r="BI2413" s="240">
        <f>IF(N2413="nulová",J2413,0)</f>
        <v>0</v>
      </c>
      <c r="BJ2413" s="17" t="s">
        <v>81</v>
      </c>
      <c r="BK2413" s="240">
        <f>ROUND(I2413*H2413,2)</f>
        <v>0</v>
      </c>
      <c r="BL2413" s="17" t="s">
        <v>327</v>
      </c>
      <c r="BM2413" s="239" t="s">
        <v>2601</v>
      </c>
    </row>
    <row r="2414" s="13" customFormat="1">
      <c r="A2414" s="13"/>
      <c r="B2414" s="241"/>
      <c r="C2414" s="242"/>
      <c r="D2414" s="243" t="s">
        <v>195</v>
      </c>
      <c r="E2414" s="244" t="s">
        <v>1</v>
      </c>
      <c r="F2414" s="245" t="s">
        <v>208</v>
      </c>
      <c r="G2414" s="242"/>
      <c r="H2414" s="244" t="s">
        <v>1</v>
      </c>
      <c r="I2414" s="246"/>
      <c r="J2414" s="242"/>
      <c r="K2414" s="242"/>
      <c r="L2414" s="247"/>
      <c r="M2414" s="248"/>
      <c r="N2414" s="249"/>
      <c r="O2414" s="249"/>
      <c r="P2414" s="249"/>
      <c r="Q2414" s="249"/>
      <c r="R2414" s="249"/>
      <c r="S2414" s="249"/>
      <c r="T2414" s="250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51" t="s">
        <v>195</v>
      </c>
      <c r="AU2414" s="251" t="s">
        <v>83</v>
      </c>
      <c r="AV2414" s="13" t="s">
        <v>81</v>
      </c>
      <c r="AW2414" s="13" t="s">
        <v>30</v>
      </c>
      <c r="AX2414" s="13" t="s">
        <v>73</v>
      </c>
      <c r="AY2414" s="251" t="s">
        <v>183</v>
      </c>
    </row>
    <row r="2415" s="13" customFormat="1">
      <c r="A2415" s="13"/>
      <c r="B2415" s="241"/>
      <c r="C2415" s="242"/>
      <c r="D2415" s="243" t="s">
        <v>195</v>
      </c>
      <c r="E2415" s="244" t="s">
        <v>1</v>
      </c>
      <c r="F2415" s="245" t="s">
        <v>542</v>
      </c>
      <c r="G2415" s="242"/>
      <c r="H2415" s="244" t="s">
        <v>1</v>
      </c>
      <c r="I2415" s="246"/>
      <c r="J2415" s="242"/>
      <c r="K2415" s="242"/>
      <c r="L2415" s="247"/>
      <c r="M2415" s="248"/>
      <c r="N2415" s="249"/>
      <c r="O2415" s="249"/>
      <c r="P2415" s="249"/>
      <c r="Q2415" s="249"/>
      <c r="R2415" s="249"/>
      <c r="S2415" s="249"/>
      <c r="T2415" s="250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51" t="s">
        <v>195</v>
      </c>
      <c r="AU2415" s="251" t="s">
        <v>83</v>
      </c>
      <c r="AV2415" s="13" t="s">
        <v>81</v>
      </c>
      <c r="AW2415" s="13" t="s">
        <v>30</v>
      </c>
      <c r="AX2415" s="13" t="s">
        <v>73</v>
      </c>
      <c r="AY2415" s="251" t="s">
        <v>183</v>
      </c>
    </row>
    <row r="2416" s="14" customFormat="1">
      <c r="A2416" s="14"/>
      <c r="B2416" s="252"/>
      <c r="C2416" s="253"/>
      <c r="D2416" s="243" t="s">
        <v>195</v>
      </c>
      <c r="E2416" s="254" t="s">
        <v>1</v>
      </c>
      <c r="F2416" s="255" t="s">
        <v>2597</v>
      </c>
      <c r="G2416" s="253"/>
      <c r="H2416" s="256">
        <v>36.084000000000003</v>
      </c>
      <c r="I2416" s="257"/>
      <c r="J2416" s="253"/>
      <c r="K2416" s="253"/>
      <c r="L2416" s="258"/>
      <c r="M2416" s="259"/>
      <c r="N2416" s="260"/>
      <c r="O2416" s="260"/>
      <c r="P2416" s="260"/>
      <c r="Q2416" s="260"/>
      <c r="R2416" s="260"/>
      <c r="S2416" s="260"/>
      <c r="T2416" s="261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62" t="s">
        <v>195</v>
      </c>
      <c r="AU2416" s="262" t="s">
        <v>83</v>
      </c>
      <c r="AV2416" s="14" t="s">
        <v>83</v>
      </c>
      <c r="AW2416" s="14" t="s">
        <v>30</v>
      </c>
      <c r="AX2416" s="14" t="s">
        <v>73</v>
      </c>
      <c r="AY2416" s="262" t="s">
        <v>183</v>
      </c>
    </row>
    <row r="2417" s="15" customFormat="1">
      <c r="A2417" s="15"/>
      <c r="B2417" s="263"/>
      <c r="C2417" s="264"/>
      <c r="D2417" s="243" t="s">
        <v>195</v>
      </c>
      <c r="E2417" s="265" t="s">
        <v>1</v>
      </c>
      <c r="F2417" s="266" t="s">
        <v>219</v>
      </c>
      <c r="G2417" s="264"/>
      <c r="H2417" s="267">
        <v>36.084000000000003</v>
      </c>
      <c r="I2417" s="268"/>
      <c r="J2417" s="264"/>
      <c r="K2417" s="264"/>
      <c r="L2417" s="269"/>
      <c r="M2417" s="270"/>
      <c r="N2417" s="271"/>
      <c r="O2417" s="271"/>
      <c r="P2417" s="271"/>
      <c r="Q2417" s="271"/>
      <c r="R2417" s="271"/>
      <c r="S2417" s="271"/>
      <c r="T2417" s="272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73" t="s">
        <v>195</v>
      </c>
      <c r="AU2417" s="273" t="s">
        <v>83</v>
      </c>
      <c r="AV2417" s="15" t="s">
        <v>188</v>
      </c>
      <c r="AW2417" s="15" t="s">
        <v>30</v>
      </c>
      <c r="AX2417" s="15" t="s">
        <v>81</v>
      </c>
      <c r="AY2417" s="273" t="s">
        <v>183</v>
      </c>
    </row>
    <row r="2418" s="14" customFormat="1">
      <c r="A2418" s="14"/>
      <c r="B2418" s="252"/>
      <c r="C2418" s="253"/>
      <c r="D2418" s="243" t="s">
        <v>195</v>
      </c>
      <c r="E2418" s="253"/>
      <c r="F2418" s="255" t="s">
        <v>2602</v>
      </c>
      <c r="G2418" s="253"/>
      <c r="H2418" s="256">
        <v>37.887999999999998</v>
      </c>
      <c r="I2418" s="257"/>
      <c r="J2418" s="253"/>
      <c r="K2418" s="253"/>
      <c r="L2418" s="258"/>
      <c r="M2418" s="259"/>
      <c r="N2418" s="260"/>
      <c r="O2418" s="260"/>
      <c r="P2418" s="260"/>
      <c r="Q2418" s="260"/>
      <c r="R2418" s="260"/>
      <c r="S2418" s="260"/>
      <c r="T2418" s="261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62" t="s">
        <v>195</v>
      </c>
      <c r="AU2418" s="262" t="s">
        <v>83</v>
      </c>
      <c r="AV2418" s="14" t="s">
        <v>83</v>
      </c>
      <c r="AW2418" s="14" t="s">
        <v>4</v>
      </c>
      <c r="AX2418" s="14" t="s">
        <v>81</v>
      </c>
      <c r="AY2418" s="262" t="s">
        <v>183</v>
      </c>
    </row>
    <row r="2419" s="2" customFormat="1" ht="33" customHeight="1">
      <c r="A2419" s="38"/>
      <c r="B2419" s="39"/>
      <c r="C2419" s="227" t="s">
        <v>2603</v>
      </c>
      <c r="D2419" s="227" t="s">
        <v>185</v>
      </c>
      <c r="E2419" s="228" t="s">
        <v>2604</v>
      </c>
      <c r="F2419" s="229" t="s">
        <v>2605</v>
      </c>
      <c r="G2419" s="230" t="s">
        <v>293</v>
      </c>
      <c r="H2419" s="231">
        <v>0.877</v>
      </c>
      <c r="I2419" s="232"/>
      <c r="J2419" s="233">
        <f>ROUND(I2419*H2419,2)</f>
        <v>0</v>
      </c>
      <c r="K2419" s="234"/>
      <c r="L2419" s="44"/>
      <c r="M2419" s="235" t="s">
        <v>1</v>
      </c>
      <c r="N2419" s="236" t="s">
        <v>38</v>
      </c>
      <c r="O2419" s="91"/>
      <c r="P2419" s="237">
        <f>O2419*H2419</f>
        <v>0</v>
      </c>
      <c r="Q2419" s="237">
        <v>0</v>
      </c>
      <c r="R2419" s="237">
        <f>Q2419*H2419</f>
        <v>0</v>
      </c>
      <c r="S2419" s="237">
        <v>0</v>
      </c>
      <c r="T2419" s="238">
        <f>S2419*H2419</f>
        <v>0</v>
      </c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R2419" s="239" t="s">
        <v>327</v>
      </c>
      <c r="AT2419" s="239" t="s">
        <v>185</v>
      </c>
      <c r="AU2419" s="239" t="s">
        <v>83</v>
      </c>
      <c r="AY2419" s="17" t="s">
        <v>183</v>
      </c>
      <c r="BE2419" s="240">
        <f>IF(N2419="základní",J2419,0)</f>
        <v>0</v>
      </c>
      <c r="BF2419" s="240">
        <f>IF(N2419="snížená",J2419,0)</f>
        <v>0</v>
      </c>
      <c r="BG2419" s="240">
        <f>IF(N2419="zákl. přenesená",J2419,0)</f>
        <v>0</v>
      </c>
      <c r="BH2419" s="240">
        <f>IF(N2419="sníž. přenesená",J2419,0)</f>
        <v>0</v>
      </c>
      <c r="BI2419" s="240">
        <f>IF(N2419="nulová",J2419,0)</f>
        <v>0</v>
      </c>
      <c r="BJ2419" s="17" t="s">
        <v>81</v>
      </c>
      <c r="BK2419" s="240">
        <f>ROUND(I2419*H2419,2)</f>
        <v>0</v>
      </c>
      <c r="BL2419" s="17" t="s">
        <v>327</v>
      </c>
      <c r="BM2419" s="239" t="s">
        <v>2606</v>
      </c>
    </row>
    <row r="2420" s="2" customFormat="1" ht="37.8" customHeight="1">
      <c r="A2420" s="38"/>
      <c r="B2420" s="39"/>
      <c r="C2420" s="227" t="s">
        <v>2607</v>
      </c>
      <c r="D2420" s="227" t="s">
        <v>185</v>
      </c>
      <c r="E2420" s="228" t="s">
        <v>2608</v>
      </c>
      <c r="F2420" s="229" t="s">
        <v>2609</v>
      </c>
      <c r="G2420" s="230" t="s">
        <v>293</v>
      </c>
      <c r="H2420" s="231">
        <v>2.6309999999999998</v>
      </c>
      <c r="I2420" s="232"/>
      <c r="J2420" s="233">
        <f>ROUND(I2420*H2420,2)</f>
        <v>0</v>
      </c>
      <c r="K2420" s="234"/>
      <c r="L2420" s="44"/>
      <c r="M2420" s="235" t="s">
        <v>1</v>
      </c>
      <c r="N2420" s="236" t="s">
        <v>38</v>
      </c>
      <c r="O2420" s="91"/>
      <c r="P2420" s="237">
        <f>O2420*H2420</f>
        <v>0</v>
      </c>
      <c r="Q2420" s="237">
        <v>0</v>
      </c>
      <c r="R2420" s="237">
        <f>Q2420*H2420</f>
        <v>0</v>
      </c>
      <c r="S2420" s="237">
        <v>0</v>
      </c>
      <c r="T2420" s="238">
        <f>S2420*H2420</f>
        <v>0</v>
      </c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R2420" s="239" t="s">
        <v>327</v>
      </c>
      <c r="AT2420" s="239" t="s">
        <v>185</v>
      </c>
      <c r="AU2420" s="239" t="s">
        <v>83</v>
      </c>
      <c r="AY2420" s="17" t="s">
        <v>183</v>
      </c>
      <c r="BE2420" s="240">
        <f>IF(N2420="základní",J2420,0)</f>
        <v>0</v>
      </c>
      <c r="BF2420" s="240">
        <f>IF(N2420="snížená",J2420,0)</f>
        <v>0</v>
      </c>
      <c r="BG2420" s="240">
        <f>IF(N2420="zákl. přenesená",J2420,0)</f>
        <v>0</v>
      </c>
      <c r="BH2420" s="240">
        <f>IF(N2420="sníž. přenesená",J2420,0)</f>
        <v>0</v>
      </c>
      <c r="BI2420" s="240">
        <f>IF(N2420="nulová",J2420,0)</f>
        <v>0</v>
      </c>
      <c r="BJ2420" s="17" t="s">
        <v>81</v>
      </c>
      <c r="BK2420" s="240">
        <f>ROUND(I2420*H2420,2)</f>
        <v>0</v>
      </c>
      <c r="BL2420" s="17" t="s">
        <v>327</v>
      </c>
      <c r="BM2420" s="239" t="s">
        <v>2610</v>
      </c>
    </row>
    <row r="2421" s="14" customFormat="1">
      <c r="A2421" s="14"/>
      <c r="B2421" s="252"/>
      <c r="C2421" s="253"/>
      <c r="D2421" s="243" t="s">
        <v>195</v>
      </c>
      <c r="E2421" s="253"/>
      <c r="F2421" s="255" t="s">
        <v>2611</v>
      </c>
      <c r="G2421" s="253"/>
      <c r="H2421" s="256">
        <v>2.6309999999999998</v>
      </c>
      <c r="I2421" s="257"/>
      <c r="J2421" s="253"/>
      <c r="K2421" s="253"/>
      <c r="L2421" s="258"/>
      <c r="M2421" s="259"/>
      <c r="N2421" s="260"/>
      <c r="O2421" s="260"/>
      <c r="P2421" s="260"/>
      <c r="Q2421" s="260"/>
      <c r="R2421" s="260"/>
      <c r="S2421" s="260"/>
      <c r="T2421" s="261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62" t="s">
        <v>195</v>
      </c>
      <c r="AU2421" s="262" t="s">
        <v>83</v>
      </c>
      <c r="AV2421" s="14" t="s">
        <v>83</v>
      </c>
      <c r="AW2421" s="14" t="s">
        <v>4</v>
      </c>
      <c r="AX2421" s="14" t="s">
        <v>81</v>
      </c>
      <c r="AY2421" s="262" t="s">
        <v>183</v>
      </c>
    </row>
    <row r="2422" s="12" customFormat="1" ht="22.8" customHeight="1">
      <c r="A2422" s="12"/>
      <c r="B2422" s="211"/>
      <c r="C2422" s="212"/>
      <c r="D2422" s="213" t="s">
        <v>72</v>
      </c>
      <c r="E2422" s="225" t="s">
        <v>2612</v>
      </c>
      <c r="F2422" s="225" t="s">
        <v>2613</v>
      </c>
      <c r="G2422" s="212"/>
      <c r="H2422" s="212"/>
      <c r="I2422" s="215"/>
      <c r="J2422" s="226">
        <f>BK2422</f>
        <v>0</v>
      </c>
      <c r="K2422" s="212"/>
      <c r="L2422" s="217"/>
      <c r="M2422" s="218"/>
      <c r="N2422" s="219"/>
      <c r="O2422" s="219"/>
      <c r="P2422" s="220">
        <f>SUM(P2423:P2428)</f>
        <v>0</v>
      </c>
      <c r="Q2422" s="219"/>
      <c r="R2422" s="220">
        <f>SUM(R2423:R2428)</f>
        <v>0.020760000000000001</v>
      </c>
      <c r="S2422" s="219"/>
      <c r="T2422" s="221">
        <f>SUM(T2423:T2428)</f>
        <v>0</v>
      </c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R2422" s="222" t="s">
        <v>83</v>
      </c>
      <c r="AT2422" s="223" t="s">
        <v>72</v>
      </c>
      <c r="AU2422" s="223" t="s">
        <v>81</v>
      </c>
      <c r="AY2422" s="222" t="s">
        <v>183</v>
      </c>
      <c r="BK2422" s="224">
        <f>SUM(BK2423:BK2428)</f>
        <v>0</v>
      </c>
    </row>
    <row r="2423" s="2" customFormat="1" ht="37.8" customHeight="1">
      <c r="A2423" s="38"/>
      <c r="B2423" s="39"/>
      <c r="C2423" s="227" t="s">
        <v>2614</v>
      </c>
      <c r="D2423" s="227" t="s">
        <v>185</v>
      </c>
      <c r="E2423" s="228" t="s">
        <v>2615</v>
      </c>
      <c r="F2423" s="229" t="s">
        <v>2616</v>
      </c>
      <c r="G2423" s="230" t="s">
        <v>325</v>
      </c>
      <c r="H2423" s="231">
        <v>6</v>
      </c>
      <c r="I2423" s="232"/>
      <c r="J2423" s="233">
        <f>ROUND(I2423*H2423,2)</f>
        <v>0</v>
      </c>
      <c r="K2423" s="234"/>
      <c r="L2423" s="44"/>
      <c r="M2423" s="235" t="s">
        <v>1</v>
      </c>
      <c r="N2423" s="236" t="s">
        <v>38</v>
      </c>
      <c r="O2423" s="91"/>
      <c r="P2423" s="237">
        <f>O2423*H2423</f>
        <v>0</v>
      </c>
      <c r="Q2423" s="237">
        <v>0.00346</v>
      </c>
      <c r="R2423" s="237">
        <f>Q2423*H2423</f>
        <v>0.020760000000000001</v>
      </c>
      <c r="S2423" s="237">
        <v>0</v>
      </c>
      <c r="T2423" s="238">
        <f>S2423*H2423</f>
        <v>0</v>
      </c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R2423" s="239" t="s">
        <v>327</v>
      </c>
      <c r="AT2423" s="239" t="s">
        <v>185</v>
      </c>
      <c r="AU2423" s="239" t="s">
        <v>83</v>
      </c>
      <c r="AY2423" s="17" t="s">
        <v>183</v>
      </c>
      <c r="BE2423" s="240">
        <f>IF(N2423="základní",J2423,0)</f>
        <v>0</v>
      </c>
      <c r="BF2423" s="240">
        <f>IF(N2423="snížená",J2423,0)</f>
        <v>0</v>
      </c>
      <c r="BG2423" s="240">
        <f>IF(N2423="zákl. přenesená",J2423,0)</f>
        <v>0</v>
      </c>
      <c r="BH2423" s="240">
        <f>IF(N2423="sníž. přenesená",J2423,0)</f>
        <v>0</v>
      </c>
      <c r="BI2423" s="240">
        <f>IF(N2423="nulová",J2423,0)</f>
        <v>0</v>
      </c>
      <c r="BJ2423" s="17" t="s">
        <v>81</v>
      </c>
      <c r="BK2423" s="240">
        <f>ROUND(I2423*H2423,2)</f>
        <v>0</v>
      </c>
      <c r="BL2423" s="17" t="s">
        <v>327</v>
      </c>
      <c r="BM2423" s="239" t="s">
        <v>2617</v>
      </c>
    </row>
    <row r="2424" s="13" customFormat="1">
      <c r="A2424" s="13"/>
      <c r="B2424" s="241"/>
      <c r="C2424" s="242"/>
      <c r="D2424" s="243" t="s">
        <v>195</v>
      </c>
      <c r="E2424" s="244" t="s">
        <v>1</v>
      </c>
      <c r="F2424" s="245" t="s">
        <v>2618</v>
      </c>
      <c r="G2424" s="242"/>
      <c r="H2424" s="244" t="s">
        <v>1</v>
      </c>
      <c r="I2424" s="246"/>
      <c r="J2424" s="242"/>
      <c r="K2424" s="242"/>
      <c r="L2424" s="247"/>
      <c r="M2424" s="248"/>
      <c r="N2424" s="249"/>
      <c r="O2424" s="249"/>
      <c r="P2424" s="249"/>
      <c r="Q2424" s="249"/>
      <c r="R2424" s="249"/>
      <c r="S2424" s="249"/>
      <c r="T2424" s="250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51" t="s">
        <v>195</v>
      </c>
      <c r="AU2424" s="251" t="s">
        <v>83</v>
      </c>
      <c r="AV2424" s="13" t="s">
        <v>81</v>
      </c>
      <c r="AW2424" s="13" t="s">
        <v>30</v>
      </c>
      <c r="AX2424" s="13" t="s">
        <v>73</v>
      </c>
      <c r="AY2424" s="251" t="s">
        <v>183</v>
      </c>
    </row>
    <row r="2425" s="14" customFormat="1">
      <c r="A2425" s="14"/>
      <c r="B2425" s="252"/>
      <c r="C2425" s="253"/>
      <c r="D2425" s="243" t="s">
        <v>195</v>
      </c>
      <c r="E2425" s="254" t="s">
        <v>1</v>
      </c>
      <c r="F2425" s="255" t="s">
        <v>257</v>
      </c>
      <c r="G2425" s="253"/>
      <c r="H2425" s="256">
        <v>6</v>
      </c>
      <c r="I2425" s="257"/>
      <c r="J2425" s="253"/>
      <c r="K2425" s="253"/>
      <c r="L2425" s="258"/>
      <c r="M2425" s="259"/>
      <c r="N2425" s="260"/>
      <c r="O2425" s="260"/>
      <c r="P2425" s="260"/>
      <c r="Q2425" s="260"/>
      <c r="R2425" s="260"/>
      <c r="S2425" s="260"/>
      <c r="T2425" s="261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62" t="s">
        <v>195</v>
      </c>
      <c r="AU2425" s="262" t="s">
        <v>83</v>
      </c>
      <c r="AV2425" s="14" t="s">
        <v>83</v>
      </c>
      <c r="AW2425" s="14" t="s">
        <v>30</v>
      </c>
      <c r="AX2425" s="14" t="s">
        <v>81</v>
      </c>
      <c r="AY2425" s="262" t="s">
        <v>183</v>
      </c>
    </row>
    <row r="2426" s="2" customFormat="1" ht="24.15" customHeight="1">
      <c r="A2426" s="38"/>
      <c r="B2426" s="39"/>
      <c r="C2426" s="227" t="s">
        <v>2619</v>
      </c>
      <c r="D2426" s="227" t="s">
        <v>185</v>
      </c>
      <c r="E2426" s="228" t="s">
        <v>2620</v>
      </c>
      <c r="F2426" s="229" t="s">
        <v>2621</v>
      </c>
      <c r="G2426" s="230" t="s">
        <v>293</v>
      </c>
      <c r="H2426" s="231">
        <v>0.021000000000000001</v>
      </c>
      <c r="I2426" s="232"/>
      <c r="J2426" s="233">
        <f>ROUND(I2426*H2426,2)</f>
        <v>0</v>
      </c>
      <c r="K2426" s="234"/>
      <c r="L2426" s="44"/>
      <c r="M2426" s="235" t="s">
        <v>1</v>
      </c>
      <c r="N2426" s="236" t="s">
        <v>38</v>
      </c>
      <c r="O2426" s="91"/>
      <c r="P2426" s="237">
        <f>O2426*H2426</f>
        <v>0</v>
      </c>
      <c r="Q2426" s="237">
        <v>0</v>
      </c>
      <c r="R2426" s="237">
        <f>Q2426*H2426</f>
        <v>0</v>
      </c>
      <c r="S2426" s="237">
        <v>0</v>
      </c>
      <c r="T2426" s="238">
        <f>S2426*H2426</f>
        <v>0</v>
      </c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R2426" s="239" t="s">
        <v>327</v>
      </c>
      <c r="AT2426" s="239" t="s">
        <v>185</v>
      </c>
      <c r="AU2426" s="239" t="s">
        <v>83</v>
      </c>
      <c r="AY2426" s="17" t="s">
        <v>183</v>
      </c>
      <c r="BE2426" s="240">
        <f>IF(N2426="základní",J2426,0)</f>
        <v>0</v>
      </c>
      <c r="BF2426" s="240">
        <f>IF(N2426="snížená",J2426,0)</f>
        <v>0</v>
      </c>
      <c r="BG2426" s="240">
        <f>IF(N2426="zákl. přenesená",J2426,0)</f>
        <v>0</v>
      </c>
      <c r="BH2426" s="240">
        <f>IF(N2426="sníž. přenesená",J2426,0)</f>
        <v>0</v>
      </c>
      <c r="BI2426" s="240">
        <f>IF(N2426="nulová",J2426,0)</f>
        <v>0</v>
      </c>
      <c r="BJ2426" s="17" t="s">
        <v>81</v>
      </c>
      <c r="BK2426" s="240">
        <f>ROUND(I2426*H2426,2)</f>
        <v>0</v>
      </c>
      <c r="BL2426" s="17" t="s">
        <v>327</v>
      </c>
      <c r="BM2426" s="239" t="s">
        <v>2622</v>
      </c>
    </row>
    <row r="2427" s="2" customFormat="1" ht="33" customHeight="1">
      <c r="A2427" s="38"/>
      <c r="B2427" s="39"/>
      <c r="C2427" s="227" t="s">
        <v>2623</v>
      </c>
      <c r="D2427" s="227" t="s">
        <v>185</v>
      </c>
      <c r="E2427" s="228" t="s">
        <v>2624</v>
      </c>
      <c r="F2427" s="229" t="s">
        <v>2625</v>
      </c>
      <c r="G2427" s="230" t="s">
        <v>293</v>
      </c>
      <c r="H2427" s="231">
        <v>0.063</v>
      </c>
      <c r="I2427" s="232"/>
      <c r="J2427" s="233">
        <f>ROUND(I2427*H2427,2)</f>
        <v>0</v>
      </c>
      <c r="K2427" s="234"/>
      <c r="L2427" s="44"/>
      <c r="M2427" s="235" t="s">
        <v>1</v>
      </c>
      <c r="N2427" s="236" t="s">
        <v>38</v>
      </c>
      <c r="O2427" s="91"/>
      <c r="P2427" s="237">
        <f>O2427*H2427</f>
        <v>0</v>
      </c>
      <c r="Q2427" s="237">
        <v>0</v>
      </c>
      <c r="R2427" s="237">
        <f>Q2427*H2427</f>
        <v>0</v>
      </c>
      <c r="S2427" s="237">
        <v>0</v>
      </c>
      <c r="T2427" s="238">
        <f>S2427*H2427</f>
        <v>0</v>
      </c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R2427" s="239" t="s">
        <v>327</v>
      </c>
      <c r="AT2427" s="239" t="s">
        <v>185</v>
      </c>
      <c r="AU2427" s="239" t="s">
        <v>83</v>
      </c>
      <c r="AY2427" s="17" t="s">
        <v>183</v>
      </c>
      <c r="BE2427" s="240">
        <f>IF(N2427="základní",J2427,0)</f>
        <v>0</v>
      </c>
      <c r="BF2427" s="240">
        <f>IF(N2427="snížená",J2427,0)</f>
        <v>0</v>
      </c>
      <c r="BG2427" s="240">
        <f>IF(N2427="zákl. přenesená",J2427,0)</f>
        <v>0</v>
      </c>
      <c r="BH2427" s="240">
        <f>IF(N2427="sníž. přenesená",J2427,0)</f>
        <v>0</v>
      </c>
      <c r="BI2427" s="240">
        <f>IF(N2427="nulová",J2427,0)</f>
        <v>0</v>
      </c>
      <c r="BJ2427" s="17" t="s">
        <v>81</v>
      </c>
      <c r="BK2427" s="240">
        <f>ROUND(I2427*H2427,2)</f>
        <v>0</v>
      </c>
      <c r="BL2427" s="17" t="s">
        <v>327</v>
      </c>
      <c r="BM2427" s="239" t="s">
        <v>2626</v>
      </c>
    </row>
    <row r="2428" s="14" customFormat="1">
      <c r="A2428" s="14"/>
      <c r="B2428" s="252"/>
      <c r="C2428" s="253"/>
      <c r="D2428" s="243" t="s">
        <v>195</v>
      </c>
      <c r="E2428" s="253"/>
      <c r="F2428" s="255" t="s">
        <v>2627</v>
      </c>
      <c r="G2428" s="253"/>
      <c r="H2428" s="256">
        <v>0.063</v>
      </c>
      <c r="I2428" s="257"/>
      <c r="J2428" s="253"/>
      <c r="K2428" s="253"/>
      <c r="L2428" s="258"/>
      <c r="M2428" s="259"/>
      <c r="N2428" s="260"/>
      <c r="O2428" s="260"/>
      <c r="P2428" s="260"/>
      <c r="Q2428" s="260"/>
      <c r="R2428" s="260"/>
      <c r="S2428" s="260"/>
      <c r="T2428" s="261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62" t="s">
        <v>195</v>
      </c>
      <c r="AU2428" s="262" t="s">
        <v>83</v>
      </c>
      <c r="AV2428" s="14" t="s">
        <v>83</v>
      </c>
      <c r="AW2428" s="14" t="s">
        <v>4</v>
      </c>
      <c r="AX2428" s="14" t="s">
        <v>81</v>
      </c>
      <c r="AY2428" s="262" t="s">
        <v>183</v>
      </c>
    </row>
    <row r="2429" s="12" customFormat="1" ht="22.8" customHeight="1">
      <c r="A2429" s="12"/>
      <c r="B2429" s="211"/>
      <c r="C2429" s="212"/>
      <c r="D2429" s="213" t="s">
        <v>72</v>
      </c>
      <c r="E2429" s="225" t="s">
        <v>2628</v>
      </c>
      <c r="F2429" s="225" t="s">
        <v>2629</v>
      </c>
      <c r="G2429" s="212"/>
      <c r="H2429" s="212"/>
      <c r="I2429" s="215"/>
      <c r="J2429" s="226">
        <f>BK2429</f>
        <v>0</v>
      </c>
      <c r="K2429" s="212"/>
      <c r="L2429" s="217"/>
      <c r="M2429" s="218"/>
      <c r="N2429" s="219"/>
      <c r="O2429" s="219"/>
      <c r="P2429" s="220">
        <f>SUM(P2430:P2438)</f>
        <v>0</v>
      </c>
      <c r="Q2429" s="219"/>
      <c r="R2429" s="220">
        <f>SUM(R2430:R2438)</f>
        <v>0.014760000000000001</v>
      </c>
      <c r="S2429" s="219"/>
      <c r="T2429" s="221">
        <f>SUM(T2430:T2438)</f>
        <v>0</v>
      </c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R2429" s="222" t="s">
        <v>83</v>
      </c>
      <c r="AT2429" s="223" t="s">
        <v>72</v>
      </c>
      <c r="AU2429" s="223" t="s">
        <v>81</v>
      </c>
      <c r="AY2429" s="222" t="s">
        <v>183</v>
      </c>
      <c r="BK2429" s="224">
        <f>SUM(BK2430:BK2438)</f>
        <v>0</v>
      </c>
    </row>
    <row r="2430" s="2" customFormat="1" ht="37.8" customHeight="1">
      <c r="A2430" s="38"/>
      <c r="B2430" s="39"/>
      <c r="C2430" s="227" t="s">
        <v>2630</v>
      </c>
      <c r="D2430" s="227" t="s">
        <v>185</v>
      </c>
      <c r="E2430" s="228" t="s">
        <v>2631</v>
      </c>
      <c r="F2430" s="229" t="s">
        <v>2632</v>
      </c>
      <c r="G2430" s="230" t="s">
        <v>325</v>
      </c>
      <c r="H2430" s="231">
        <v>10</v>
      </c>
      <c r="I2430" s="232"/>
      <c r="J2430" s="233">
        <f>ROUND(I2430*H2430,2)</f>
        <v>0</v>
      </c>
      <c r="K2430" s="234"/>
      <c r="L2430" s="44"/>
      <c r="M2430" s="235" t="s">
        <v>1</v>
      </c>
      <c r="N2430" s="236" t="s">
        <v>38</v>
      </c>
      <c r="O2430" s="91"/>
      <c r="P2430" s="237">
        <f>O2430*H2430</f>
        <v>0</v>
      </c>
      <c r="Q2430" s="237">
        <v>0.00114</v>
      </c>
      <c r="R2430" s="237">
        <f>Q2430*H2430</f>
        <v>0.0114</v>
      </c>
      <c r="S2430" s="237">
        <v>0</v>
      </c>
      <c r="T2430" s="238">
        <f>S2430*H2430</f>
        <v>0</v>
      </c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R2430" s="239" t="s">
        <v>327</v>
      </c>
      <c r="AT2430" s="239" t="s">
        <v>185</v>
      </c>
      <c r="AU2430" s="239" t="s">
        <v>83</v>
      </c>
      <c r="AY2430" s="17" t="s">
        <v>183</v>
      </c>
      <c r="BE2430" s="240">
        <f>IF(N2430="základní",J2430,0)</f>
        <v>0</v>
      </c>
      <c r="BF2430" s="240">
        <f>IF(N2430="snížená",J2430,0)</f>
        <v>0</v>
      </c>
      <c r="BG2430" s="240">
        <f>IF(N2430="zákl. přenesená",J2430,0)</f>
        <v>0</v>
      </c>
      <c r="BH2430" s="240">
        <f>IF(N2430="sníž. přenesená",J2430,0)</f>
        <v>0</v>
      </c>
      <c r="BI2430" s="240">
        <f>IF(N2430="nulová",J2430,0)</f>
        <v>0</v>
      </c>
      <c r="BJ2430" s="17" t="s">
        <v>81</v>
      </c>
      <c r="BK2430" s="240">
        <f>ROUND(I2430*H2430,2)</f>
        <v>0</v>
      </c>
      <c r="BL2430" s="17" t="s">
        <v>327</v>
      </c>
      <c r="BM2430" s="239" t="s">
        <v>2633</v>
      </c>
    </row>
    <row r="2431" s="13" customFormat="1">
      <c r="A2431" s="13"/>
      <c r="B2431" s="241"/>
      <c r="C2431" s="242"/>
      <c r="D2431" s="243" t="s">
        <v>195</v>
      </c>
      <c r="E2431" s="244" t="s">
        <v>1</v>
      </c>
      <c r="F2431" s="245" t="s">
        <v>2634</v>
      </c>
      <c r="G2431" s="242"/>
      <c r="H2431" s="244" t="s">
        <v>1</v>
      </c>
      <c r="I2431" s="246"/>
      <c r="J2431" s="242"/>
      <c r="K2431" s="242"/>
      <c r="L2431" s="247"/>
      <c r="M2431" s="248"/>
      <c r="N2431" s="249"/>
      <c r="O2431" s="249"/>
      <c r="P2431" s="249"/>
      <c r="Q2431" s="249"/>
      <c r="R2431" s="249"/>
      <c r="S2431" s="249"/>
      <c r="T2431" s="250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51" t="s">
        <v>195</v>
      </c>
      <c r="AU2431" s="251" t="s">
        <v>83</v>
      </c>
      <c r="AV2431" s="13" t="s">
        <v>81</v>
      </c>
      <c r="AW2431" s="13" t="s">
        <v>30</v>
      </c>
      <c r="AX2431" s="13" t="s">
        <v>73</v>
      </c>
      <c r="AY2431" s="251" t="s">
        <v>183</v>
      </c>
    </row>
    <row r="2432" s="14" customFormat="1">
      <c r="A2432" s="14"/>
      <c r="B2432" s="252"/>
      <c r="C2432" s="253"/>
      <c r="D2432" s="243" t="s">
        <v>195</v>
      </c>
      <c r="E2432" s="254" t="s">
        <v>1</v>
      </c>
      <c r="F2432" s="255" t="s">
        <v>137</v>
      </c>
      <c r="G2432" s="253"/>
      <c r="H2432" s="256">
        <v>10</v>
      </c>
      <c r="I2432" s="257"/>
      <c r="J2432" s="253"/>
      <c r="K2432" s="253"/>
      <c r="L2432" s="258"/>
      <c r="M2432" s="259"/>
      <c r="N2432" s="260"/>
      <c r="O2432" s="260"/>
      <c r="P2432" s="260"/>
      <c r="Q2432" s="260"/>
      <c r="R2432" s="260"/>
      <c r="S2432" s="260"/>
      <c r="T2432" s="261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62" t="s">
        <v>195</v>
      </c>
      <c r="AU2432" s="262" t="s">
        <v>83</v>
      </c>
      <c r="AV2432" s="14" t="s">
        <v>83</v>
      </c>
      <c r="AW2432" s="14" t="s">
        <v>30</v>
      </c>
      <c r="AX2432" s="14" t="s">
        <v>81</v>
      </c>
      <c r="AY2432" s="262" t="s">
        <v>183</v>
      </c>
    </row>
    <row r="2433" s="2" customFormat="1" ht="37.8" customHeight="1">
      <c r="A2433" s="38"/>
      <c r="B2433" s="39"/>
      <c r="C2433" s="227" t="s">
        <v>2635</v>
      </c>
      <c r="D2433" s="227" t="s">
        <v>185</v>
      </c>
      <c r="E2433" s="228" t="s">
        <v>2636</v>
      </c>
      <c r="F2433" s="229" t="s">
        <v>2637</v>
      </c>
      <c r="G2433" s="230" t="s">
        <v>325</v>
      </c>
      <c r="H2433" s="231">
        <v>2</v>
      </c>
      <c r="I2433" s="232"/>
      <c r="J2433" s="233">
        <f>ROUND(I2433*H2433,2)</f>
        <v>0</v>
      </c>
      <c r="K2433" s="234"/>
      <c r="L2433" s="44"/>
      <c r="M2433" s="235" t="s">
        <v>1</v>
      </c>
      <c r="N2433" s="236" t="s">
        <v>38</v>
      </c>
      <c r="O2433" s="91"/>
      <c r="P2433" s="237">
        <f>O2433*H2433</f>
        <v>0</v>
      </c>
      <c r="Q2433" s="237">
        <v>0.0016800000000000001</v>
      </c>
      <c r="R2433" s="237">
        <f>Q2433*H2433</f>
        <v>0.0033600000000000001</v>
      </c>
      <c r="S2433" s="237">
        <v>0</v>
      </c>
      <c r="T2433" s="238">
        <f>S2433*H2433</f>
        <v>0</v>
      </c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R2433" s="239" t="s">
        <v>327</v>
      </c>
      <c r="AT2433" s="239" t="s">
        <v>185</v>
      </c>
      <c r="AU2433" s="239" t="s">
        <v>83</v>
      </c>
      <c r="AY2433" s="17" t="s">
        <v>183</v>
      </c>
      <c r="BE2433" s="240">
        <f>IF(N2433="základní",J2433,0)</f>
        <v>0</v>
      </c>
      <c r="BF2433" s="240">
        <f>IF(N2433="snížená",J2433,0)</f>
        <v>0</v>
      </c>
      <c r="BG2433" s="240">
        <f>IF(N2433="zákl. přenesená",J2433,0)</f>
        <v>0</v>
      </c>
      <c r="BH2433" s="240">
        <f>IF(N2433="sníž. přenesená",J2433,0)</f>
        <v>0</v>
      </c>
      <c r="BI2433" s="240">
        <f>IF(N2433="nulová",J2433,0)</f>
        <v>0</v>
      </c>
      <c r="BJ2433" s="17" t="s">
        <v>81</v>
      </c>
      <c r="BK2433" s="240">
        <f>ROUND(I2433*H2433,2)</f>
        <v>0</v>
      </c>
      <c r="BL2433" s="17" t="s">
        <v>327</v>
      </c>
      <c r="BM2433" s="239" t="s">
        <v>2638</v>
      </c>
    </row>
    <row r="2434" s="13" customFormat="1">
      <c r="A2434" s="13"/>
      <c r="B2434" s="241"/>
      <c r="C2434" s="242"/>
      <c r="D2434" s="243" t="s">
        <v>195</v>
      </c>
      <c r="E2434" s="244" t="s">
        <v>1</v>
      </c>
      <c r="F2434" s="245" t="s">
        <v>2639</v>
      </c>
      <c r="G2434" s="242"/>
      <c r="H2434" s="244" t="s">
        <v>1</v>
      </c>
      <c r="I2434" s="246"/>
      <c r="J2434" s="242"/>
      <c r="K2434" s="242"/>
      <c r="L2434" s="247"/>
      <c r="M2434" s="248"/>
      <c r="N2434" s="249"/>
      <c r="O2434" s="249"/>
      <c r="P2434" s="249"/>
      <c r="Q2434" s="249"/>
      <c r="R2434" s="249"/>
      <c r="S2434" s="249"/>
      <c r="T2434" s="250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51" t="s">
        <v>195</v>
      </c>
      <c r="AU2434" s="251" t="s">
        <v>83</v>
      </c>
      <c r="AV2434" s="13" t="s">
        <v>81</v>
      </c>
      <c r="AW2434" s="13" t="s">
        <v>30</v>
      </c>
      <c r="AX2434" s="13" t="s">
        <v>73</v>
      </c>
      <c r="AY2434" s="251" t="s">
        <v>183</v>
      </c>
    </row>
    <row r="2435" s="14" customFormat="1">
      <c r="A2435" s="14"/>
      <c r="B2435" s="252"/>
      <c r="C2435" s="253"/>
      <c r="D2435" s="243" t="s">
        <v>195</v>
      </c>
      <c r="E2435" s="254" t="s">
        <v>1</v>
      </c>
      <c r="F2435" s="255" t="s">
        <v>83</v>
      </c>
      <c r="G2435" s="253"/>
      <c r="H2435" s="256">
        <v>2</v>
      </c>
      <c r="I2435" s="257"/>
      <c r="J2435" s="253"/>
      <c r="K2435" s="253"/>
      <c r="L2435" s="258"/>
      <c r="M2435" s="259"/>
      <c r="N2435" s="260"/>
      <c r="O2435" s="260"/>
      <c r="P2435" s="260"/>
      <c r="Q2435" s="260"/>
      <c r="R2435" s="260"/>
      <c r="S2435" s="260"/>
      <c r="T2435" s="261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62" t="s">
        <v>195</v>
      </c>
      <c r="AU2435" s="262" t="s">
        <v>83</v>
      </c>
      <c r="AV2435" s="14" t="s">
        <v>83</v>
      </c>
      <c r="AW2435" s="14" t="s">
        <v>30</v>
      </c>
      <c r="AX2435" s="14" t="s">
        <v>81</v>
      </c>
      <c r="AY2435" s="262" t="s">
        <v>183</v>
      </c>
    </row>
    <row r="2436" s="2" customFormat="1" ht="24.15" customHeight="1">
      <c r="A2436" s="38"/>
      <c r="B2436" s="39"/>
      <c r="C2436" s="227" t="s">
        <v>2640</v>
      </c>
      <c r="D2436" s="227" t="s">
        <v>185</v>
      </c>
      <c r="E2436" s="228" t="s">
        <v>2641</v>
      </c>
      <c r="F2436" s="229" t="s">
        <v>2642</v>
      </c>
      <c r="G2436" s="230" t="s">
        <v>293</v>
      </c>
      <c r="H2436" s="231">
        <v>0.014999999999999999</v>
      </c>
      <c r="I2436" s="232"/>
      <c r="J2436" s="233">
        <f>ROUND(I2436*H2436,2)</f>
        <v>0</v>
      </c>
      <c r="K2436" s="234"/>
      <c r="L2436" s="44"/>
      <c r="M2436" s="235" t="s">
        <v>1</v>
      </c>
      <c r="N2436" s="236" t="s">
        <v>38</v>
      </c>
      <c r="O2436" s="91"/>
      <c r="P2436" s="237">
        <f>O2436*H2436</f>
        <v>0</v>
      </c>
      <c r="Q2436" s="237">
        <v>0</v>
      </c>
      <c r="R2436" s="237">
        <f>Q2436*H2436</f>
        <v>0</v>
      </c>
      <c r="S2436" s="237">
        <v>0</v>
      </c>
      <c r="T2436" s="238">
        <f>S2436*H2436</f>
        <v>0</v>
      </c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R2436" s="239" t="s">
        <v>327</v>
      </c>
      <c r="AT2436" s="239" t="s">
        <v>185</v>
      </c>
      <c r="AU2436" s="239" t="s">
        <v>83</v>
      </c>
      <c r="AY2436" s="17" t="s">
        <v>183</v>
      </c>
      <c r="BE2436" s="240">
        <f>IF(N2436="základní",J2436,0)</f>
        <v>0</v>
      </c>
      <c r="BF2436" s="240">
        <f>IF(N2436="snížená",J2436,0)</f>
        <v>0</v>
      </c>
      <c r="BG2436" s="240">
        <f>IF(N2436="zákl. přenesená",J2436,0)</f>
        <v>0</v>
      </c>
      <c r="BH2436" s="240">
        <f>IF(N2436="sníž. přenesená",J2436,0)</f>
        <v>0</v>
      </c>
      <c r="BI2436" s="240">
        <f>IF(N2436="nulová",J2436,0)</f>
        <v>0</v>
      </c>
      <c r="BJ2436" s="17" t="s">
        <v>81</v>
      </c>
      <c r="BK2436" s="240">
        <f>ROUND(I2436*H2436,2)</f>
        <v>0</v>
      </c>
      <c r="BL2436" s="17" t="s">
        <v>327</v>
      </c>
      <c r="BM2436" s="239" t="s">
        <v>2643</v>
      </c>
    </row>
    <row r="2437" s="2" customFormat="1" ht="33" customHeight="1">
      <c r="A2437" s="38"/>
      <c r="B2437" s="39"/>
      <c r="C2437" s="227" t="s">
        <v>2644</v>
      </c>
      <c r="D2437" s="227" t="s">
        <v>185</v>
      </c>
      <c r="E2437" s="228" t="s">
        <v>2645</v>
      </c>
      <c r="F2437" s="229" t="s">
        <v>2646</v>
      </c>
      <c r="G2437" s="230" t="s">
        <v>293</v>
      </c>
      <c r="H2437" s="231">
        <v>0.044999999999999998</v>
      </c>
      <c r="I2437" s="232"/>
      <c r="J2437" s="233">
        <f>ROUND(I2437*H2437,2)</f>
        <v>0</v>
      </c>
      <c r="K2437" s="234"/>
      <c r="L2437" s="44"/>
      <c r="M2437" s="235" t="s">
        <v>1</v>
      </c>
      <c r="N2437" s="236" t="s">
        <v>38</v>
      </c>
      <c r="O2437" s="91"/>
      <c r="P2437" s="237">
        <f>O2437*H2437</f>
        <v>0</v>
      </c>
      <c r="Q2437" s="237">
        <v>0</v>
      </c>
      <c r="R2437" s="237">
        <f>Q2437*H2437</f>
        <v>0</v>
      </c>
      <c r="S2437" s="237">
        <v>0</v>
      </c>
      <c r="T2437" s="238">
        <f>S2437*H2437</f>
        <v>0</v>
      </c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R2437" s="239" t="s">
        <v>327</v>
      </c>
      <c r="AT2437" s="239" t="s">
        <v>185</v>
      </c>
      <c r="AU2437" s="239" t="s">
        <v>83</v>
      </c>
      <c r="AY2437" s="17" t="s">
        <v>183</v>
      </c>
      <c r="BE2437" s="240">
        <f>IF(N2437="základní",J2437,0)</f>
        <v>0</v>
      </c>
      <c r="BF2437" s="240">
        <f>IF(N2437="snížená",J2437,0)</f>
        <v>0</v>
      </c>
      <c r="BG2437" s="240">
        <f>IF(N2437="zákl. přenesená",J2437,0)</f>
        <v>0</v>
      </c>
      <c r="BH2437" s="240">
        <f>IF(N2437="sníž. přenesená",J2437,0)</f>
        <v>0</v>
      </c>
      <c r="BI2437" s="240">
        <f>IF(N2437="nulová",J2437,0)</f>
        <v>0</v>
      </c>
      <c r="BJ2437" s="17" t="s">
        <v>81</v>
      </c>
      <c r="BK2437" s="240">
        <f>ROUND(I2437*H2437,2)</f>
        <v>0</v>
      </c>
      <c r="BL2437" s="17" t="s">
        <v>327</v>
      </c>
      <c r="BM2437" s="239" t="s">
        <v>2647</v>
      </c>
    </row>
    <row r="2438" s="14" customFormat="1">
      <c r="A2438" s="14"/>
      <c r="B2438" s="252"/>
      <c r="C2438" s="253"/>
      <c r="D2438" s="243" t="s">
        <v>195</v>
      </c>
      <c r="E2438" s="253"/>
      <c r="F2438" s="255" t="s">
        <v>2648</v>
      </c>
      <c r="G2438" s="253"/>
      <c r="H2438" s="256">
        <v>0.044999999999999998</v>
      </c>
      <c r="I2438" s="257"/>
      <c r="J2438" s="253"/>
      <c r="K2438" s="253"/>
      <c r="L2438" s="258"/>
      <c r="M2438" s="259"/>
      <c r="N2438" s="260"/>
      <c r="O2438" s="260"/>
      <c r="P2438" s="260"/>
      <c r="Q2438" s="260"/>
      <c r="R2438" s="260"/>
      <c r="S2438" s="260"/>
      <c r="T2438" s="261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62" t="s">
        <v>195</v>
      </c>
      <c r="AU2438" s="262" t="s">
        <v>83</v>
      </c>
      <c r="AV2438" s="14" t="s">
        <v>83</v>
      </c>
      <c r="AW2438" s="14" t="s">
        <v>4</v>
      </c>
      <c r="AX2438" s="14" t="s">
        <v>81</v>
      </c>
      <c r="AY2438" s="262" t="s">
        <v>183</v>
      </c>
    </row>
    <row r="2439" s="12" customFormat="1" ht="22.8" customHeight="1">
      <c r="A2439" s="12"/>
      <c r="B2439" s="211"/>
      <c r="C2439" s="212"/>
      <c r="D2439" s="213" t="s">
        <v>72</v>
      </c>
      <c r="E2439" s="225" t="s">
        <v>2649</v>
      </c>
      <c r="F2439" s="225" t="s">
        <v>2650</v>
      </c>
      <c r="G2439" s="212"/>
      <c r="H2439" s="212"/>
      <c r="I2439" s="215"/>
      <c r="J2439" s="226">
        <f>BK2439</f>
        <v>0</v>
      </c>
      <c r="K2439" s="212"/>
      <c r="L2439" s="217"/>
      <c r="M2439" s="218"/>
      <c r="N2439" s="219"/>
      <c r="O2439" s="219"/>
      <c r="P2439" s="220">
        <f>SUM(P2440:P2446)</f>
        <v>0</v>
      </c>
      <c r="Q2439" s="219"/>
      <c r="R2439" s="220">
        <f>SUM(R2440:R2446)</f>
        <v>0.0011900000000000001</v>
      </c>
      <c r="S2439" s="219"/>
      <c r="T2439" s="221">
        <f>SUM(T2440:T2446)</f>
        <v>0</v>
      </c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R2439" s="222" t="s">
        <v>83</v>
      </c>
      <c r="AT2439" s="223" t="s">
        <v>72</v>
      </c>
      <c r="AU2439" s="223" t="s">
        <v>81</v>
      </c>
      <c r="AY2439" s="222" t="s">
        <v>183</v>
      </c>
      <c r="BK2439" s="224">
        <f>SUM(BK2440:BK2446)</f>
        <v>0</v>
      </c>
    </row>
    <row r="2440" s="2" customFormat="1" ht="16.5" customHeight="1">
      <c r="A2440" s="38"/>
      <c r="B2440" s="39"/>
      <c r="C2440" s="227" t="s">
        <v>2651</v>
      </c>
      <c r="D2440" s="227" t="s">
        <v>185</v>
      </c>
      <c r="E2440" s="228" t="s">
        <v>2652</v>
      </c>
      <c r="F2440" s="229" t="s">
        <v>2653</v>
      </c>
      <c r="G2440" s="230" t="s">
        <v>325</v>
      </c>
      <c r="H2440" s="231">
        <v>1</v>
      </c>
      <c r="I2440" s="232"/>
      <c r="J2440" s="233">
        <f>ROUND(I2440*H2440,2)</f>
        <v>0</v>
      </c>
      <c r="K2440" s="234"/>
      <c r="L2440" s="44"/>
      <c r="M2440" s="235" t="s">
        <v>1</v>
      </c>
      <c r="N2440" s="236" t="s">
        <v>38</v>
      </c>
      <c r="O2440" s="91"/>
      <c r="P2440" s="237">
        <f>O2440*H2440</f>
        <v>0</v>
      </c>
      <c r="Q2440" s="237">
        <v>0.001</v>
      </c>
      <c r="R2440" s="237">
        <f>Q2440*H2440</f>
        <v>0.001</v>
      </c>
      <c r="S2440" s="237">
        <v>0</v>
      </c>
      <c r="T2440" s="238">
        <f>S2440*H2440</f>
        <v>0</v>
      </c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R2440" s="239" t="s">
        <v>327</v>
      </c>
      <c r="AT2440" s="239" t="s">
        <v>185</v>
      </c>
      <c r="AU2440" s="239" t="s">
        <v>83</v>
      </c>
      <c r="AY2440" s="17" t="s">
        <v>183</v>
      </c>
      <c r="BE2440" s="240">
        <f>IF(N2440="základní",J2440,0)</f>
        <v>0</v>
      </c>
      <c r="BF2440" s="240">
        <f>IF(N2440="snížená",J2440,0)</f>
        <v>0</v>
      </c>
      <c r="BG2440" s="240">
        <f>IF(N2440="zákl. přenesená",J2440,0)</f>
        <v>0</v>
      </c>
      <c r="BH2440" s="240">
        <f>IF(N2440="sníž. přenesená",J2440,0)</f>
        <v>0</v>
      </c>
      <c r="BI2440" s="240">
        <f>IF(N2440="nulová",J2440,0)</f>
        <v>0</v>
      </c>
      <c r="BJ2440" s="17" t="s">
        <v>81</v>
      </c>
      <c r="BK2440" s="240">
        <f>ROUND(I2440*H2440,2)</f>
        <v>0</v>
      </c>
      <c r="BL2440" s="17" t="s">
        <v>327</v>
      </c>
      <c r="BM2440" s="239" t="s">
        <v>2654</v>
      </c>
    </row>
    <row r="2441" s="13" customFormat="1">
      <c r="A2441" s="13"/>
      <c r="B2441" s="241"/>
      <c r="C2441" s="242"/>
      <c r="D2441" s="243" t="s">
        <v>195</v>
      </c>
      <c r="E2441" s="244" t="s">
        <v>1</v>
      </c>
      <c r="F2441" s="245" t="s">
        <v>2655</v>
      </c>
      <c r="G2441" s="242"/>
      <c r="H2441" s="244" t="s">
        <v>1</v>
      </c>
      <c r="I2441" s="246"/>
      <c r="J2441" s="242"/>
      <c r="K2441" s="242"/>
      <c r="L2441" s="247"/>
      <c r="M2441" s="248"/>
      <c r="N2441" s="249"/>
      <c r="O2441" s="249"/>
      <c r="P2441" s="249"/>
      <c r="Q2441" s="249"/>
      <c r="R2441" s="249"/>
      <c r="S2441" s="249"/>
      <c r="T2441" s="250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51" t="s">
        <v>195</v>
      </c>
      <c r="AU2441" s="251" t="s">
        <v>83</v>
      </c>
      <c r="AV2441" s="13" t="s">
        <v>81</v>
      </c>
      <c r="AW2441" s="13" t="s">
        <v>30</v>
      </c>
      <c r="AX2441" s="13" t="s">
        <v>73</v>
      </c>
      <c r="AY2441" s="251" t="s">
        <v>183</v>
      </c>
    </row>
    <row r="2442" s="14" customFormat="1">
      <c r="A2442" s="14"/>
      <c r="B2442" s="252"/>
      <c r="C2442" s="253"/>
      <c r="D2442" s="243" t="s">
        <v>195</v>
      </c>
      <c r="E2442" s="254" t="s">
        <v>1</v>
      </c>
      <c r="F2442" s="255" t="s">
        <v>81</v>
      </c>
      <c r="G2442" s="253"/>
      <c r="H2442" s="256">
        <v>1</v>
      </c>
      <c r="I2442" s="257"/>
      <c r="J2442" s="253"/>
      <c r="K2442" s="253"/>
      <c r="L2442" s="258"/>
      <c r="M2442" s="259"/>
      <c r="N2442" s="260"/>
      <c r="O2442" s="260"/>
      <c r="P2442" s="260"/>
      <c r="Q2442" s="260"/>
      <c r="R2442" s="260"/>
      <c r="S2442" s="260"/>
      <c r="T2442" s="261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62" t="s">
        <v>195</v>
      </c>
      <c r="AU2442" s="262" t="s">
        <v>83</v>
      </c>
      <c r="AV2442" s="14" t="s">
        <v>83</v>
      </c>
      <c r="AW2442" s="14" t="s">
        <v>30</v>
      </c>
      <c r="AX2442" s="14" t="s">
        <v>81</v>
      </c>
      <c r="AY2442" s="262" t="s">
        <v>183</v>
      </c>
    </row>
    <row r="2443" s="2" customFormat="1" ht="16.5" customHeight="1">
      <c r="A2443" s="38"/>
      <c r="B2443" s="39"/>
      <c r="C2443" s="277" t="s">
        <v>2656</v>
      </c>
      <c r="D2443" s="277" t="s">
        <v>649</v>
      </c>
      <c r="E2443" s="278" t="s">
        <v>2657</v>
      </c>
      <c r="F2443" s="279" t="s">
        <v>2658</v>
      </c>
      <c r="G2443" s="280" t="s">
        <v>325</v>
      </c>
      <c r="H2443" s="281">
        <v>1</v>
      </c>
      <c r="I2443" s="282"/>
      <c r="J2443" s="283">
        <f>ROUND(I2443*H2443,2)</f>
        <v>0</v>
      </c>
      <c r="K2443" s="284"/>
      <c r="L2443" s="285"/>
      <c r="M2443" s="286" t="s">
        <v>1</v>
      </c>
      <c r="N2443" s="287" t="s">
        <v>38</v>
      </c>
      <c r="O2443" s="91"/>
      <c r="P2443" s="237">
        <f>O2443*H2443</f>
        <v>0</v>
      </c>
      <c r="Q2443" s="237">
        <v>0.00019000000000000001</v>
      </c>
      <c r="R2443" s="237">
        <f>Q2443*H2443</f>
        <v>0.00019000000000000001</v>
      </c>
      <c r="S2443" s="237">
        <v>0</v>
      </c>
      <c r="T2443" s="238">
        <f>S2443*H2443</f>
        <v>0</v>
      </c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R2443" s="239" t="s">
        <v>283</v>
      </c>
      <c r="AT2443" s="239" t="s">
        <v>649</v>
      </c>
      <c r="AU2443" s="239" t="s">
        <v>83</v>
      </c>
      <c r="AY2443" s="17" t="s">
        <v>183</v>
      </c>
      <c r="BE2443" s="240">
        <f>IF(N2443="základní",J2443,0)</f>
        <v>0</v>
      </c>
      <c r="BF2443" s="240">
        <f>IF(N2443="snížená",J2443,0)</f>
        <v>0</v>
      </c>
      <c r="BG2443" s="240">
        <f>IF(N2443="zákl. přenesená",J2443,0)</f>
        <v>0</v>
      </c>
      <c r="BH2443" s="240">
        <f>IF(N2443="sníž. přenesená",J2443,0)</f>
        <v>0</v>
      </c>
      <c r="BI2443" s="240">
        <f>IF(N2443="nulová",J2443,0)</f>
        <v>0</v>
      </c>
      <c r="BJ2443" s="17" t="s">
        <v>81</v>
      </c>
      <c r="BK2443" s="240">
        <f>ROUND(I2443*H2443,2)</f>
        <v>0</v>
      </c>
      <c r="BL2443" s="17" t="s">
        <v>188</v>
      </c>
      <c r="BM2443" s="239" t="s">
        <v>2659</v>
      </c>
    </row>
    <row r="2444" s="2" customFormat="1" ht="24.15" customHeight="1">
      <c r="A2444" s="38"/>
      <c r="B2444" s="39"/>
      <c r="C2444" s="227" t="s">
        <v>2660</v>
      </c>
      <c r="D2444" s="227" t="s">
        <v>185</v>
      </c>
      <c r="E2444" s="228" t="s">
        <v>2661</v>
      </c>
      <c r="F2444" s="229" t="s">
        <v>2662</v>
      </c>
      <c r="G2444" s="230" t="s">
        <v>293</v>
      </c>
      <c r="H2444" s="231">
        <v>0.001</v>
      </c>
      <c r="I2444" s="232"/>
      <c r="J2444" s="233">
        <f>ROUND(I2444*H2444,2)</f>
        <v>0</v>
      </c>
      <c r="K2444" s="234"/>
      <c r="L2444" s="44"/>
      <c r="M2444" s="235" t="s">
        <v>1</v>
      </c>
      <c r="N2444" s="236" t="s">
        <v>38</v>
      </c>
      <c r="O2444" s="91"/>
      <c r="P2444" s="237">
        <f>O2444*H2444</f>
        <v>0</v>
      </c>
      <c r="Q2444" s="237">
        <v>0</v>
      </c>
      <c r="R2444" s="237">
        <f>Q2444*H2444</f>
        <v>0</v>
      </c>
      <c r="S2444" s="237">
        <v>0</v>
      </c>
      <c r="T2444" s="238">
        <f>S2444*H2444</f>
        <v>0</v>
      </c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R2444" s="239" t="s">
        <v>327</v>
      </c>
      <c r="AT2444" s="239" t="s">
        <v>185</v>
      </c>
      <c r="AU2444" s="239" t="s">
        <v>83</v>
      </c>
      <c r="AY2444" s="17" t="s">
        <v>183</v>
      </c>
      <c r="BE2444" s="240">
        <f>IF(N2444="základní",J2444,0)</f>
        <v>0</v>
      </c>
      <c r="BF2444" s="240">
        <f>IF(N2444="snížená",J2444,0)</f>
        <v>0</v>
      </c>
      <c r="BG2444" s="240">
        <f>IF(N2444="zákl. přenesená",J2444,0)</f>
        <v>0</v>
      </c>
      <c r="BH2444" s="240">
        <f>IF(N2444="sníž. přenesená",J2444,0)</f>
        <v>0</v>
      </c>
      <c r="BI2444" s="240">
        <f>IF(N2444="nulová",J2444,0)</f>
        <v>0</v>
      </c>
      <c r="BJ2444" s="17" t="s">
        <v>81</v>
      </c>
      <c r="BK2444" s="240">
        <f>ROUND(I2444*H2444,2)</f>
        <v>0</v>
      </c>
      <c r="BL2444" s="17" t="s">
        <v>327</v>
      </c>
      <c r="BM2444" s="239" t="s">
        <v>2663</v>
      </c>
    </row>
    <row r="2445" s="2" customFormat="1" ht="24.15" customHeight="1">
      <c r="A2445" s="38"/>
      <c r="B2445" s="39"/>
      <c r="C2445" s="227" t="s">
        <v>2664</v>
      </c>
      <c r="D2445" s="227" t="s">
        <v>185</v>
      </c>
      <c r="E2445" s="228" t="s">
        <v>2665</v>
      </c>
      <c r="F2445" s="229" t="s">
        <v>2666</v>
      </c>
      <c r="G2445" s="230" t="s">
        <v>293</v>
      </c>
      <c r="H2445" s="231">
        <v>0.0030000000000000001</v>
      </c>
      <c r="I2445" s="232"/>
      <c r="J2445" s="233">
        <f>ROUND(I2445*H2445,2)</f>
        <v>0</v>
      </c>
      <c r="K2445" s="234"/>
      <c r="L2445" s="44"/>
      <c r="M2445" s="235" t="s">
        <v>1</v>
      </c>
      <c r="N2445" s="236" t="s">
        <v>38</v>
      </c>
      <c r="O2445" s="91"/>
      <c r="P2445" s="237">
        <f>O2445*H2445</f>
        <v>0</v>
      </c>
      <c r="Q2445" s="237">
        <v>0</v>
      </c>
      <c r="R2445" s="237">
        <f>Q2445*H2445</f>
        <v>0</v>
      </c>
      <c r="S2445" s="237">
        <v>0</v>
      </c>
      <c r="T2445" s="238">
        <f>S2445*H2445</f>
        <v>0</v>
      </c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R2445" s="239" t="s">
        <v>327</v>
      </c>
      <c r="AT2445" s="239" t="s">
        <v>185</v>
      </c>
      <c r="AU2445" s="239" t="s">
        <v>83</v>
      </c>
      <c r="AY2445" s="17" t="s">
        <v>183</v>
      </c>
      <c r="BE2445" s="240">
        <f>IF(N2445="základní",J2445,0)</f>
        <v>0</v>
      </c>
      <c r="BF2445" s="240">
        <f>IF(N2445="snížená",J2445,0)</f>
        <v>0</v>
      </c>
      <c r="BG2445" s="240">
        <f>IF(N2445="zákl. přenesená",J2445,0)</f>
        <v>0</v>
      </c>
      <c r="BH2445" s="240">
        <f>IF(N2445="sníž. přenesená",J2445,0)</f>
        <v>0</v>
      </c>
      <c r="BI2445" s="240">
        <f>IF(N2445="nulová",J2445,0)</f>
        <v>0</v>
      </c>
      <c r="BJ2445" s="17" t="s">
        <v>81</v>
      </c>
      <c r="BK2445" s="240">
        <f>ROUND(I2445*H2445,2)</f>
        <v>0</v>
      </c>
      <c r="BL2445" s="17" t="s">
        <v>327</v>
      </c>
      <c r="BM2445" s="239" t="s">
        <v>2667</v>
      </c>
    </row>
    <row r="2446" s="14" customFormat="1">
      <c r="A2446" s="14"/>
      <c r="B2446" s="252"/>
      <c r="C2446" s="253"/>
      <c r="D2446" s="243" t="s">
        <v>195</v>
      </c>
      <c r="E2446" s="253"/>
      <c r="F2446" s="255" t="s">
        <v>2668</v>
      </c>
      <c r="G2446" s="253"/>
      <c r="H2446" s="256">
        <v>0.0030000000000000001</v>
      </c>
      <c r="I2446" s="257"/>
      <c r="J2446" s="253"/>
      <c r="K2446" s="253"/>
      <c r="L2446" s="258"/>
      <c r="M2446" s="259"/>
      <c r="N2446" s="260"/>
      <c r="O2446" s="260"/>
      <c r="P2446" s="260"/>
      <c r="Q2446" s="260"/>
      <c r="R2446" s="260"/>
      <c r="S2446" s="260"/>
      <c r="T2446" s="261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62" t="s">
        <v>195</v>
      </c>
      <c r="AU2446" s="262" t="s">
        <v>83</v>
      </c>
      <c r="AV2446" s="14" t="s">
        <v>83</v>
      </c>
      <c r="AW2446" s="14" t="s">
        <v>4</v>
      </c>
      <c r="AX2446" s="14" t="s">
        <v>81</v>
      </c>
      <c r="AY2446" s="262" t="s">
        <v>183</v>
      </c>
    </row>
    <row r="2447" s="12" customFormat="1" ht="22.8" customHeight="1">
      <c r="A2447" s="12"/>
      <c r="B2447" s="211"/>
      <c r="C2447" s="212"/>
      <c r="D2447" s="213" t="s">
        <v>72</v>
      </c>
      <c r="E2447" s="225" t="s">
        <v>459</v>
      </c>
      <c r="F2447" s="225" t="s">
        <v>460</v>
      </c>
      <c r="G2447" s="212"/>
      <c r="H2447" s="212"/>
      <c r="I2447" s="215"/>
      <c r="J2447" s="226">
        <f>BK2447</f>
        <v>0</v>
      </c>
      <c r="K2447" s="212"/>
      <c r="L2447" s="217"/>
      <c r="M2447" s="218"/>
      <c r="N2447" s="219"/>
      <c r="O2447" s="219"/>
      <c r="P2447" s="220">
        <f>SUM(P2448:P2453)</f>
        <v>0</v>
      </c>
      <c r="Q2447" s="219"/>
      <c r="R2447" s="220">
        <f>SUM(R2448:R2453)</f>
        <v>0.45157499999999995</v>
      </c>
      <c r="S2447" s="219"/>
      <c r="T2447" s="221">
        <f>SUM(T2448:T2453)</f>
        <v>0</v>
      </c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R2447" s="222" t="s">
        <v>83</v>
      </c>
      <c r="AT2447" s="223" t="s">
        <v>72</v>
      </c>
      <c r="AU2447" s="223" t="s">
        <v>81</v>
      </c>
      <c r="AY2447" s="222" t="s">
        <v>183</v>
      </c>
      <c r="BK2447" s="224">
        <f>SUM(BK2448:BK2453)</f>
        <v>0</v>
      </c>
    </row>
    <row r="2448" s="2" customFormat="1" ht="24.15" customHeight="1">
      <c r="A2448" s="38"/>
      <c r="B2448" s="39"/>
      <c r="C2448" s="227" t="s">
        <v>2669</v>
      </c>
      <c r="D2448" s="227" t="s">
        <v>185</v>
      </c>
      <c r="E2448" s="228" t="s">
        <v>2670</v>
      </c>
      <c r="F2448" s="229" t="s">
        <v>2671</v>
      </c>
      <c r="G2448" s="230" t="s">
        <v>202</v>
      </c>
      <c r="H2448" s="231">
        <v>4.5</v>
      </c>
      <c r="I2448" s="232"/>
      <c r="J2448" s="233">
        <f>ROUND(I2448*H2448,2)</f>
        <v>0</v>
      </c>
      <c r="K2448" s="234"/>
      <c r="L2448" s="44"/>
      <c r="M2448" s="235" t="s">
        <v>1</v>
      </c>
      <c r="N2448" s="236" t="s">
        <v>38</v>
      </c>
      <c r="O2448" s="91"/>
      <c r="P2448" s="237">
        <f>O2448*H2448</f>
        <v>0</v>
      </c>
      <c r="Q2448" s="237">
        <v>0.10035</v>
      </c>
      <c r="R2448" s="237">
        <f>Q2448*H2448</f>
        <v>0.45157499999999995</v>
      </c>
      <c r="S2448" s="237">
        <v>0</v>
      </c>
      <c r="T2448" s="238">
        <f>S2448*H2448</f>
        <v>0</v>
      </c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R2448" s="239" t="s">
        <v>327</v>
      </c>
      <c r="AT2448" s="239" t="s">
        <v>185</v>
      </c>
      <c r="AU2448" s="239" t="s">
        <v>83</v>
      </c>
      <c r="AY2448" s="17" t="s">
        <v>183</v>
      </c>
      <c r="BE2448" s="240">
        <f>IF(N2448="základní",J2448,0)</f>
        <v>0</v>
      </c>
      <c r="BF2448" s="240">
        <f>IF(N2448="snížená",J2448,0)</f>
        <v>0</v>
      </c>
      <c r="BG2448" s="240">
        <f>IF(N2448="zákl. přenesená",J2448,0)</f>
        <v>0</v>
      </c>
      <c r="BH2448" s="240">
        <f>IF(N2448="sníž. přenesená",J2448,0)</f>
        <v>0</v>
      </c>
      <c r="BI2448" s="240">
        <f>IF(N2448="nulová",J2448,0)</f>
        <v>0</v>
      </c>
      <c r="BJ2448" s="17" t="s">
        <v>81</v>
      </c>
      <c r="BK2448" s="240">
        <f>ROUND(I2448*H2448,2)</f>
        <v>0</v>
      </c>
      <c r="BL2448" s="17" t="s">
        <v>327</v>
      </c>
      <c r="BM2448" s="239" t="s">
        <v>2672</v>
      </c>
    </row>
    <row r="2449" s="13" customFormat="1">
      <c r="A2449" s="13"/>
      <c r="B2449" s="241"/>
      <c r="C2449" s="242"/>
      <c r="D2449" s="243" t="s">
        <v>195</v>
      </c>
      <c r="E2449" s="244" t="s">
        <v>1</v>
      </c>
      <c r="F2449" s="245" t="s">
        <v>2673</v>
      </c>
      <c r="G2449" s="242"/>
      <c r="H2449" s="244" t="s">
        <v>1</v>
      </c>
      <c r="I2449" s="246"/>
      <c r="J2449" s="242"/>
      <c r="K2449" s="242"/>
      <c r="L2449" s="247"/>
      <c r="M2449" s="248"/>
      <c r="N2449" s="249"/>
      <c r="O2449" s="249"/>
      <c r="P2449" s="249"/>
      <c r="Q2449" s="249"/>
      <c r="R2449" s="249"/>
      <c r="S2449" s="249"/>
      <c r="T2449" s="250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51" t="s">
        <v>195</v>
      </c>
      <c r="AU2449" s="251" t="s">
        <v>83</v>
      </c>
      <c r="AV2449" s="13" t="s">
        <v>81</v>
      </c>
      <c r="AW2449" s="13" t="s">
        <v>30</v>
      </c>
      <c r="AX2449" s="13" t="s">
        <v>73</v>
      </c>
      <c r="AY2449" s="251" t="s">
        <v>183</v>
      </c>
    </row>
    <row r="2450" s="14" customFormat="1">
      <c r="A2450" s="14"/>
      <c r="B2450" s="252"/>
      <c r="C2450" s="253"/>
      <c r="D2450" s="243" t="s">
        <v>195</v>
      </c>
      <c r="E2450" s="254" t="s">
        <v>1</v>
      </c>
      <c r="F2450" s="255" t="s">
        <v>2674</v>
      </c>
      <c r="G2450" s="253"/>
      <c r="H2450" s="256">
        <v>4.5</v>
      </c>
      <c r="I2450" s="257"/>
      <c r="J2450" s="253"/>
      <c r="K2450" s="253"/>
      <c r="L2450" s="258"/>
      <c r="M2450" s="259"/>
      <c r="N2450" s="260"/>
      <c r="O2450" s="260"/>
      <c r="P2450" s="260"/>
      <c r="Q2450" s="260"/>
      <c r="R2450" s="260"/>
      <c r="S2450" s="260"/>
      <c r="T2450" s="261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62" t="s">
        <v>195</v>
      </c>
      <c r="AU2450" s="262" t="s">
        <v>83</v>
      </c>
      <c r="AV2450" s="14" t="s">
        <v>83</v>
      </c>
      <c r="AW2450" s="14" t="s">
        <v>30</v>
      </c>
      <c r="AX2450" s="14" t="s">
        <v>81</v>
      </c>
      <c r="AY2450" s="262" t="s">
        <v>183</v>
      </c>
    </row>
    <row r="2451" s="2" customFormat="1" ht="24.15" customHeight="1">
      <c r="A2451" s="38"/>
      <c r="B2451" s="39"/>
      <c r="C2451" s="227" t="s">
        <v>2675</v>
      </c>
      <c r="D2451" s="227" t="s">
        <v>185</v>
      </c>
      <c r="E2451" s="228" t="s">
        <v>2676</v>
      </c>
      <c r="F2451" s="229" t="s">
        <v>2677</v>
      </c>
      <c r="G2451" s="230" t="s">
        <v>293</v>
      </c>
      <c r="H2451" s="231">
        <v>0.45200000000000001</v>
      </c>
      <c r="I2451" s="232"/>
      <c r="J2451" s="233">
        <f>ROUND(I2451*H2451,2)</f>
        <v>0</v>
      </c>
      <c r="K2451" s="234"/>
      <c r="L2451" s="44"/>
      <c r="M2451" s="235" t="s">
        <v>1</v>
      </c>
      <c r="N2451" s="236" t="s">
        <v>38</v>
      </c>
      <c r="O2451" s="91"/>
      <c r="P2451" s="237">
        <f>O2451*H2451</f>
        <v>0</v>
      </c>
      <c r="Q2451" s="237">
        <v>0</v>
      </c>
      <c r="R2451" s="237">
        <f>Q2451*H2451</f>
        <v>0</v>
      </c>
      <c r="S2451" s="237">
        <v>0</v>
      </c>
      <c r="T2451" s="238">
        <f>S2451*H2451</f>
        <v>0</v>
      </c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R2451" s="239" t="s">
        <v>327</v>
      </c>
      <c r="AT2451" s="239" t="s">
        <v>185</v>
      </c>
      <c r="AU2451" s="239" t="s">
        <v>83</v>
      </c>
      <c r="AY2451" s="17" t="s">
        <v>183</v>
      </c>
      <c r="BE2451" s="240">
        <f>IF(N2451="základní",J2451,0)</f>
        <v>0</v>
      </c>
      <c r="BF2451" s="240">
        <f>IF(N2451="snížená",J2451,0)</f>
        <v>0</v>
      </c>
      <c r="BG2451" s="240">
        <f>IF(N2451="zákl. přenesená",J2451,0)</f>
        <v>0</v>
      </c>
      <c r="BH2451" s="240">
        <f>IF(N2451="sníž. přenesená",J2451,0)</f>
        <v>0</v>
      </c>
      <c r="BI2451" s="240">
        <f>IF(N2451="nulová",J2451,0)</f>
        <v>0</v>
      </c>
      <c r="BJ2451" s="17" t="s">
        <v>81</v>
      </c>
      <c r="BK2451" s="240">
        <f>ROUND(I2451*H2451,2)</f>
        <v>0</v>
      </c>
      <c r="BL2451" s="17" t="s">
        <v>327</v>
      </c>
      <c r="BM2451" s="239" t="s">
        <v>2678</v>
      </c>
    </row>
    <row r="2452" s="2" customFormat="1" ht="33" customHeight="1">
      <c r="A2452" s="38"/>
      <c r="B2452" s="39"/>
      <c r="C2452" s="227" t="s">
        <v>2679</v>
      </c>
      <c r="D2452" s="227" t="s">
        <v>185</v>
      </c>
      <c r="E2452" s="228" t="s">
        <v>2680</v>
      </c>
      <c r="F2452" s="229" t="s">
        <v>2681</v>
      </c>
      <c r="G2452" s="230" t="s">
        <v>293</v>
      </c>
      <c r="H2452" s="231">
        <v>1.3560000000000001</v>
      </c>
      <c r="I2452" s="232"/>
      <c r="J2452" s="233">
        <f>ROUND(I2452*H2452,2)</f>
        <v>0</v>
      </c>
      <c r="K2452" s="234"/>
      <c r="L2452" s="44"/>
      <c r="M2452" s="235" t="s">
        <v>1</v>
      </c>
      <c r="N2452" s="236" t="s">
        <v>38</v>
      </c>
      <c r="O2452" s="91"/>
      <c r="P2452" s="237">
        <f>O2452*H2452</f>
        <v>0</v>
      </c>
      <c r="Q2452" s="237">
        <v>0</v>
      </c>
      <c r="R2452" s="237">
        <f>Q2452*H2452</f>
        <v>0</v>
      </c>
      <c r="S2452" s="237">
        <v>0</v>
      </c>
      <c r="T2452" s="238">
        <f>S2452*H2452</f>
        <v>0</v>
      </c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R2452" s="239" t="s">
        <v>327</v>
      </c>
      <c r="AT2452" s="239" t="s">
        <v>185</v>
      </c>
      <c r="AU2452" s="239" t="s">
        <v>83</v>
      </c>
      <c r="AY2452" s="17" t="s">
        <v>183</v>
      </c>
      <c r="BE2452" s="240">
        <f>IF(N2452="základní",J2452,0)</f>
        <v>0</v>
      </c>
      <c r="BF2452" s="240">
        <f>IF(N2452="snížená",J2452,0)</f>
        <v>0</v>
      </c>
      <c r="BG2452" s="240">
        <f>IF(N2452="zákl. přenesená",J2452,0)</f>
        <v>0</v>
      </c>
      <c r="BH2452" s="240">
        <f>IF(N2452="sníž. přenesená",J2452,0)</f>
        <v>0</v>
      </c>
      <c r="BI2452" s="240">
        <f>IF(N2452="nulová",J2452,0)</f>
        <v>0</v>
      </c>
      <c r="BJ2452" s="17" t="s">
        <v>81</v>
      </c>
      <c r="BK2452" s="240">
        <f>ROUND(I2452*H2452,2)</f>
        <v>0</v>
      </c>
      <c r="BL2452" s="17" t="s">
        <v>327</v>
      </c>
      <c r="BM2452" s="239" t="s">
        <v>2682</v>
      </c>
    </row>
    <row r="2453" s="14" customFormat="1">
      <c r="A2453" s="14"/>
      <c r="B2453" s="252"/>
      <c r="C2453" s="253"/>
      <c r="D2453" s="243" t="s">
        <v>195</v>
      </c>
      <c r="E2453" s="253"/>
      <c r="F2453" s="255" t="s">
        <v>2683</v>
      </c>
      <c r="G2453" s="253"/>
      <c r="H2453" s="256">
        <v>1.3560000000000001</v>
      </c>
      <c r="I2453" s="257"/>
      <c r="J2453" s="253"/>
      <c r="K2453" s="253"/>
      <c r="L2453" s="258"/>
      <c r="M2453" s="259"/>
      <c r="N2453" s="260"/>
      <c r="O2453" s="260"/>
      <c r="P2453" s="260"/>
      <c r="Q2453" s="260"/>
      <c r="R2453" s="260"/>
      <c r="S2453" s="260"/>
      <c r="T2453" s="261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62" t="s">
        <v>195</v>
      </c>
      <c r="AU2453" s="262" t="s">
        <v>83</v>
      </c>
      <c r="AV2453" s="14" t="s">
        <v>83</v>
      </c>
      <c r="AW2453" s="14" t="s">
        <v>4</v>
      </c>
      <c r="AX2453" s="14" t="s">
        <v>81</v>
      </c>
      <c r="AY2453" s="262" t="s">
        <v>183</v>
      </c>
    </row>
    <row r="2454" s="12" customFormat="1" ht="22.8" customHeight="1">
      <c r="A2454" s="12"/>
      <c r="B2454" s="211"/>
      <c r="C2454" s="212"/>
      <c r="D2454" s="213" t="s">
        <v>72</v>
      </c>
      <c r="E2454" s="225" t="s">
        <v>2684</v>
      </c>
      <c r="F2454" s="225" t="s">
        <v>2685</v>
      </c>
      <c r="G2454" s="212"/>
      <c r="H2454" s="212"/>
      <c r="I2454" s="215"/>
      <c r="J2454" s="226">
        <f>BK2454</f>
        <v>0</v>
      </c>
      <c r="K2454" s="212"/>
      <c r="L2454" s="217"/>
      <c r="M2454" s="218"/>
      <c r="N2454" s="219"/>
      <c r="O2454" s="219"/>
      <c r="P2454" s="220">
        <f>SUM(P2455:P2531)</f>
        <v>0</v>
      </c>
      <c r="Q2454" s="219"/>
      <c r="R2454" s="220">
        <f>SUM(R2455:R2531)</f>
        <v>9.7798930199999994</v>
      </c>
      <c r="S2454" s="219"/>
      <c r="T2454" s="221">
        <f>SUM(T2455:T2531)</f>
        <v>6.9357600000000001</v>
      </c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R2454" s="222" t="s">
        <v>83</v>
      </c>
      <c r="AT2454" s="223" t="s">
        <v>72</v>
      </c>
      <c r="AU2454" s="223" t="s">
        <v>81</v>
      </c>
      <c r="AY2454" s="222" t="s">
        <v>183</v>
      </c>
      <c r="BK2454" s="224">
        <f>SUM(BK2455:BK2531)</f>
        <v>0</v>
      </c>
    </row>
    <row r="2455" s="2" customFormat="1" ht="24.15" customHeight="1">
      <c r="A2455" s="38"/>
      <c r="B2455" s="39"/>
      <c r="C2455" s="227" t="s">
        <v>2686</v>
      </c>
      <c r="D2455" s="227" t="s">
        <v>185</v>
      </c>
      <c r="E2455" s="228" t="s">
        <v>2687</v>
      </c>
      <c r="F2455" s="229" t="s">
        <v>2688</v>
      </c>
      <c r="G2455" s="230" t="s">
        <v>187</v>
      </c>
      <c r="H2455" s="231">
        <v>4.726</v>
      </c>
      <c r="I2455" s="232"/>
      <c r="J2455" s="233">
        <f>ROUND(I2455*H2455,2)</f>
        <v>0</v>
      </c>
      <c r="K2455" s="234"/>
      <c r="L2455" s="44"/>
      <c r="M2455" s="235" t="s">
        <v>1</v>
      </c>
      <c r="N2455" s="236" t="s">
        <v>38</v>
      </c>
      <c r="O2455" s="91"/>
      <c r="P2455" s="237">
        <f>O2455*H2455</f>
        <v>0</v>
      </c>
      <c r="Q2455" s="237">
        <v>0.00122</v>
      </c>
      <c r="R2455" s="237">
        <f>Q2455*H2455</f>
        <v>0.0057657199999999994</v>
      </c>
      <c r="S2455" s="237">
        <v>0</v>
      </c>
      <c r="T2455" s="238">
        <f>S2455*H2455</f>
        <v>0</v>
      </c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R2455" s="239" t="s">
        <v>327</v>
      </c>
      <c r="AT2455" s="239" t="s">
        <v>185</v>
      </c>
      <c r="AU2455" s="239" t="s">
        <v>83</v>
      </c>
      <c r="AY2455" s="17" t="s">
        <v>183</v>
      </c>
      <c r="BE2455" s="240">
        <f>IF(N2455="základní",J2455,0)</f>
        <v>0</v>
      </c>
      <c r="BF2455" s="240">
        <f>IF(N2455="snížená",J2455,0)</f>
        <v>0</v>
      </c>
      <c r="BG2455" s="240">
        <f>IF(N2455="zákl. přenesená",J2455,0)</f>
        <v>0</v>
      </c>
      <c r="BH2455" s="240">
        <f>IF(N2455="sníž. přenesená",J2455,0)</f>
        <v>0</v>
      </c>
      <c r="BI2455" s="240">
        <f>IF(N2455="nulová",J2455,0)</f>
        <v>0</v>
      </c>
      <c r="BJ2455" s="17" t="s">
        <v>81</v>
      </c>
      <c r="BK2455" s="240">
        <f>ROUND(I2455*H2455,2)</f>
        <v>0</v>
      </c>
      <c r="BL2455" s="17" t="s">
        <v>327</v>
      </c>
      <c r="BM2455" s="239" t="s">
        <v>2689</v>
      </c>
    </row>
    <row r="2456" s="13" customFormat="1">
      <c r="A2456" s="13"/>
      <c r="B2456" s="241"/>
      <c r="C2456" s="242"/>
      <c r="D2456" s="243" t="s">
        <v>195</v>
      </c>
      <c r="E2456" s="244" t="s">
        <v>1</v>
      </c>
      <c r="F2456" s="245" t="s">
        <v>2690</v>
      </c>
      <c r="G2456" s="242"/>
      <c r="H2456" s="244" t="s">
        <v>1</v>
      </c>
      <c r="I2456" s="246"/>
      <c r="J2456" s="242"/>
      <c r="K2456" s="242"/>
      <c r="L2456" s="247"/>
      <c r="M2456" s="248"/>
      <c r="N2456" s="249"/>
      <c r="O2456" s="249"/>
      <c r="P2456" s="249"/>
      <c r="Q2456" s="249"/>
      <c r="R2456" s="249"/>
      <c r="S2456" s="249"/>
      <c r="T2456" s="250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51" t="s">
        <v>195</v>
      </c>
      <c r="AU2456" s="251" t="s">
        <v>83</v>
      </c>
      <c r="AV2456" s="13" t="s">
        <v>81</v>
      </c>
      <c r="AW2456" s="13" t="s">
        <v>30</v>
      </c>
      <c r="AX2456" s="13" t="s">
        <v>73</v>
      </c>
      <c r="AY2456" s="251" t="s">
        <v>183</v>
      </c>
    </row>
    <row r="2457" s="14" customFormat="1">
      <c r="A2457" s="14"/>
      <c r="B2457" s="252"/>
      <c r="C2457" s="253"/>
      <c r="D2457" s="243" t="s">
        <v>195</v>
      </c>
      <c r="E2457" s="254" t="s">
        <v>1</v>
      </c>
      <c r="F2457" s="255" t="s">
        <v>2691</v>
      </c>
      <c r="G2457" s="253"/>
      <c r="H2457" s="256">
        <v>3.5099999999999998</v>
      </c>
      <c r="I2457" s="257"/>
      <c r="J2457" s="253"/>
      <c r="K2457" s="253"/>
      <c r="L2457" s="258"/>
      <c r="M2457" s="259"/>
      <c r="N2457" s="260"/>
      <c r="O2457" s="260"/>
      <c r="P2457" s="260"/>
      <c r="Q2457" s="260"/>
      <c r="R2457" s="260"/>
      <c r="S2457" s="260"/>
      <c r="T2457" s="261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62" t="s">
        <v>195</v>
      </c>
      <c r="AU2457" s="262" t="s">
        <v>83</v>
      </c>
      <c r="AV2457" s="14" t="s">
        <v>83</v>
      </c>
      <c r="AW2457" s="14" t="s">
        <v>30</v>
      </c>
      <c r="AX2457" s="14" t="s">
        <v>73</v>
      </c>
      <c r="AY2457" s="262" t="s">
        <v>183</v>
      </c>
    </row>
    <row r="2458" s="13" customFormat="1">
      <c r="A2458" s="13"/>
      <c r="B2458" s="241"/>
      <c r="C2458" s="242"/>
      <c r="D2458" s="243" t="s">
        <v>195</v>
      </c>
      <c r="E2458" s="244" t="s">
        <v>1</v>
      </c>
      <c r="F2458" s="245" t="s">
        <v>2692</v>
      </c>
      <c r="G2458" s="242"/>
      <c r="H2458" s="244" t="s">
        <v>1</v>
      </c>
      <c r="I2458" s="246"/>
      <c r="J2458" s="242"/>
      <c r="K2458" s="242"/>
      <c r="L2458" s="247"/>
      <c r="M2458" s="248"/>
      <c r="N2458" s="249"/>
      <c r="O2458" s="249"/>
      <c r="P2458" s="249"/>
      <c r="Q2458" s="249"/>
      <c r="R2458" s="249"/>
      <c r="S2458" s="249"/>
      <c r="T2458" s="250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51" t="s">
        <v>195</v>
      </c>
      <c r="AU2458" s="251" t="s">
        <v>83</v>
      </c>
      <c r="AV2458" s="13" t="s">
        <v>81</v>
      </c>
      <c r="AW2458" s="13" t="s">
        <v>30</v>
      </c>
      <c r="AX2458" s="13" t="s">
        <v>73</v>
      </c>
      <c r="AY2458" s="251" t="s">
        <v>183</v>
      </c>
    </row>
    <row r="2459" s="14" customFormat="1">
      <c r="A2459" s="14"/>
      <c r="B2459" s="252"/>
      <c r="C2459" s="253"/>
      <c r="D2459" s="243" t="s">
        <v>195</v>
      </c>
      <c r="E2459" s="254" t="s">
        <v>1</v>
      </c>
      <c r="F2459" s="255" t="s">
        <v>2693</v>
      </c>
      <c r="G2459" s="253"/>
      <c r="H2459" s="256">
        <v>1.216</v>
      </c>
      <c r="I2459" s="257"/>
      <c r="J2459" s="253"/>
      <c r="K2459" s="253"/>
      <c r="L2459" s="258"/>
      <c r="M2459" s="259"/>
      <c r="N2459" s="260"/>
      <c r="O2459" s="260"/>
      <c r="P2459" s="260"/>
      <c r="Q2459" s="260"/>
      <c r="R2459" s="260"/>
      <c r="S2459" s="260"/>
      <c r="T2459" s="261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62" t="s">
        <v>195</v>
      </c>
      <c r="AU2459" s="262" t="s">
        <v>83</v>
      </c>
      <c r="AV2459" s="14" t="s">
        <v>83</v>
      </c>
      <c r="AW2459" s="14" t="s">
        <v>30</v>
      </c>
      <c r="AX2459" s="14" t="s">
        <v>73</v>
      </c>
      <c r="AY2459" s="262" t="s">
        <v>183</v>
      </c>
    </row>
    <row r="2460" s="15" customFormat="1">
      <c r="A2460" s="15"/>
      <c r="B2460" s="263"/>
      <c r="C2460" s="264"/>
      <c r="D2460" s="243" t="s">
        <v>195</v>
      </c>
      <c r="E2460" s="265" t="s">
        <v>1</v>
      </c>
      <c r="F2460" s="266" t="s">
        <v>219</v>
      </c>
      <c r="G2460" s="264"/>
      <c r="H2460" s="267">
        <v>4.726</v>
      </c>
      <c r="I2460" s="268"/>
      <c r="J2460" s="264"/>
      <c r="K2460" s="264"/>
      <c r="L2460" s="269"/>
      <c r="M2460" s="270"/>
      <c r="N2460" s="271"/>
      <c r="O2460" s="271"/>
      <c r="P2460" s="271"/>
      <c r="Q2460" s="271"/>
      <c r="R2460" s="271"/>
      <c r="S2460" s="271"/>
      <c r="T2460" s="272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T2460" s="273" t="s">
        <v>195</v>
      </c>
      <c r="AU2460" s="273" t="s">
        <v>83</v>
      </c>
      <c r="AV2460" s="15" t="s">
        <v>188</v>
      </c>
      <c r="AW2460" s="15" t="s">
        <v>30</v>
      </c>
      <c r="AX2460" s="15" t="s">
        <v>81</v>
      </c>
      <c r="AY2460" s="273" t="s">
        <v>183</v>
      </c>
    </row>
    <row r="2461" s="2" customFormat="1" ht="37.8" customHeight="1">
      <c r="A2461" s="38"/>
      <c r="B2461" s="39"/>
      <c r="C2461" s="227" t="s">
        <v>2694</v>
      </c>
      <c r="D2461" s="227" t="s">
        <v>185</v>
      </c>
      <c r="E2461" s="228" t="s">
        <v>2695</v>
      </c>
      <c r="F2461" s="229" t="s">
        <v>2696</v>
      </c>
      <c r="G2461" s="230" t="s">
        <v>319</v>
      </c>
      <c r="H2461" s="231">
        <v>190</v>
      </c>
      <c r="I2461" s="232"/>
      <c r="J2461" s="233">
        <f>ROUND(I2461*H2461,2)</f>
        <v>0</v>
      </c>
      <c r="K2461" s="234"/>
      <c r="L2461" s="44"/>
      <c r="M2461" s="235" t="s">
        <v>1</v>
      </c>
      <c r="N2461" s="236" t="s">
        <v>38</v>
      </c>
      <c r="O2461" s="91"/>
      <c r="P2461" s="237">
        <f>O2461*H2461</f>
        <v>0</v>
      </c>
      <c r="Q2461" s="237">
        <v>0</v>
      </c>
      <c r="R2461" s="237">
        <f>Q2461*H2461</f>
        <v>0</v>
      </c>
      <c r="S2461" s="237">
        <v>0</v>
      </c>
      <c r="T2461" s="238">
        <f>S2461*H2461</f>
        <v>0</v>
      </c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R2461" s="239" t="s">
        <v>327</v>
      </c>
      <c r="AT2461" s="239" t="s">
        <v>185</v>
      </c>
      <c r="AU2461" s="239" t="s">
        <v>83</v>
      </c>
      <c r="AY2461" s="17" t="s">
        <v>183</v>
      </c>
      <c r="BE2461" s="240">
        <f>IF(N2461="základní",J2461,0)</f>
        <v>0</v>
      </c>
      <c r="BF2461" s="240">
        <f>IF(N2461="snížená",J2461,0)</f>
        <v>0</v>
      </c>
      <c r="BG2461" s="240">
        <f>IF(N2461="zákl. přenesená",J2461,0)</f>
        <v>0</v>
      </c>
      <c r="BH2461" s="240">
        <f>IF(N2461="sníž. přenesená",J2461,0)</f>
        <v>0</v>
      </c>
      <c r="BI2461" s="240">
        <f>IF(N2461="nulová",J2461,0)</f>
        <v>0</v>
      </c>
      <c r="BJ2461" s="17" t="s">
        <v>81</v>
      </c>
      <c r="BK2461" s="240">
        <f>ROUND(I2461*H2461,2)</f>
        <v>0</v>
      </c>
      <c r="BL2461" s="17" t="s">
        <v>327</v>
      </c>
      <c r="BM2461" s="239" t="s">
        <v>2697</v>
      </c>
    </row>
    <row r="2462" s="13" customFormat="1">
      <c r="A2462" s="13"/>
      <c r="B2462" s="241"/>
      <c r="C2462" s="242"/>
      <c r="D2462" s="243" t="s">
        <v>195</v>
      </c>
      <c r="E2462" s="244" t="s">
        <v>1</v>
      </c>
      <c r="F2462" s="245" t="s">
        <v>2698</v>
      </c>
      <c r="G2462" s="242"/>
      <c r="H2462" s="244" t="s">
        <v>1</v>
      </c>
      <c r="I2462" s="246"/>
      <c r="J2462" s="242"/>
      <c r="K2462" s="242"/>
      <c r="L2462" s="247"/>
      <c r="M2462" s="248"/>
      <c r="N2462" s="249"/>
      <c r="O2462" s="249"/>
      <c r="P2462" s="249"/>
      <c r="Q2462" s="249"/>
      <c r="R2462" s="249"/>
      <c r="S2462" s="249"/>
      <c r="T2462" s="250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51" t="s">
        <v>195</v>
      </c>
      <c r="AU2462" s="251" t="s">
        <v>83</v>
      </c>
      <c r="AV2462" s="13" t="s">
        <v>81</v>
      </c>
      <c r="AW2462" s="13" t="s">
        <v>30</v>
      </c>
      <c r="AX2462" s="13" t="s">
        <v>73</v>
      </c>
      <c r="AY2462" s="251" t="s">
        <v>183</v>
      </c>
    </row>
    <row r="2463" s="14" customFormat="1">
      <c r="A2463" s="14"/>
      <c r="B2463" s="252"/>
      <c r="C2463" s="253"/>
      <c r="D2463" s="243" t="s">
        <v>195</v>
      </c>
      <c r="E2463" s="254" t="s">
        <v>1</v>
      </c>
      <c r="F2463" s="255" t="s">
        <v>1839</v>
      </c>
      <c r="G2463" s="253"/>
      <c r="H2463" s="256">
        <v>190</v>
      </c>
      <c r="I2463" s="257"/>
      <c r="J2463" s="253"/>
      <c r="K2463" s="253"/>
      <c r="L2463" s="258"/>
      <c r="M2463" s="259"/>
      <c r="N2463" s="260"/>
      <c r="O2463" s="260"/>
      <c r="P2463" s="260"/>
      <c r="Q2463" s="260"/>
      <c r="R2463" s="260"/>
      <c r="S2463" s="260"/>
      <c r="T2463" s="261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62" t="s">
        <v>195</v>
      </c>
      <c r="AU2463" s="262" t="s">
        <v>83</v>
      </c>
      <c r="AV2463" s="14" t="s">
        <v>83</v>
      </c>
      <c r="AW2463" s="14" t="s">
        <v>30</v>
      </c>
      <c r="AX2463" s="14" t="s">
        <v>81</v>
      </c>
      <c r="AY2463" s="262" t="s">
        <v>183</v>
      </c>
    </row>
    <row r="2464" s="2" customFormat="1" ht="24.15" customHeight="1">
      <c r="A2464" s="38"/>
      <c r="B2464" s="39"/>
      <c r="C2464" s="277" t="s">
        <v>2699</v>
      </c>
      <c r="D2464" s="277" t="s">
        <v>649</v>
      </c>
      <c r="E2464" s="278" t="s">
        <v>2700</v>
      </c>
      <c r="F2464" s="279" t="s">
        <v>2701</v>
      </c>
      <c r="G2464" s="280" t="s">
        <v>187</v>
      </c>
      <c r="H2464" s="281">
        <v>1.2769999999999999</v>
      </c>
      <c r="I2464" s="282"/>
      <c r="J2464" s="283">
        <f>ROUND(I2464*H2464,2)</f>
        <v>0</v>
      </c>
      <c r="K2464" s="284"/>
      <c r="L2464" s="285"/>
      <c r="M2464" s="286" t="s">
        <v>1</v>
      </c>
      <c r="N2464" s="287" t="s">
        <v>38</v>
      </c>
      <c r="O2464" s="91"/>
      <c r="P2464" s="237">
        <f>O2464*H2464</f>
        <v>0</v>
      </c>
      <c r="Q2464" s="237">
        <v>0.44</v>
      </c>
      <c r="R2464" s="237">
        <f>Q2464*H2464</f>
        <v>0.56187999999999994</v>
      </c>
      <c r="S2464" s="237">
        <v>0</v>
      </c>
      <c r="T2464" s="238">
        <f>S2464*H2464</f>
        <v>0</v>
      </c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R2464" s="239" t="s">
        <v>435</v>
      </c>
      <c r="AT2464" s="239" t="s">
        <v>649</v>
      </c>
      <c r="AU2464" s="239" t="s">
        <v>83</v>
      </c>
      <c r="AY2464" s="17" t="s">
        <v>183</v>
      </c>
      <c r="BE2464" s="240">
        <f>IF(N2464="základní",J2464,0)</f>
        <v>0</v>
      </c>
      <c r="BF2464" s="240">
        <f>IF(N2464="snížená",J2464,0)</f>
        <v>0</v>
      </c>
      <c r="BG2464" s="240">
        <f>IF(N2464="zákl. přenesená",J2464,0)</f>
        <v>0</v>
      </c>
      <c r="BH2464" s="240">
        <f>IF(N2464="sníž. přenesená",J2464,0)</f>
        <v>0</v>
      </c>
      <c r="BI2464" s="240">
        <f>IF(N2464="nulová",J2464,0)</f>
        <v>0</v>
      </c>
      <c r="BJ2464" s="17" t="s">
        <v>81</v>
      </c>
      <c r="BK2464" s="240">
        <f>ROUND(I2464*H2464,2)</f>
        <v>0</v>
      </c>
      <c r="BL2464" s="17" t="s">
        <v>327</v>
      </c>
      <c r="BM2464" s="239" t="s">
        <v>2702</v>
      </c>
    </row>
    <row r="2465" s="14" customFormat="1">
      <c r="A2465" s="14"/>
      <c r="B2465" s="252"/>
      <c r="C2465" s="253"/>
      <c r="D2465" s="243" t="s">
        <v>195</v>
      </c>
      <c r="E2465" s="254" t="s">
        <v>1</v>
      </c>
      <c r="F2465" s="255" t="s">
        <v>2703</v>
      </c>
      <c r="G2465" s="253"/>
      <c r="H2465" s="256">
        <v>1.2769999999999999</v>
      </c>
      <c r="I2465" s="257"/>
      <c r="J2465" s="253"/>
      <c r="K2465" s="253"/>
      <c r="L2465" s="258"/>
      <c r="M2465" s="259"/>
      <c r="N2465" s="260"/>
      <c r="O2465" s="260"/>
      <c r="P2465" s="260"/>
      <c r="Q2465" s="260"/>
      <c r="R2465" s="260"/>
      <c r="S2465" s="260"/>
      <c r="T2465" s="261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62" t="s">
        <v>195</v>
      </c>
      <c r="AU2465" s="262" t="s">
        <v>83</v>
      </c>
      <c r="AV2465" s="14" t="s">
        <v>83</v>
      </c>
      <c r="AW2465" s="14" t="s">
        <v>30</v>
      </c>
      <c r="AX2465" s="14" t="s">
        <v>81</v>
      </c>
      <c r="AY2465" s="262" t="s">
        <v>183</v>
      </c>
    </row>
    <row r="2466" s="2" customFormat="1" ht="24.15" customHeight="1">
      <c r="A2466" s="38"/>
      <c r="B2466" s="39"/>
      <c r="C2466" s="227" t="s">
        <v>2704</v>
      </c>
      <c r="D2466" s="227" t="s">
        <v>185</v>
      </c>
      <c r="E2466" s="228" t="s">
        <v>2705</v>
      </c>
      <c r="F2466" s="229" t="s">
        <v>2706</v>
      </c>
      <c r="G2466" s="230" t="s">
        <v>202</v>
      </c>
      <c r="H2466" s="231">
        <v>2.9900000000000002</v>
      </c>
      <c r="I2466" s="232"/>
      <c r="J2466" s="233">
        <f>ROUND(I2466*H2466,2)</f>
        <v>0</v>
      </c>
      <c r="K2466" s="234"/>
      <c r="L2466" s="44"/>
      <c r="M2466" s="235" t="s">
        <v>1</v>
      </c>
      <c r="N2466" s="236" t="s">
        <v>38</v>
      </c>
      <c r="O2466" s="91"/>
      <c r="P2466" s="237">
        <f>O2466*H2466</f>
        <v>0</v>
      </c>
      <c r="Q2466" s="237">
        <v>0.014279999999999999</v>
      </c>
      <c r="R2466" s="237">
        <f>Q2466*H2466</f>
        <v>0.042697199999999998</v>
      </c>
      <c r="S2466" s="237">
        <v>0</v>
      </c>
      <c r="T2466" s="238">
        <f>S2466*H2466</f>
        <v>0</v>
      </c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R2466" s="239" t="s">
        <v>327</v>
      </c>
      <c r="AT2466" s="239" t="s">
        <v>185</v>
      </c>
      <c r="AU2466" s="239" t="s">
        <v>83</v>
      </c>
      <c r="AY2466" s="17" t="s">
        <v>183</v>
      </c>
      <c r="BE2466" s="240">
        <f>IF(N2466="základní",J2466,0)</f>
        <v>0</v>
      </c>
      <c r="BF2466" s="240">
        <f>IF(N2466="snížená",J2466,0)</f>
        <v>0</v>
      </c>
      <c r="BG2466" s="240">
        <f>IF(N2466="zákl. přenesená",J2466,0)</f>
        <v>0</v>
      </c>
      <c r="BH2466" s="240">
        <f>IF(N2466="sníž. přenesená",J2466,0)</f>
        <v>0</v>
      </c>
      <c r="BI2466" s="240">
        <f>IF(N2466="nulová",J2466,0)</f>
        <v>0</v>
      </c>
      <c r="BJ2466" s="17" t="s">
        <v>81</v>
      </c>
      <c r="BK2466" s="240">
        <f>ROUND(I2466*H2466,2)</f>
        <v>0</v>
      </c>
      <c r="BL2466" s="17" t="s">
        <v>327</v>
      </c>
      <c r="BM2466" s="239" t="s">
        <v>2707</v>
      </c>
    </row>
    <row r="2467" s="13" customFormat="1">
      <c r="A2467" s="13"/>
      <c r="B2467" s="241"/>
      <c r="C2467" s="242"/>
      <c r="D2467" s="243" t="s">
        <v>195</v>
      </c>
      <c r="E2467" s="244" t="s">
        <v>1</v>
      </c>
      <c r="F2467" s="245" t="s">
        <v>2512</v>
      </c>
      <c r="G2467" s="242"/>
      <c r="H2467" s="244" t="s">
        <v>1</v>
      </c>
      <c r="I2467" s="246"/>
      <c r="J2467" s="242"/>
      <c r="K2467" s="242"/>
      <c r="L2467" s="247"/>
      <c r="M2467" s="248"/>
      <c r="N2467" s="249"/>
      <c r="O2467" s="249"/>
      <c r="P2467" s="249"/>
      <c r="Q2467" s="249"/>
      <c r="R2467" s="249"/>
      <c r="S2467" s="249"/>
      <c r="T2467" s="250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51" t="s">
        <v>195</v>
      </c>
      <c r="AU2467" s="251" t="s">
        <v>83</v>
      </c>
      <c r="AV2467" s="13" t="s">
        <v>81</v>
      </c>
      <c r="AW2467" s="13" t="s">
        <v>30</v>
      </c>
      <c r="AX2467" s="13" t="s">
        <v>73</v>
      </c>
      <c r="AY2467" s="251" t="s">
        <v>183</v>
      </c>
    </row>
    <row r="2468" s="14" customFormat="1">
      <c r="A2468" s="14"/>
      <c r="B2468" s="252"/>
      <c r="C2468" s="253"/>
      <c r="D2468" s="243" t="s">
        <v>195</v>
      </c>
      <c r="E2468" s="254" t="s">
        <v>1</v>
      </c>
      <c r="F2468" s="255" t="s">
        <v>2513</v>
      </c>
      <c r="G2468" s="253"/>
      <c r="H2468" s="256">
        <v>2.9900000000000002</v>
      </c>
      <c r="I2468" s="257"/>
      <c r="J2468" s="253"/>
      <c r="K2468" s="253"/>
      <c r="L2468" s="258"/>
      <c r="M2468" s="259"/>
      <c r="N2468" s="260"/>
      <c r="O2468" s="260"/>
      <c r="P2468" s="260"/>
      <c r="Q2468" s="260"/>
      <c r="R2468" s="260"/>
      <c r="S2468" s="260"/>
      <c r="T2468" s="261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62" t="s">
        <v>195</v>
      </c>
      <c r="AU2468" s="262" t="s">
        <v>83</v>
      </c>
      <c r="AV2468" s="14" t="s">
        <v>83</v>
      </c>
      <c r="AW2468" s="14" t="s">
        <v>30</v>
      </c>
      <c r="AX2468" s="14" t="s">
        <v>81</v>
      </c>
      <c r="AY2468" s="262" t="s">
        <v>183</v>
      </c>
    </row>
    <row r="2469" s="2" customFormat="1" ht="24.15" customHeight="1">
      <c r="A2469" s="38"/>
      <c r="B2469" s="39"/>
      <c r="C2469" s="227" t="s">
        <v>2708</v>
      </c>
      <c r="D2469" s="227" t="s">
        <v>185</v>
      </c>
      <c r="E2469" s="228" t="s">
        <v>2709</v>
      </c>
      <c r="F2469" s="229" t="s">
        <v>2710</v>
      </c>
      <c r="G2469" s="230" t="s">
        <v>202</v>
      </c>
      <c r="H2469" s="231">
        <v>42.954999999999998</v>
      </c>
      <c r="I2469" s="232"/>
      <c r="J2469" s="233">
        <f>ROUND(I2469*H2469,2)</f>
        <v>0</v>
      </c>
      <c r="K2469" s="234"/>
      <c r="L2469" s="44"/>
      <c r="M2469" s="235" t="s">
        <v>1</v>
      </c>
      <c r="N2469" s="236" t="s">
        <v>38</v>
      </c>
      <c r="O2469" s="91"/>
      <c r="P2469" s="237">
        <f>O2469*H2469</f>
        <v>0</v>
      </c>
      <c r="Q2469" s="237">
        <v>0.016219999999999998</v>
      </c>
      <c r="R2469" s="237">
        <f>Q2469*H2469</f>
        <v>0.69673009999999991</v>
      </c>
      <c r="S2469" s="237">
        <v>0</v>
      </c>
      <c r="T2469" s="238">
        <f>S2469*H2469</f>
        <v>0</v>
      </c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R2469" s="239" t="s">
        <v>327</v>
      </c>
      <c r="AT2469" s="239" t="s">
        <v>185</v>
      </c>
      <c r="AU2469" s="239" t="s">
        <v>83</v>
      </c>
      <c r="AY2469" s="17" t="s">
        <v>183</v>
      </c>
      <c r="BE2469" s="240">
        <f>IF(N2469="základní",J2469,0)</f>
        <v>0</v>
      </c>
      <c r="BF2469" s="240">
        <f>IF(N2469="snížená",J2469,0)</f>
        <v>0</v>
      </c>
      <c r="BG2469" s="240">
        <f>IF(N2469="zákl. přenesená",J2469,0)</f>
        <v>0</v>
      </c>
      <c r="BH2469" s="240">
        <f>IF(N2469="sníž. přenesená",J2469,0)</f>
        <v>0</v>
      </c>
      <c r="BI2469" s="240">
        <f>IF(N2469="nulová",J2469,0)</f>
        <v>0</v>
      </c>
      <c r="BJ2469" s="17" t="s">
        <v>81</v>
      </c>
      <c r="BK2469" s="240">
        <f>ROUND(I2469*H2469,2)</f>
        <v>0</v>
      </c>
      <c r="BL2469" s="17" t="s">
        <v>327</v>
      </c>
      <c r="BM2469" s="239" t="s">
        <v>2711</v>
      </c>
    </row>
    <row r="2470" s="13" customFormat="1">
      <c r="A2470" s="13"/>
      <c r="B2470" s="241"/>
      <c r="C2470" s="242"/>
      <c r="D2470" s="243" t="s">
        <v>195</v>
      </c>
      <c r="E2470" s="244" t="s">
        <v>1</v>
      </c>
      <c r="F2470" s="245" t="s">
        <v>2495</v>
      </c>
      <c r="G2470" s="242"/>
      <c r="H2470" s="244" t="s">
        <v>1</v>
      </c>
      <c r="I2470" s="246"/>
      <c r="J2470" s="242"/>
      <c r="K2470" s="242"/>
      <c r="L2470" s="247"/>
      <c r="M2470" s="248"/>
      <c r="N2470" s="249"/>
      <c r="O2470" s="249"/>
      <c r="P2470" s="249"/>
      <c r="Q2470" s="249"/>
      <c r="R2470" s="249"/>
      <c r="S2470" s="249"/>
      <c r="T2470" s="250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51" t="s">
        <v>195</v>
      </c>
      <c r="AU2470" s="251" t="s">
        <v>83</v>
      </c>
      <c r="AV2470" s="13" t="s">
        <v>81</v>
      </c>
      <c r="AW2470" s="13" t="s">
        <v>30</v>
      </c>
      <c r="AX2470" s="13" t="s">
        <v>73</v>
      </c>
      <c r="AY2470" s="251" t="s">
        <v>183</v>
      </c>
    </row>
    <row r="2471" s="14" customFormat="1">
      <c r="A2471" s="14"/>
      <c r="B2471" s="252"/>
      <c r="C2471" s="253"/>
      <c r="D2471" s="243" t="s">
        <v>195</v>
      </c>
      <c r="E2471" s="254" t="s">
        <v>1</v>
      </c>
      <c r="F2471" s="255" t="s">
        <v>2712</v>
      </c>
      <c r="G2471" s="253"/>
      <c r="H2471" s="256">
        <v>29</v>
      </c>
      <c r="I2471" s="257"/>
      <c r="J2471" s="253"/>
      <c r="K2471" s="253"/>
      <c r="L2471" s="258"/>
      <c r="M2471" s="259"/>
      <c r="N2471" s="260"/>
      <c r="O2471" s="260"/>
      <c r="P2471" s="260"/>
      <c r="Q2471" s="260"/>
      <c r="R2471" s="260"/>
      <c r="S2471" s="260"/>
      <c r="T2471" s="261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62" t="s">
        <v>195</v>
      </c>
      <c r="AU2471" s="262" t="s">
        <v>83</v>
      </c>
      <c r="AV2471" s="14" t="s">
        <v>83</v>
      </c>
      <c r="AW2471" s="14" t="s">
        <v>30</v>
      </c>
      <c r="AX2471" s="14" t="s">
        <v>73</v>
      </c>
      <c r="AY2471" s="262" t="s">
        <v>183</v>
      </c>
    </row>
    <row r="2472" s="14" customFormat="1">
      <c r="A2472" s="14"/>
      <c r="B2472" s="252"/>
      <c r="C2472" s="253"/>
      <c r="D2472" s="243" t="s">
        <v>195</v>
      </c>
      <c r="E2472" s="254" t="s">
        <v>1</v>
      </c>
      <c r="F2472" s="255" t="s">
        <v>2497</v>
      </c>
      <c r="G2472" s="253"/>
      <c r="H2472" s="256">
        <v>4.9249999999999998</v>
      </c>
      <c r="I2472" s="257"/>
      <c r="J2472" s="253"/>
      <c r="K2472" s="253"/>
      <c r="L2472" s="258"/>
      <c r="M2472" s="259"/>
      <c r="N2472" s="260"/>
      <c r="O2472" s="260"/>
      <c r="P2472" s="260"/>
      <c r="Q2472" s="260"/>
      <c r="R2472" s="260"/>
      <c r="S2472" s="260"/>
      <c r="T2472" s="261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62" t="s">
        <v>195</v>
      </c>
      <c r="AU2472" s="262" t="s">
        <v>83</v>
      </c>
      <c r="AV2472" s="14" t="s">
        <v>83</v>
      </c>
      <c r="AW2472" s="14" t="s">
        <v>30</v>
      </c>
      <c r="AX2472" s="14" t="s">
        <v>73</v>
      </c>
      <c r="AY2472" s="262" t="s">
        <v>183</v>
      </c>
    </row>
    <row r="2473" s="13" customFormat="1">
      <c r="A2473" s="13"/>
      <c r="B2473" s="241"/>
      <c r="C2473" s="242"/>
      <c r="D2473" s="243" t="s">
        <v>195</v>
      </c>
      <c r="E2473" s="244" t="s">
        <v>1</v>
      </c>
      <c r="F2473" s="245" t="s">
        <v>2498</v>
      </c>
      <c r="G2473" s="242"/>
      <c r="H2473" s="244" t="s">
        <v>1</v>
      </c>
      <c r="I2473" s="246"/>
      <c r="J2473" s="242"/>
      <c r="K2473" s="242"/>
      <c r="L2473" s="247"/>
      <c r="M2473" s="248"/>
      <c r="N2473" s="249"/>
      <c r="O2473" s="249"/>
      <c r="P2473" s="249"/>
      <c r="Q2473" s="249"/>
      <c r="R2473" s="249"/>
      <c r="S2473" s="249"/>
      <c r="T2473" s="250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51" t="s">
        <v>195</v>
      </c>
      <c r="AU2473" s="251" t="s">
        <v>83</v>
      </c>
      <c r="AV2473" s="13" t="s">
        <v>81</v>
      </c>
      <c r="AW2473" s="13" t="s">
        <v>30</v>
      </c>
      <c r="AX2473" s="13" t="s">
        <v>73</v>
      </c>
      <c r="AY2473" s="251" t="s">
        <v>183</v>
      </c>
    </row>
    <row r="2474" s="14" customFormat="1">
      <c r="A2474" s="14"/>
      <c r="B2474" s="252"/>
      <c r="C2474" s="253"/>
      <c r="D2474" s="243" t="s">
        <v>195</v>
      </c>
      <c r="E2474" s="254" t="s">
        <v>1</v>
      </c>
      <c r="F2474" s="255" t="s">
        <v>2499</v>
      </c>
      <c r="G2474" s="253"/>
      <c r="H2474" s="256">
        <v>7.9500000000000002</v>
      </c>
      <c r="I2474" s="257"/>
      <c r="J2474" s="253"/>
      <c r="K2474" s="253"/>
      <c r="L2474" s="258"/>
      <c r="M2474" s="259"/>
      <c r="N2474" s="260"/>
      <c r="O2474" s="260"/>
      <c r="P2474" s="260"/>
      <c r="Q2474" s="260"/>
      <c r="R2474" s="260"/>
      <c r="S2474" s="260"/>
      <c r="T2474" s="261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62" t="s">
        <v>195</v>
      </c>
      <c r="AU2474" s="262" t="s">
        <v>83</v>
      </c>
      <c r="AV2474" s="14" t="s">
        <v>83</v>
      </c>
      <c r="AW2474" s="14" t="s">
        <v>30</v>
      </c>
      <c r="AX2474" s="14" t="s">
        <v>73</v>
      </c>
      <c r="AY2474" s="262" t="s">
        <v>183</v>
      </c>
    </row>
    <row r="2475" s="14" customFormat="1">
      <c r="A2475" s="14"/>
      <c r="B2475" s="252"/>
      <c r="C2475" s="253"/>
      <c r="D2475" s="243" t="s">
        <v>195</v>
      </c>
      <c r="E2475" s="254" t="s">
        <v>1</v>
      </c>
      <c r="F2475" s="255" t="s">
        <v>2500</v>
      </c>
      <c r="G2475" s="253"/>
      <c r="H2475" s="256">
        <v>1.0800000000000001</v>
      </c>
      <c r="I2475" s="257"/>
      <c r="J2475" s="253"/>
      <c r="K2475" s="253"/>
      <c r="L2475" s="258"/>
      <c r="M2475" s="259"/>
      <c r="N2475" s="260"/>
      <c r="O2475" s="260"/>
      <c r="P2475" s="260"/>
      <c r="Q2475" s="260"/>
      <c r="R2475" s="260"/>
      <c r="S2475" s="260"/>
      <c r="T2475" s="261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62" t="s">
        <v>195</v>
      </c>
      <c r="AU2475" s="262" t="s">
        <v>83</v>
      </c>
      <c r="AV2475" s="14" t="s">
        <v>83</v>
      </c>
      <c r="AW2475" s="14" t="s">
        <v>30</v>
      </c>
      <c r="AX2475" s="14" t="s">
        <v>73</v>
      </c>
      <c r="AY2475" s="262" t="s">
        <v>183</v>
      </c>
    </row>
    <row r="2476" s="15" customFormat="1">
      <c r="A2476" s="15"/>
      <c r="B2476" s="263"/>
      <c r="C2476" s="264"/>
      <c r="D2476" s="243" t="s">
        <v>195</v>
      </c>
      <c r="E2476" s="265" t="s">
        <v>1</v>
      </c>
      <c r="F2476" s="266" t="s">
        <v>219</v>
      </c>
      <c r="G2476" s="264"/>
      <c r="H2476" s="267">
        <v>42.954999999999998</v>
      </c>
      <c r="I2476" s="268"/>
      <c r="J2476" s="264"/>
      <c r="K2476" s="264"/>
      <c r="L2476" s="269"/>
      <c r="M2476" s="270"/>
      <c r="N2476" s="271"/>
      <c r="O2476" s="271"/>
      <c r="P2476" s="271"/>
      <c r="Q2476" s="271"/>
      <c r="R2476" s="271"/>
      <c r="S2476" s="271"/>
      <c r="T2476" s="272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T2476" s="273" t="s">
        <v>195</v>
      </c>
      <c r="AU2476" s="273" t="s">
        <v>83</v>
      </c>
      <c r="AV2476" s="15" t="s">
        <v>188</v>
      </c>
      <c r="AW2476" s="15" t="s">
        <v>30</v>
      </c>
      <c r="AX2476" s="15" t="s">
        <v>81</v>
      </c>
      <c r="AY2476" s="273" t="s">
        <v>183</v>
      </c>
    </row>
    <row r="2477" s="2" customFormat="1" ht="24.15" customHeight="1">
      <c r="A2477" s="38"/>
      <c r="B2477" s="39"/>
      <c r="C2477" s="227" t="s">
        <v>2713</v>
      </c>
      <c r="D2477" s="227" t="s">
        <v>185</v>
      </c>
      <c r="E2477" s="228" t="s">
        <v>2714</v>
      </c>
      <c r="F2477" s="229" t="s">
        <v>2715</v>
      </c>
      <c r="G2477" s="230" t="s">
        <v>202</v>
      </c>
      <c r="H2477" s="231">
        <v>171.21000000000001</v>
      </c>
      <c r="I2477" s="232"/>
      <c r="J2477" s="233">
        <f>ROUND(I2477*H2477,2)</f>
        <v>0</v>
      </c>
      <c r="K2477" s="234"/>
      <c r="L2477" s="44"/>
      <c r="M2477" s="235" t="s">
        <v>1</v>
      </c>
      <c r="N2477" s="236" t="s">
        <v>38</v>
      </c>
      <c r="O2477" s="91"/>
      <c r="P2477" s="237">
        <f>O2477*H2477</f>
        <v>0</v>
      </c>
      <c r="Q2477" s="237">
        <v>0</v>
      </c>
      <c r="R2477" s="237">
        <f>Q2477*H2477</f>
        <v>0</v>
      </c>
      <c r="S2477" s="237">
        <v>0.016</v>
      </c>
      <c r="T2477" s="238">
        <f>S2477*H2477</f>
        <v>2.73936</v>
      </c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R2477" s="239" t="s">
        <v>327</v>
      </c>
      <c r="AT2477" s="239" t="s">
        <v>185</v>
      </c>
      <c r="AU2477" s="239" t="s">
        <v>83</v>
      </c>
      <c r="AY2477" s="17" t="s">
        <v>183</v>
      </c>
      <c r="BE2477" s="240">
        <f>IF(N2477="základní",J2477,0)</f>
        <v>0</v>
      </c>
      <c r="BF2477" s="240">
        <f>IF(N2477="snížená",J2477,0)</f>
        <v>0</v>
      </c>
      <c r="BG2477" s="240">
        <f>IF(N2477="zákl. přenesená",J2477,0)</f>
        <v>0</v>
      </c>
      <c r="BH2477" s="240">
        <f>IF(N2477="sníž. přenesená",J2477,0)</f>
        <v>0</v>
      </c>
      <c r="BI2477" s="240">
        <f>IF(N2477="nulová",J2477,0)</f>
        <v>0</v>
      </c>
      <c r="BJ2477" s="17" t="s">
        <v>81</v>
      </c>
      <c r="BK2477" s="240">
        <f>ROUND(I2477*H2477,2)</f>
        <v>0</v>
      </c>
      <c r="BL2477" s="17" t="s">
        <v>327</v>
      </c>
      <c r="BM2477" s="239" t="s">
        <v>2716</v>
      </c>
    </row>
    <row r="2478" s="13" customFormat="1">
      <c r="A2478" s="13"/>
      <c r="B2478" s="241"/>
      <c r="C2478" s="242"/>
      <c r="D2478" s="243" t="s">
        <v>195</v>
      </c>
      <c r="E2478" s="244" t="s">
        <v>1</v>
      </c>
      <c r="F2478" s="245" t="s">
        <v>208</v>
      </c>
      <c r="G2478" s="242"/>
      <c r="H2478" s="244" t="s">
        <v>1</v>
      </c>
      <c r="I2478" s="246"/>
      <c r="J2478" s="242"/>
      <c r="K2478" s="242"/>
      <c r="L2478" s="247"/>
      <c r="M2478" s="248"/>
      <c r="N2478" s="249"/>
      <c r="O2478" s="249"/>
      <c r="P2478" s="249"/>
      <c r="Q2478" s="249"/>
      <c r="R2478" s="249"/>
      <c r="S2478" s="249"/>
      <c r="T2478" s="250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51" t="s">
        <v>195</v>
      </c>
      <c r="AU2478" s="251" t="s">
        <v>83</v>
      </c>
      <c r="AV2478" s="13" t="s">
        <v>81</v>
      </c>
      <c r="AW2478" s="13" t="s">
        <v>30</v>
      </c>
      <c r="AX2478" s="13" t="s">
        <v>73</v>
      </c>
      <c r="AY2478" s="251" t="s">
        <v>183</v>
      </c>
    </row>
    <row r="2479" s="13" customFormat="1">
      <c r="A2479" s="13"/>
      <c r="B2479" s="241"/>
      <c r="C2479" s="242"/>
      <c r="D2479" s="243" t="s">
        <v>195</v>
      </c>
      <c r="E2479" s="244" t="s">
        <v>1</v>
      </c>
      <c r="F2479" s="245" t="s">
        <v>2717</v>
      </c>
      <c r="G2479" s="242"/>
      <c r="H2479" s="244" t="s">
        <v>1</v>
      </c>
      <c r="I2479" s="246"/>
      <c r="J2479" s="242"/>
      <c r="K2479" s="242"/>
      <c r="L2479" s="247"/>
      <c r="M2479" s="248"/>
      <c r="N2479" s="249"/>
      <c r="O2479" s="249"/>
      <c r="P2479" s="249"/>
      <c r="Q2479" s="249"/>
      <c r="R2479" s="249"/>
      <c r="S2479" s="249"/>
      <c r="T2479" s="250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51" t="s">
        <v>195</v>
      </c>
      <c r="AU2479" s="251" t="s">
        <v>83</v>
      </c>
      <c r="AV2479" s="13" t="s">
        <v>81</v>
      </c>
      <c r="AW2479" s="13" t="s">
        <v>30</v>
      </c>
      <c r="AX2479" s="13" t="s">
        <v>73</v>
      </c>
      <c r="AY2479" s="251" t="s">
        <v>183</v>
      </c>
    </row>
    <row r="2480" s="14" customFormat="1">
      <c r="A2480" s="14"/>
      <c r="B2480" s="252"/>
      <c r="C2480" s="253"/>
      <c r="D2480" s="243" t="s">
        <v>195</v>
      </c>
      <c r="E2480" s="254" t="s">
        <v>1</v>
      </c>
      <c r="F2480" s="255" t="s">
        <v>2718</v>
      </c>
      <c r="G2480" s="253"/>
      <c r="H2480" s="256">
        <v>167.21000000000001</v>
      </c>
      <c r="I2480" s="257"/>
      <c r="J2480" s="253"/>
      <c r="K2480" s="253"/>
      <c r="L2480" s="258"/>
      <c r="M2480" s="259"/>
      <c r="N2480" s="260"/>
      <c r="O2480" s="260"/>
      <c r="P2480" s="260"/>
      <c r="Q2480" s="260"/>
      <c r="R2480" s="260"/>
      <c r="S2480" s="260"/>
      <c r="T2480" s="261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62" t="s">
        <v>195</v>
      </c>
      <c r="AU2480" s="262" t="s">
        <v>83</v>
      </c>
      <c r="AV2480" s="14" t="s">
        <v>83</v>
      </c>
      <c r="AW2480" s="14" t="s">
        <v>30</v>
      </c>
      <c r="AX2480" s="14" t="s">
        <v>73</v>
      </c>
      <c r="AY2480" s="262" t="s">
        <v>183</v>
      </c>
    </row>
    <row r="2481" s="13" customFormat="1">
      <c r="A2481" s="13"/>
      <c r="B2481" s="241"/>
      <c r="C2481" s="242"/>
      <c r="D2481" s="243" t="s">
        <v>195</v>
      </c>
      <c r="E2481" s="244" t="s">
        <v>1</v>
      </c>
      <c r="F2481" s="245" t="s">
        <v>254</v>
      </c>
      <c r="G2481" s="242"/>
      <c r="H2481" s="244" t="s">
        <v>1</v>
      </c>
      <c r="I2481" s="246"/>
      <c r="J2481" s="242"/>
      <c r="K2481" s="242"/>
      <c r="L2481" s="247"/>
      <c r="M2481" s="248"/>
      <c r="N2481" s="249"/>
      <c r="O2481" s="249"/>
      <c r="P2481" s="249"/>
      <c r="Q2481" s="249"/>
      <c r="R2481" s="249"/>
      <c r="S2481" s="249"/>
      <c r="T2481" s="250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51" t="s">
        <v>195</v>
      </c>
      <c r="AU2481" s="251" t="s">
        <v>83</v>
      </c>
      <c r="AV2481" s="13" t="s">
        <v>81</v>
      </c>
      <c r="AW2481" s="13" t="s">
        <v>30</v>
      </c>
      <c r="AX2481" s="13" t="s">
        <v>73</v>
      </c>
      <c r="AY2481" s="251" t="s">
        <v>183</v>
      </c>
    </row>
    <row r="2482" s="13" customFormat="1">
      <c r="A2482" s="13"/>
      <c r="B2482" s="241"/>
      <c r="C2482" s="242"/>
      <c r="D2482" s="243" t="s">
        <v>195</v>
      </c>
      <c r="E2482" s="244" t="s">
        <v>1</v>
      </c>
      <c r="F2482" s="245" t="s">
        <v>295</v>
      </c>
      <c r="G2482" s="242"/>
      <c r="H2482" s="244" t="s">
        <v>1</v>
      </c>
      <c r="I2482" s="246"/>
      <c r="J2482" s="242"/>
      <c r="K2482" s="242"/>
      <c r="L2482" s="247"/>
      <c r="M2482" s="248"/>
      <c r="N2482" s="249"/>
      <c r="O2482" s="249"/>
      <c r="P2482" s="249"/>
      <c r="Q2482" s="249"/>
      <c r="R2482" s="249"/>
      <c r="S2482" s="249"/>
      <c r="T2482" s="250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51" t="s">
        <v>195</v>
      </c>
      <c r="AU2482" s="251" t="s">
        <v>83</v>
      </c>
      <c r="AV2482" s="13" t="s">
        <v>81</v>
      </c>
      <c r="AW2482" s="13" t="s">
        <v>30</v>
      </c>
      <c r="AX2482" s="13" t="s">
        <v>73</v>
      </c>
      <c r="AY2482" s="251" t="s">
        <v>183</v>
      </c>
    </row>
    <row r="2483" s="14" customFormat="1">
      <c r="A2483" s="14"/>
      <c r="B2483" s="252"/>
      <c r="C2483" s="253"/>
      <c r="D2483" s="243" t="s">
        <v>195</v>
      </c>
      <c r="E2483" s="254" t="s">
        <v>1</v>
      </c>
      <c r="F2483" s="255" t="s">
        <v>188</v>
      </c>
      <c r="G2483" s="253"/>
      <c r="H2483" s="256">
        <v>4</v>
      </c>
      <c r="I2483" s="257"/>
      <c r="J2483" s="253"/>
      <c r="K2483" s="253"/>
      <c r="L2483" s="258"/>
      <c r="M2483" s="259"/>
      <c r="N2483" s="260"/>
      <c r="O2483" s="260"/>
      <c r="P2483" s="260"/>
      <c r="Q2483" s="260"/>
      <c r="R2483" s="260"/>
      <c r="S2483" s="260"/>
      <c r="T2483" s="261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62" t="s">
        <v>195</v>
      </c>
      <c r="AU2483" s="262" t="s">
        <v>83</v>
      </c>
      <c r="AV2483" s="14" t="s">
        <v>83</v>
      </c>
      <c r="AW2483" s="14" t="s">
        <v>30</v>
      </c>
      <c r="AX2483" s="14" t="s">
        <v>73</v>
      </c>
      <c r="AY2483" s="262" t="s">
        <v>183</v>
      </c>
    </row>
    <row r="2484" s="15" customFormat="1">
      <c r="A2484" s="15"/>
      <c r="B2484" s="263"/>
      <c r="C2484" s="264"/>
      <c r="D2484" s="243" t="s">
        <v>195</v>
      </c>
      <c r="E2484" s="265" t="s">
        <v>1</v>
      </c>
      <c r="F2484" s="266" t="s">
        <v>219</v>
      </c>
      <c r="G2484" s="264"/>
      <c r="H2484" s="267">
        <v>171.21000000000001</v>
      </c>
      <c r="I2484" s="268"/>
      <c r="J2484" s="264"/>
      <c r="K2484" s="264"/>
      <c r="L2484" s="269"/>
      <c r="M2484" s="270"/>
      <c r="N2484" s="271"/>
      <c r="O2484" s="271"/>
      <c r="P2484" s="271"/>
      <c r="Q2484" s="271"/>
      <c r="R2484" s="271"/>
      <c r="S2484" s="271"/>
      <c r="T2484" s="272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/>
      <c r="AT2484" s="273" t="s">
        <v>195</v>
      </c>
      <c r="AU2484" s="273" t="s">
        <v>83</v>
      </c>
      <c r="AV2484" s="15" t="s">
        <v>188</v>
      </c>
      <c r="AW2484" s="15" t="s">
        <v>30</v>
      </c>
      <c r="AX2484" s="15" t="s">
        <v>81</v>
      </c>
      <c r="AY2484" s="273" t="s">
        <v>183</v>
      </c>
    </row>
    <row r="2485" s="2" customFormat="1" ht="21.75" customHeight="1">
      <c r="A2485" s="38"/>
      <c r="B2485" s="39"/>
      <c r="C2485" s="227" t="s">
        <v>2719</v>
      </c>
      <c r="D2485" s="227" t="s">
        <v>185</v>
      </c>
      <c r="E2485" s="228" t="s">
        <v>2720</v>
      </c>
      <c r="F2485" s="229" t="s">
        <v>2721</v>
      </c>
      <c r="G2485" s="230" t="s">
        <v>202</v>
      </c>
      <c r="H2485" s="231">
        <v>78</v>
      </c>
      <c r="I2485" s="232"/>
      <c r="J2485" s="233">
        <f>ROUND(I2485*H2485,2)</f>
        <v>0</v>
      </c>
      <c r="K2485" s="234"/>
      <c r="L2485" s="44"/>
      <c r="M2485" s="235" t="s">
        <v>1</v>
      </c>
      <c r="N2485" s="236" t="s">
        <v>38</v>
      </c>
      <c r="O2485" s="91"/>
      <c r="P2485" s="237">
        <f>O2485*H2485</f>
        <v>0</v>
      </c>
      <c r="Q2485" s="237">
        <v>0</v>
      </c>
      <c r="R2485" s="237">
        <f>Q2485*H2485</f>
        <v>0</v>
      </c>
      <c r="S2485" s="237">
        <v>0</v>
      </c>
      <c r="T2485" s="238">
        <f>S2485*H2485</f>
        <v>0</v>
      </c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R2485" s="239" t="s">
        <v>327</v>
      </c>
      <c r="AT2485" s="239" t="s">
        <v>185</v>
      </c>
      <c r="AU2485" s="239" t="s">
        <v>83</v>
      </c>
      <c r="AY2485" s="17" t="s">
        <v>183</v>
      </c>
      <c r="BE2485" s="240">
        <f>IF(N2485="základní",J2485,0)</f>
        <v>0</v>
      </c>
      <c r="BF2485" s="240">
        <f>IF(N2485="snížená",J2485,0)</f>
        <v>0</v>
      </c>
      <c r="BG2485" s="240">
        <f>IF(N2485="zákl. přenesená",J2485,0)</f>
        <v>0</v>
      </c>
      <c r="BH2485" s="240">
        <f>IF(N2485="sníž. přenesená",J2485,0)</f>
        <v>0</v>
      </c>
      <c r="BI2485" s="240">
        <f>IF(N2485="nulová",J2485,0)</f>
        <v>0</v>
      </c>
      <c r="BJ2485" s="17" t="s">
        <v>81</v>
      </c>
      <c r="BK2485" s="240">
        <f>ROUND(I2485*H2485,2)</f>
        <v>0</v>
      </c>
      <c r="BL2485" s="17" t="s">
        <v>327</v>
      </c>
      <c r="BM2485" s="239" t="s">
        <v>2722</v>
      </c>
    </row>
    <row r="2486" s="13" customFormat="1">
      <c r="A2486" s="13"/>
      <c r="B2486" s="241"/>
      <c r="C2486" s="242"/>
      <c r="D2486" s="243" t="s">
        <v>195</v>
      </c>
      <c r="E2486" s="244" t="s">
        <v>1</v>
      </c>
      <c r="F2486" s="245" t="s">
        <v>2698</v>
      </c>
      <c r="G2486" s="242"/>
      <c r="H2486" s="244" t="s">
        <v>1</v>
      </c>
      <c r="I2486" s="246"/>
      <c r="J2486" s="242"/>
      <c r="K2486" s="242"/>
      <c r="L2486" s="247"/>
      <c r="M2486" s="248"/>
      <c r="N2486" s="249"/>
      <c r="O2486" s="249"/>
      <c r="P2486" s="249"/>
      <c r="Q2486" s="249"/>
      <c r="R2486" s="249"/>
      <c r="S2486" s="249"/>
      <c r="T2486" s="250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51" t="s">
        <v>195</v>
      </c>
      <c r="AU2486" s="251" t="s">
        <v>83</v>
      </c>
      <c r="AV2486" s="13" t="s">
        <v>81</v>
      </c>
      <c r="AW2486" s="13" t="s">
        <v>30</v>
      </c>
      <c r="AX2486" s="13" t="s">
        <v>73</v>
      </c>
      <c r="AY2486" s="251" t="s">
        <v>183</v>
      </c>
    </row>
    <row r="2487" s="14" customFormat="1">
      <c r="A2487" s="14"/>
      <c r="B2487" s="252"/>
      <c r="C2487" s="253"/>
      <c r="D2487" s="243" t="s">
        <v>195</v>
      </c>
      <c r="E2487" s="254" t="s">
        <v>1</v>
      </c>
      <c r="F2487" s="255" t="s">
        <v>978</v>
      </c>
      <c r="G2487" s="253"/>
      <c r="H2487" s="256">
        <v>78</v>
      </c>
      <c r="I2487" s="257"/>
      <c r="J2487" s="253"/>
      <c r="K2487" s="253"/>
      <c r="L2487" s="258"/>
      <c r="M2487" s="259"/>
      <c r="N2487" s="260"/>
      <c r="O2487" s="260"/>
      <c r="P2487" s="260"/>
      <c r="Q2487" s="260"/>
      <c r="R2487" s="260"/>
      <c r="S2487" s="260"/>
      <c r="T2487" s="261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62" t="s">
        <v>195</v>
      </c>
      <c r="AU2487" s="262" t="s">
        <v>83</v>
      </c>
      <c r="AV2487" s="14" t="s">
        <v>83</v>
      </c>
      <c r="AW2487" s="14" t="s">
        <v>30</v>
      </c>
      <c r="AX2487" s="14" t="s">
        <v>81</v>
      </c>
      <c r="AY2487" s="262" t="s">
        <v>183</v>
      </c>
    </row>
    <row r="2488" s="2" customFormat="1" ht="16.5" customHeight="1">
      <c r="A2488" s="38"/>
      <c r="B2488" s="39"/>
      <c r="C2488" s="277" t="s">
        <v>2723</v>
      </c>
      <c r="D2488" s="277" t="s">
        <v>649</v>
      </c>
      <c r="E2488" s="278" t="s">
        <v>2724</v>
      </c>
      <c r="F2488" s="279" t="s">
        <v>2725</v>
      </c>
      <c r="G2488" s="280" t="s">
        <v>187</v>
      </c>
      <c r="H2488" s="281">
        <v>3.6859999999999999</v>
      </c>
      <c r="I2488" s="282"/>
      <c r="J2488" s="283">
        <f>ROUND(I2488*H2488,2)</f>
        <v>0</v>
      </c>
      <c r="K2488" s="284"/>
      <c r="L2488" s="285"/>
      <c r="M2488" s="286" t="s">
        <v>1</v>
      </c>
      <c r="N2488" s="287" t="s">
        <v>38</v>
      </c>
      <c r="O2488" s="91"/>
      <c r="P2488" s="237">
        <f>O2488*H2488</f>
        <v>0</v>
      </c>
      <c r="Q2488" s="237">
        <v>0.5</v>
      </c>
      <c r="R2488" s="237">
        <f>Q2488*H2488</f>
        <v>1.843</v>
      </c>
      <c r="S2488" s="237">
        <v>0</v>
      </c>
      <c r="T2488" s="238">
        <f>S2488*H2488</f>
        <v>0</v>
      </c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R2488" s="239" t="s">
        <v>435</v>
      </c>
      <c r="AT2488" s="239" t="s">
        <v>649</v>
      </c>
      <c r="AU2488" s="239" t="s">
        <v>83</v>
      </c>
      <c r="AY2488" s="17" t="s">
        <v>183</v>
      </c>
      <c r="BE2488" s="240">
        <f>IF(N2488="základní",J2488,0)</f>
        <v>0</v>
      </c>
      <c r="BF2488" s="240">
        <f>IF(N2488="snížená",J2488,0)</f>
        <v>0</v>
      </c>
      <c r="BG2488" s="240">
        <f>IF(N2488="zákl. přenesená",J2488,0)</f>
        <v>0</v>
      </c>
      <c r="BH2488" s="240">
        <f>IF(N2488="sníž. přenesená",J2488,0)</f>
        <v>0</v>
      </c>
      <c r="BI2488" s="240">
        <f>IF(N2488="nulová",J2488,0)</f>
        <v>0</v>
      </c>
      <c r="BJ2488" s="17" t="s">
        <v>81</v>
      </c>
      <c r="BK2488" s="240">
        <f>ROUND(I2488*H2488,2)</f>
        <v>0</v>
      </c>
      <c r="BL2488" s="17" t="s">
        <v>327</v>
      </c>
      <c r="BM2488" s="239" t="s">
        <v>2726</v>
      </c>
    </row>
    <row r="2489" s="14" customFormat="1">
      <c r="A2489" s="14"/>
      <c r="B2489" s="252"/>
      <c r="C2489" s="253"/>
      <c r="D2489" s="243" t="s">
        <v>195</v>
      </c>
      <c r="E2489" s="254" t="s">
        <v>1</v>
      </c>
      <c r="F2489" s="255" t="s">
        <v>2727</v>
      </c>
      <c r="G2489" s="253"/>
      <c r="H2489" s="256">
        <v>3.6859999999999999</v>
      </c>
      <c r="I2489" s="257"/>
      <c r="J2489" s="253"/>
      <c r="K2489" s="253"/>
      <c r="L2489" s="258"/>
      <c r="M2489" s="259"/>
      <c r="N2489" s="260"/>
      <c r="O2489" s="260"/>
      <c r="P2489" s="260"/>
      <c r="Q2489" s="260"/>
      <c r="R2489" s="260"/>
      <c r="S2489" s="260"/>
      <c r="T2489" s="261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62" t="s">
        <v>195</v>
      </c>
      <c r="AU2489" s="262" t="s">
        <v>83</v>
      </c>
      <c r="AV2489" s="14" t="s">
        <v>83</v>
      </c>
      <c r="AW2489" s="14" t="s">
        <v>30</v>
      </c>
      <c r="AX2489" s="14" t="s">
        <v>81</v>
      </c>
      <c r="AY2489" s="262" t="s">
        <v>183</v>
      </c>
    </row>
    <row r="2490" s="2" customFormat="1" ht="21.75" customHeight="1">
      <c r="A2490" s="38"/>
      <c r="B2490" s="39"/>
      <c r="C2490" s="227" t="s">
        <v>2728</v>
      </c>
      <c r="D2490" s="227" t="s">
        <v>185</v>
      </c>
      <c r="E2490" s="228" t="s">
        <v>2720</v>
      </c>
      <c r="F2490" s="229" t="s">
        <v>2721</v>
      </c>
      <c r="G2490" s="230" t="s">
        <v>202</v>
      </c>
      <c r="H2490" s="231">
        <v>82</v>
      </c>
      <c r="I2490" s="232"/>
      <c r="J2490" s="233">
        <f>ROUND(I2490*H2490,2)</f>
        <v>0</v>
      </c>
      <c r="K2490" s="234"/>
      <c r="L2490" s="44"/>
      <c r="M2490" s="235" t="s">
        <v>1</v>
      </c>
      <c r="N2490" s="236" t="s">
        <v>38</v>
      </c>
      <c r="O2490" s="91"/>
      <c r="P2490" s="237">
        <f>O2490*H2490</f>
        <v>0</v>
      </c>
      <c r="Q2490" s="237">
        <v>0</v>
      </c>
      <c r="R2490" s="237">
        <f>Q2490*H2490</f>
        <v>0</v>
      </c>
      <c r="S2490" s="237">
        <v>0</v>
      </c>
      <c r="T2490" s="238">
        <f>S2490*H2490</f>
        <v>0</v>
      </c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R2490" s="239" t="s">
        <v>188</v>
      </c>
      <c r="AT2490" s="239" t="s">
        <v>185</v>
      </c>
      <c r="AU2490" s="239" t="s">
        <v>83</v>
      </c>
      <c r="AY2490" s="17" t="s">
        <v>183</v>
      </c>
      <c r="BE2490" s="240">
        <f>IF(N2490="základní",J2490,0)</f>
        <v>0</v>
      </c>
      <c r="BF2490" s="240">
        <f>IF(N2490="snížená",J2490,0)</f>
        <v>0</v>
      </c>
      <c r="BG2490" s="240">
        <f>IF(N2490="zákl. přenesená",J2490,0)</f>
        <v>0</v>
      </c>
      <c r="BH2490" s="240">
        <f>IF(N2490="sníž. přenesená",J2490,0)</f>
        <v>0</v>
      </c>
      <c r="BI2490" s="240">
        <f>IF(N2490="nulová",J2490,0)</f>
        <v>0</v>
      </c>
      <c r="BJ2490" s="17" t="s">
        <v>81</v>
      </c>
      <c r="BK2490" s="240">
        <f>ROUND(I2490*H2490,2)</f>
        <v>0</v>
      </c>
      <c r="BL2490" s="17" t="s">
        <v>188</v>
      </c>
      <c r="BM2490" s="239" t="s">
        <v>2729</v>
      </c>
    </row>
    <row r="2491" s="13" customFormat="1">
      <c r="A2491" s="13"/>
      <c r="B2491" s="241"/>
      <c r="C2491" s="242"/>
      <c r="D2491" s="243" t="s">
        <v>195</v>
      </c>
      <c r="E2491" s="244" t="s">
        <v>1</v>
      </c>
      <c r="F2491" s="245" t="s">
        <v>208</v>
      </c>
      <c r="G2491" s="242"/>
      <c r="H2491" s="244" t="s">
        <v>1</v>
      </c>
      <c r="I2491" s="246"/>
      <c r="J2491" s="242"/>
      <c r="K2491" s="242"/>
      <c r="L2491" s="247"/>
      <c r="M2491" s="248"/>
      <c r="N2491" s="249"/>
      <c r="O2491" s="249"/>
      <c r="P2491" s="249"/>
      <c r="Q2491" s="249"/>
      <c r="R2491" s="249"/>
      <c r="S2491" s="249"/>
      <c r="T2491" s="250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51" t="s">
        <v>195</v>
      </c>
      <c r="AU2491" s="251" t="s">
        <v>83</v>
      </c>
      <c r="AV2491" s="13" t="s">
        <v>81</v>
      </c>
      <c r="AW2491" s="13" t="s">
        <v>30</v>
      </c>
      <c r="AX2491" s="13" t="s">
        <v>73</v>
      </c>
      <c r="AY2491" s="251" t="s">
        <v>183</v>
      </c>
    </row>
    <row r="2492" s="13" customFormat="1">
      <c r="A2492" s="13"/>
      <c r="B2492" s="241"/>
      <c r="C2492" s="242"/>
      <c r="D2492" s="243" t="s">
        <v>195</v>
      </c>
      <c r="E2492" s="244" t="s">
        <v>1</v>
      </c>
      <c r="F2492" s="245" t="s">
        <v>2730</v>
      </c>
      <c r="G2492" s="242"/>
      <c r="H2492" s="244" t="s">
        <v>1</v>
      </c>
      <c r="I2492" s="246"/>
      <c r="J2492" s="242"/>
      <c r="K2492" s="242"/>
      <c r="L2492" s="247"/>
      <c r="M2492" s="248"/>
      <c r="N2492" s="249"/>
      <c r="O2492" s="249"/>
      <c r="P2492" s="249"/>
      <c r="Q2492" s="249"/>
      <c r="R2492" s="249"/>
      <c r="S2492" s="249"/>
      <c r="T2492" s="250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51" t="s">
        <v>195</v>
      </c>
      <c r="AU2492" s="251" t="s">
        <v>83</v>
      </c>
      <c r="AV2492" s="13" t="s">
        <v>81</v>
      </c>
      <c r="AW2492" s="13" t="s">
        <v>30</v>
      </c>
      <c r="AX2492" s="13" t="s">
        <v>73</v>
      </c>
      <c r="AY2492" s="251" t="s">
        <v>183</v>
      </c>
    </row>
    <row r="2493" s="13" customFormat="1">
      <c r="A2493" s="13"/>
      <c r="B2493" s="241"/>
      <c r="C2493" s="242"/>
      <c r="D2493" s="243" t="s">
        <v>195</v>
      </c>
      <c r="E2493" s="244" t="s">
        <v>1</v>
      </c>
      <c r="F2493" s="245" t="s">
        <v>542</v>
      </c>
      <c r="G2493" s="242"/>
      <c r="H2493" s="244" t="s">
        <v>1</v>
      </c>
      <c r="I2493" s="246"/>
      <c r="J2493" s="242"/>
      <c r="K2493" s="242"/>
      <c r="L2493" s="247"/>
      <c r="M2493" s="248"/>
      <c r="N2493" s="249"/>
      <c r="O2493" s="249"/>
      <c r="P2493" s="249"/>
      <c r="Q2493" s="249"/>
      <c r="R2493" s="249"/>
      <c r="S2493" s="249"/>
      <c r="T2493" s="250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51" t="s">
        <v>195</v>
      </c>
      <c r="AU2493" s="251" t="s">
        <v>83</v>
      </c>
      <c r="AV2493" s="13" t="s">
        <v>81</v>
      </c>
      <c r="AW2493" s="13" t="s">
        <v>30</v>
      </c>
      <c r="AX2493" s="13" t="s">
        <v>73</v>
      </c>
      <c r="AY2493" s="251" t="s">
        <v>183</v>
      </c>
    </row>
    <row r="2494" s="14" customFormat="1">
      <c r="A2494" s="14"/>
      <c r="B2494" s="252"/>
      <c r="C2494" s="253"/>
      <c r="D2494" s="243" t="s">
        <v>195</v>
      </c>
      <c r="E2494" s="254" t="s">
        <v>1</v>
      </c>
      <c r="F2494" s="255" t="s">
        <v>1001</v>
      </c>
      <c r="G2494" s="253"/>
      <c r="H2494" s="256">
        <v>82</v>
      </c>
      <c r="I2494" s="257"/>
      <c r="J2494" s="253"/>
      <c r="K2494" s="253"/>
      <c r="L2494" s="258"/>
      <c r="M2494" s="259"/>
      <c r="N2494" s="260"/>
      <c r="O2494" s="260"/>
      <c r="P2494" s="260"/>
      <c r="Q2494" s="260"/>
      <c r="R2494" s="260"/>
      <c r="S2494" s="260"/>
      <c r="T2494" s="261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62" t="s">
        <v>195</v>
      </c>
      <c r="AU2494" s="262" t="s">
        <v>83</v>
      </c>
      <c r="AV2494" s="14" t="s">
        <v>83</v>
      </c>
      <c r="AW2494" s="14" t="s">
        <v>30</v>
      </c>
      <c r="AX2494" s="14" t="s">
        <v>73</v>
      </c>
      <c r="AY2494" s="262" t="s">
        <v>183</v>
      </c>
    </row>
    <row r="2495" s="15" customFormat="1">
      <c r="A2495" s="15"/>
      <c r="B2495" s="263"/>
      <c r="C2495" s="264"/>
      <c r="D2495" s="243" t="s">
        <v>195</v>
      </c>
      <c r="E2495" s="265" t="s">
        <v>1</v>
      </c>
      <c r="F2495" s="266" t="s">
        <v>219</v>
      </c>
      <c r="G2495" s="264"/>
      <c r="H2495" s="267">
        <v>82</v>
      </c>
      <c r="I2495" s="268"/>
      <c r="J2495" s="264"/>
      <c r="K2495" s="264"/>
      <c r="L2495" s="269"/>
      <c r="M2495" s="270"/>
      <c r="N2495" s="271"/>
      <c r="O2495" s="271"/>
      <c r="P2495" s="271"/>
      <c r="Q2495" s="271"/>
      <c r="R2495" s="271"/>
      <c r="S2495" s="271"/>
      <c r="T2495" s="272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73" t="s">
        <v>195</v>
      </c>
      <c r="AU2495" s="273" t="s">
        <v>83</v>
      </c>
      <c r="AV2495" s="15" t="s">
        <v>188</v>
      </c>
      <c r="AW2495" s="15" t="s">
        <v>30</v>
      </c>
      <c r="AX2495" s="15" t="s">
        <v>81</v>
      </c>
      <c r="AY2495" s="273" t="s">
        <v>183</v>
      </c>
    </row>
    <row r="2496" s="2" customFormat="1" ht="16.5" customHeight="1">
      <c r="A2496" s="38"/>
      <c r="B2496" s="39"/>
      <c r="C2496" s="277" t="s">
        <v>2731</v>
      </c>
      <c r="D2496" s="277" t="s">
        <v>649</v>
      </c>
      <c r="E2496" s="278" t="s">
        <v>2732</v>
      </c>
      <c r="F2496" s="279" t="s">
        <v>2733</v>
      </c>
      <c r="G2496" s="280" t="s">
        <v>187</v>
      </c>
      <c r="H2496" s="281">
        <v>4.2439999999999998</v>
      </c>
      <c r="I2496" s="282"/>
      <c r="J2496" s="283">
        <f>ROUND(I2496*H2496,2)</f>
        <v>0</v>
      </c>
      <c r="K2496" s="284"/>
      <c r="L2496" s="285"/>
      <c r="M2496" s="286" t="s">
        <v>1</v>
      </c>
      <c r="N2496" s="287" t="s">
        <v>38</v>
      </c>
      <c r="O2496" s="91"/>
      <c r="P2496" s="237">
        <f>O2496*H2496</f>
        <v>0</v>
      </c>
      <c r="Q2496" s="237">
        <v>0.5</v>
      </c>
      <c r="R2496" s="237">
        <f>Q2496*H2496</f>
        <v>2.1219999999999999</v>
      </c>
      <c r="S2496" s="237">
        <v>0</v>
      </c>
      <c r="T2496" s="238">
        <f>S2496*H2496</f>
        <v>0</v>
      </c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R2496" s="239" t="s">
        <v>283</v>
      </c>
      <c r="AT2496" s="239" t="s">
        <v>649</v>
      </c>
      <c r="AU2496" s="239" t="s">
        <v>83</v>
      </c>
      <c r="AY2496" s="17" t="s">
        <v>183</v>
      </c>
      <c r="BE2496" s="240">
        <f>IF(N2496="základní",J2496,0)</f>
        <v>0</v>
      </c>
      <c r="BF2496" s="240">
        <f>IF(N2496="snížená",J2496,0)</f>
        <v>0</v>
      </c>
      <c r="BG2496" s="240">
        <f>IF(N2496="zákl. přenesená",J2496,0)</f>
        <v>0</v>
      </c>
      <c r="BH2496" s="240">
        <f>IF(N2496="sníž. přenesená",J2496,0)</f>
        <v>0</v>
      </c>
      <c r="BI2496" s="240">
        <f>IF(N2496="nulová",J2496,0)</f>
        <v>0</v>
      </c>
      <c r="BJ2496" s="17" t="s">
        <v>81</v>
      </c>
      <c r="BK2496" s="240">
        <f>ROUND(I2496*H2496,2)</f>
        <v>0</v>
      </c>
      <c r="BL2496" s="17" t="s">
        <v>188</v>
      </c>
      <c r="BM2496" s="239" t="s">
        <v>2734</v>
      </c>
    </row>
    <row r="2497" s="13" customFormat="1">
      <c r="A2497" s="13"/>
      <c r="B2497" s="241"/>
      <c r="C2497" s="242"/>
      <c r="D2497" s="243" t="s">
        <v>195</v>
      </c>
      <c r="E2497" s="244" t="s">
        <v>1</v>
      </c>
      <c r="F2497" s="245" t="s">
        <v>208</v>
      </c>
      <c r="G2497" s="242"/>
      <c r="H2497" s="244" t="s">
        <v>1</v>
      </c>
      <c r="I2497" s="246"/>
      <c r="J2497" s="242"/>
      <c r="K2497" s="242"/>
      <c r="L2497" s="247"/>
      <c r="M2497" s="248"/>
      <c r="N2497" s="249"/>
      <c r="O2497" s="249"/>
      <c r="P2497" s="249"/>
      <c r="Q2497" s="249"/>
      <c r="R2497" s="249"/>
      <c r="S2497" s="249"/>
      <c r="T2497" s="250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51" t="s">
        <v>195</v>
      </c>
      <c r="AU2497" s="251" t="s">
        <v>83</v>
      </c>
      <c r="AV2497" s="13" t="s">
        <v>81</v>
      </c>
      <c r="AW2497" s="13" t="s">
        <v>30</v>
      </c>
      <c r="AX2497" s="13" t="s">
        <v>73</v>
      </c>
      <c r="AY2497" s="251" t="s">
        <v>183</v>
      </c>
    </row>
    <row r="2498" s="13" customFormat="1">
      <c r="A2498" s="13"/>
      <c r="B2498" s="241"/>
      <c r="C2498" s="242"/>
      <c r="D2498" s="243" t="s">
        <v>195</v>
      </c>
      <c r="E2498" s="244" t="s">
        <v>1</v>
      </c>
      <c r="F2498" s="245" t="s">
        <v>2730</v>
      </c>
      <c r="G2498" s="242"/>
      <c r="H2498" s="244" t="s">
        <v>1</v>
      </c>
      <c r="I2498" s="246"/>
      <c r="J2498" s="242"/>
      <c r="K2498" s="242"/>
      <c r="L2498" s="247"/>
      <c r="M2498" s="248"/>
      <c r="N2498" s="249"/>
      <c r="O2498" s="249"/>
      <c r="P2498" s="249"/>
      <c r="Q2498" s="249"/>
      <c r="R2498" s="249"/>
      <c r="S2498" s="249"/>
      <c r="T2498" s="250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51" t="s">
        <v>195</v>
      </c>
      <c r="AU2498" s="251" t="s">
        <v>83</v>
      </c>
      <c r="AV2498" s="13" t="s">
        <v>81</v>
      </c>
      <c r="AW2498" s="13" t="s">
        <v>30</v>
      </c>
      <c r="AX2498" s="13" t="s">
        <v>73</v>
      </c>
      <c r="AY2498" s="251" t="s">
        <v>183</v>
      </c>
    </row>
    <row r="2499" s="13" customFormat="1">
      <c r="A2499" s="13"/>
      <c r="B2499" s="241"/>
      <c r="C2499" s="242"/>
      <c r="D2499" s="243" t="s">
        <v>195</v>
      </c>
      <c r="E2499" s="244" t="s">
        <v>1</v>
      </c>
      <c r="F2499" s="245" t="s">
        <v>542</v>
      </c>
      <c r="G2499" s="242"/>
      <c r="H2499" s="244" t="s">
        <v>1</v>
      </c>
      <c r="I2499" s="246"/>
      <c r="J2499" s="242"/>
      <c r="K2499" s="242"/>
      <c r="L2499" s="247"/>
      <c r="M2499" s="248"/>
      <c r="N2499" s="249"/>
      <c r="O2499" s="249"/>
      <c r="P2499" s="249"/>
      <c r="Q2499" s="249"/>
      <c r="R2499" s="249"/>
      <c r="S2499" s="249"/>
      <c r="T2499" s="250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51" t="s">
        <v>195</v>
      </c>
      <c r="AU2499" s="251" t="s">
        <v>83</v>
      </c>
      <c r="AV2499" s="13" t="s">
        <v>81</v>
      </c>
      <c r="AW2499" s="13" t="s">
        <v>30</v>
      </c>
      <c r="AX2499" s="13" t="s">
        <v>73</v>
      </c>
      <c r="AY2499" s="251" t="s">
        <v>183</v>
      </c>
    </row>
    <row r="2500" s="14" customFormat="1">
      <c r="A2500" s="14"/>
      <c r="B2500" s="252"/>
      <c r="C2500" s="253"/>
      <c r="D2500" s="243" t="s">
        <v>195</v>
      </c>
      <c r="E2500" s="254" t="s">
        <v>1</v>
      </c>
      <c r="F2500" s="255" t="s">
        <v>2735</v>
      </c>
      <c r="G2500" s="253"/>
      <c r="H2500" s="256">
        <v>3.6899999999999999</v>
      </c>
      <c r="I2500" s="257"/>
      <c r="J2500" s="253"/>
      <c r="K2500" s="253"/>
      <c r="L2500" s="258"/>
      <c r="M2500" s="259"/>
      <c r="N2500" s="260"/>
      <c r="O2500" s="260"/>
      <c r="P2500" s="260"/>
      <c r="Q2500" s="260"/>
      <c r="R2500" s="260"/>
      <c r="S2500" s="260"/>
      <c r="T2500" s="261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62" t="s">
        <v>195</v>
      </c>
      <c r="AU2500" s="262" t="s">
        <v>83</v>
      </c>
      <c r="AV2500" s="14" t="s">
        <v>83</v>
      </c>
      <c r="AW2500" s="14" t="s">
        <v>30</v>
      </c>
      <c r="AX2500" s="14" t="s">
        <v>73</v>
      </c>
      <c r="AY2500" s="262" t="s">
        <v>183</v>
      </c>
    </row>
    <row r="2501" s="15" customFormat="1">
      <c r="A2501" s="15"/>
      <c r="B2501" s="263"/>
      <c r="C2501" s="264"/>
      <c r="D2501" s="243" t="s">
        <v>195</v>
      </c>
      <c r="E2501" s="265" t="s">
        <v>1</v>
      </c>
      <c r="F2501" s="266" t="s">
        <v>219</v>
      </c>
      <c r="G2501" s="264"/>
      <c r="H2501" s="267">
        <v>3.6899999999999999</v>
      </c>
      <c r="I2501" s="268"/>
      <c r="J2501" s="264"/>
      <c r="K2501" s="264"/>
      <c r="L2501" s="269"/>
      <c r="M2501" s="270"/>
      <c r="N2501" s="271"/>
      <c r="O2501" s="271"/>
      <c r="P2501" s="271"/>
      <c r="Q2501" s="271"/>
      <c r="R2501" s="271"/>
      <c r="S2501" s="271"/>
      <c r="T2501" s="272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T2501" s="273" t="s">
        <v>195</v>
      </c>
      <c r="AU2501" s="273" t="s">
        <v>83</v>
      </c>
      <c r="AV2501" s="15" t="s">
        <v>188</v>
      </c>
      <c r="AW2501" s="15" t="s">
        <v>30</v>
      </c>
      <c r="AX2501" s="15" t="s">
        <v>81</v>
      </c>
      <c r="AY2501" s="273" t="s">
        <v>183</v>
      </c>
    </row>
    <row r="2502" s="14" customFormat="1">
      <c r="A2502" s="14"/>
      <c r="B2502" s="252"/>
      <c r="C2502" s="253"/>
      <c r="D2502" s="243" t="s">
        <v>195</v>
      </c>
      <c r="E2502" s="253"/>
      <c r="F2502" s="255" t="s">
        <v>2736</v>
      </c>
      <c r="G2502" s="253"/>
      <c r="H2502" s="256">
        <v>4.2439999999999998</v>
      </c>
      <c r="I2502" s="257"/>
      <c r="J2502" s="253"/>
      <c r="K2502" s="253"/>
      <c r="L2502" s="258"/>
      <c r="M2502" s="259"/>
      <c r="N2502" s="260"/>
      <c r="O2502" s="260"/>
      <c r="P2502" s="260"/>
      <c r="Q2502" s="260"/>
      <c r="R2502" s="260"/>
      <c r="S2502" s="260"/>
      <c r="T2502" s="261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62" t="s">
        <v>195</v>
      </c>
      <c r="AU2502" s="262" t="s">
        <v>83</v>
      </c>
      <c r="AV2502" s="14" t="s">
        <v>83</v>
      </c>
      <c r="AW2502" s="14" t="s">
        <v>4</v>
      </c>
      <c r="AX2502" s="14" t="s">
        <v>81</v>
      </c>
      <c r="AY2502" s="262" t="s">
        <v>183</v>
      </c>
    </row>
    <row r="2503" s="2" customFormat="1" ht="24.15" customHeight="1">
      <c r="A2503" s="38"/>
      <c r="B2503" s="39"/>
      <c r="C2503" s="227" t="s">
        <v>2737</v>
      </c>
      <c r="D2503" s="227" t="s">
        <v>185</v>
      </c>
      <c r="E2503" s="228" t="s">
        <v>2738</v>
      </c>
      <c r="F2503" s="229" t="s">
        <v>2739</v>
      </c>
      <c r="G2503" s="230" t="s">
        <v>202</v>
      </c>
      <c r="H2503" s="231">
        <v>82</v>
      </c>
      <c r="I2503" s="232"/>
      <c r="J2503" s="233">
        <f>ROUND(I2503*H2503,2)</f>
        <v>0</v>
      </c>
      <c r="K2503" s="234"/>
      <c r="L2503" s="44"/>
      <c r="M2503" s="235" t="s">
        <v>1</v>
      </c>
      <c r="N2503" s="236" t="s">
        <v>38</v>
      </c>
      <c r="O2503" s="91"/>
      <c r="P2503" s="237">
        <f>O2503*H2503</f>
        <v>0</v>
      </c>
      <c r="Q2503" s="237">
        <v>0</v>
      </c>
      <c r="R2503" s="237">
        <f>Q2503*H2503</f>
        <v>0</v>
      </c>
      <c r="S2503" s="237">
        <v>0</v>
      </c>
      <c r="T2503" s="238">
        <f>S2503*H2503</f>
        <v>0</v>
      </c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R2503" s="239" t="s">
        <v>327</v>
      </c>
      <c r="AT2503" s="239" t="s">
        <v>185</v>
      </c>
      <c r="AU2503" s="239" t="s">
        <v>83</v>
      </c>
      <c r="AY2503" s="17" t="s">
        <v>183</v>
      </c>
      <c r="BE2503" s="240">
        <f>IF(N2503="základní",J2503,0)</f>
        <v>0</v>
      </c>
      <c r="BF2503" s="240">
        <f>IF(N2503="snížená",J2503,0)</f>
        <v>0</v>
      </c>
      <c r="BG2503" s="240">
        <f>IF(N2503="zákl. přenesená",J2503,0)</f>
        <v>0</v>
      </c>
      <c r="BH2503" s="240">
        <f>IF(N2503="sníž. přenesená",J2503,0)</f>
        <v>0</v>
      </c>
      <c r="BI2503" s="240">
        <f>IF(N2503="nulová",J2503,0)</f>
        <v>0</v>
      </c>
      <c r="BJ2503" s="17" t="s">
        <v>81</v>
      </c>
      <c r="BK2503" s="240">
        <f>ROUND(I2503*H2503,2)</f>
        <v>0</v>
      </c>
      <c r="BL2503" s="17" t="s">
        <v>327</v>
      </c>
      <c r="BM2503" s="239" t="s">
        <v>2740</v>
      </c>
    </row>
    <row r="2504" s="13" customFormat="1">
      <c r="A2504" s="13"/>
      <c r="B2504" s="241"/>
      <c r="C2504" s="242"/>
      <c r="D2504" s="243" t="s">
        <v>195</v>
      </c>
      <c r="E2504" s="244" t="s">
        <v>1</v>
      </c>
      <c r="F2504" s="245" t="s">
        <v>208</v>
      </c>
      <c r="G2504" s="242"/>
      <c r="H2504" s="244" t="s">
        <v>1</v>
      </c>
      <c r="I2504" s="246"/>
      <c r="J2504" s="242"/>
      <c r="K2504" s="242"/>
      <c r="L2504" s="247"/>
      <c r="M2504" s="248"/>
      <c r="N2504" s="249"/>
      <c r="O2504" s="249"/>
      <c r="P2504" s="249"/>
      <c r="Q2504" s="249"/>
      <c r="R2504" s="249"/>
      <c r="S2504" s="249"/>
      <c r="T2504" s="250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51" t="s">
        <v>195</v>
      </c>
      <c r="AU2504" s="251" t="s">
        <v>83</v>
      </c>
      <c r="AV2504" s="13" t="s">
        <v>81</v>
      </c>
      <c r="AW2504" s="13" t="s">
        <v>30</v>
      </c>
      <c r="AX2504" s="13" t="s">
        <v>73</v>
      </c>
      <c r="AY2504" s="251" t="s">
        <v>183</v>
      </c>
    </row>
    <row r="2505" s="13" customFormat="1">
      <c r="A2505" s="13"/>
      <c r="B2505" s="241"/>
      <c r="C2505" s="242"/>
      <c r="D2505" s="243" t="s">
        <v>195</v>
      </c>
      <c r="E2505" s="244" t="s">
        <v>1</v>
      </c>
      <c r="F2505" s="245" t="s">
        <v>2730</v>
      </c>
      <c r="G2505" s="242"/>
      <c r="H2505" s="244" t="s">
        <v>1</v>
      </c>
      <c r="I2505" s="246"/>
      <c r="J2505" s="242"/>
      <c r="K2505" s="242"/>
      <c r="L2505" s="247"/>
      <c r="M2505" s="248"/>
      <c r="N2505" s="249"/>
      <c r="O2505" s="249"/>
      <c r="P2505" s="249"/>
      <c r="Q2505" s="249"/>
      <c r="R2505" s="249"/>
      <c r="S2505" s="249"/>
      <c r="T2505" s="250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51" t="s">
        <v>195</v>
      </c>
      <c r="AU2505" s="251" t="s">
        <v>83</v>
      </c>
      <c r="AV2505" s="13" t="s">
        <v>81</v>
      </c>
      <c r="AW2505" s="13" t="s">
        <v>30</v>
      </c>
      <c r="AX2505" s="13" t="s">
        <v>73</v>
      </c>
      <c r="AY2505" s="251" t="s">
        <v>183</v>
      </c>
    </row>
    <row r="2506" s="13" customFormat="1">
      <c r="A2506" s="13"/>
      <c r="B2506" s="241"/>
      <c r="C2506" s="242"/>
      <c r="D2506" s="243" t="s">
        <v>195</v>
      </c>
      <c r="E2506" s="244" t="s">
        <v>1</v>
      </c>
      <c r="F2506" s="245" t="s">
        <v>542</v>
      </c>
      <c r="G2506" s="242"/>
      <c r="H2506" s="244" t="s">
        <v>1</v>
      </c>
      <c r="I2506" s="246"/>
      <c r="J2506" s="242"/>
      <c r="K2506" s="242"/>
      <c r="L2506" s="247"/>
      <c r="M2506" s="248"/>
      <c r="N2506" s="249"/>
      <c r="O2506" s="249"/>
      <c r="P2506" s="249"/>
      <c r="Q2506" s="249"/>
      <c r="R2506" s="249"/>
      <c r="S2506" s="249"/>
      <c r="T2506" s="250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51" t="s">
        <v>195</v>
      </c>
      <c r="AU2506" s="251" t="s">
        <v>83</v>
      </c>
      <c r="AV2506" s="13" t="s">
        <v>81</v>
      </c>
      <c r="AW2506" s="13" t="s">
        <v>30</v>
      </c>
      <c r="AX2506" s="13" t="s">
        <v>73</v>
      </c>
      <c r="AY2506" s="251" t="s">
        <v>183</v>
      </c>
    </row>
    <row r="2507" s="14" customFormat="1">
      <c r="A2507" s="14"/>
      <c r="B2507" s="252"/>
      <c r="C2507" s="253"/>
      <c r="D2507" s="243" t="s">
        <v>195</v>
      </c>
      <c r="E2507" s="254" t="s">
        <v>1</v>
      </c>
      <c r="F2507" s="255" t="s">
        <v>1001</v>
      </c>
      <c r="G2507" s="253"/>
      <c r="H2507" s="256">
        <v>82</v>
      </c>
      <c r="I2507" s="257"/>
      <c r="J2507" s="253"/>
      <c r="K2507" s="253"/>
      <c r="L2507" s="258"/>
      <c r="M2507" s="259"/>
      <c r="N2507" s="260"/>
      <c r="O2507" s="260"/>
      <c r="P2507" s="260"/>
      <c r="Q2507" s="260"/>
      <c r="R2507" s="260"/>
      <c r="S2507" s="260"/>
      <c r="T2507" s="261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62" t="s">
        <v>195</v>
      </c>
      <c r="AU2507" s="262" t="s">
        <v>83</v>
      </c>
      <c r="AV2507" s="14" t="s">
        <v>83</v>
      </c>
      <c r="AW2507" s="14" t="s">
        <v>30</v>
      </c>
      <c r="AX2507" s="14" t="s">
        <v>73</v>
      </c>
      <c r="AY2507" s="262" t="s">
        <v>183</v>
      </c>
    </row>
    <row r="2508" s="15" customFormat="1">
      <c r="A2508" s="15"/>
      <c r="B2508" s="263"/>
      <c r="C2508" s="264"/>
      <c r="D2508" s="243" t="s">
        <v>195</v>
      </c>
      <c r="E2508" s="265" t="s">
        <v>1</v>
      </c>
      <c r="F2508" s="266" t="s">
        <v>219</v>
      </c>
      <c r="G2508" s="264"/>
      <c r="H2508" s="267">
        <v>82</v>
      </c>
      <c r="I2508" s="268"/>
      <c r="J2508" s="264"/>
      <c r="K2508" s="264"/>
      <c r="L2508" s="269"/>
      <c r="M2508" s="270"/>
      <c r="N2508" s="271"/>
      <c r="O2508" s="271"/>
      <c r="P2508" s="271"/>
      <c r="Q2508" s="271"/>
      <c r="R2508" s="271"/>
      <c r="S2508" s="271"/>
      <c r="T2508" s="272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T2508" s="273" t="s">
        <v>195</v>
      </c>
      <c r="AU2508" s="273" t="s">
        <v>83</v>
      </c>
      <c r="AV2508" s="15" t="s">
        <v>188</v>
      </c>
      <c r="AW2508" s="15" t="s">
        <v>30</v>
      </c>
      <c r="AX2508" s="15" t="s">
        <v>81</v>
      </c>
      <c r="AY2508" s="273" t="s">
        <v>183</v>
      </c>
    </row>
    <row r="2509" s="2" customFormat="1" ht="21.75" customHeight="1">
      <c r="A2509" s="38"/>
      <c r="B2509" s="39"/>
      <c r="C2509" s="277" t="s">
        <v>2741</v>
      </c>
      <c r="D2509" s="277" t="s">
        <v>649</v>
      </c>
      <c r="E2509" s="278" t="s">
        <v>2742</v>
      </c>
      <c r="F2509" s="279" t="s">
        <v>2743</v>
      </c>
      <c r="G2509" s="280" t="s">
        <v>187</v>
      </c>
      <c r="H2509" s="281">
        <v>0.80000000000000004</v>
      </c>
      <c r="I2509" s="282"/>
      <c r="J2509" s="283">
        <f>ROUND(I2509*H2509,2)</f>
        <v>0</v>
      </c>
      <c r="K2509" s="284"/>
      <c r="L2509" s="285"/>
      <c r="M2509" s="286" t="s">
        <v>1</v>
      </c>
      <c r="N2509" s="287" t="s">
        <v>38</v>
      </c>
      <c r="O2509" s="91"/>
      <c r="P2509" s="237">
        <f>O2509*H2509</f>
        <v>0</v>
      </c>
      <c r="Q2509" s="237">
        <v>0.55000000000000004</v>
      </c>
      <c r="R2509" s="237">
        <f>Q2509*H2509</f>
        <v>0.44000000000000006</v>
      </c>
      <c r="S2509" s="237">
        <v>0</v>
      </c>
      <c r="T2509" s="238">
        <f>S2509*H2509</f>
        <v>0</v>
      </c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R2509" s="239" t="s">
        <v>435</v>
      </c>
      <c r="AT2509" s="239" t="s">
        <v>649</v>
      </c>
      <c r="AU2509" s="239" t="s">
        <v>83</v>
      </c>
      <c r="AY2509" s="17" t="s">
        <v>183</v>
      </c>
      <c r="BE2509" s="240">
        <f>IF(N2509="základní",J2509,0)</f>
        <v>0</v>
      </c>
      <c r="BF2509" s="240">
        <f>IF(N2509="snížená",J2509,0)</f>
        <v>0</v>
      </c>
      <c r="BG2509" s="240">
        <f>IF(N2509="zákl. přenesená",J2509,0)</f>
        <v>0</v>
      </c>
      <c r="BH2509" s="240">
        <f>IF(N2509="sníž. přenesená",J2509,0)</f>
        <v>0</v>
      </c>
      <c r="BI2509" s="240">
        <f>IF(N2509="nulová",J2509,0)</f>
        <v>0</v>
      </c>
      <c r="BJ2509" s="17" t="s">
        <v>81</v>
      </c>
      <c r="BK2509" s="240">
        <f>ROUND(I2509*H2509,2)</f>
        <v>0</v>
      </c>
      <c r="BL2509" s="17" t="s">
        <v>327</v>
      </c>
      <c r="BM2509" s="239" t="s">
        <v>2744</v>
      </c>
    </row>
    <row r="2510" s="13" customFormat="1">
      <c r="A2510" s="13"/>
      <c r="B2510" s="241"/>
      <c r="C2510" s="242"/>
      <c r="D2510" s="243" t="s">
        <v>195</v>
      </c>
      <c r="E2510" s="244" t="s">
        <v>1</v>
      </c>
      <c r="F2510" s="245" t="s">
        <v>208</v>
      </c>
      <c r="G2510" s="242"/>
      <c r="H2510" s="244" t="s">
        <v>1</v>
      </c>
      <c r="I2510" s="246"/>
      <c r="J2510" s="242"/>
      <c r="K2510" s="242"/>
      <c r="L2510" s="247"/>
      <c r="M2510" s="248"/>
      <c r="N2510" s="249"/>
      <c r="O2510" s="249"/>
      <c r="P2510" s="249"/>
      <c r="Q2510" s="249"/>
      <c r="R2510" s="249"/>
      <c r="S2510" s="249"/>
      <c r="T2510" s="250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51" t="s">
        <v>195</v>
      </c>
      <c r="AU2510" s="251" t="s">
        <v>83</v>
      </c>
      <c r="AV2510" s="13" t="s">
        <v>81</v>
      </c>
      <c r="AW2510" s="13" t="s">
        <v>30</v>
      </c>
      <c r="AX2510" s="13" t="s">
        <v>73</v>
      </c>
      <c r="AY2510" s="251" t="s">
        <v>183</v>
      </c>
    </row>
    <row r="2511" s="13" customFormat="1">
      <c r="A2511" s="13"/>
      <c r="B2511" s="241"/>
      <c r="C2511" s="242"/>
      <c r="D2511" s="243" t="s">
        <v>195</v>
      </c>
      <c r="E2511" s="244" t="s">
        <v>1</v>
      </c>
      <c r="F2511" s="245" t="s">
        <v>2730</v>
      </c>
      <c r="G2511" s="242"/>
      <c r="H2511" s="244" t="s">
        <v>1</v>
      </c>
      <c r="I2511" s="246"/>
      <c r="J2511" s="242"/>
      <c r="K2511" s="242"/>
      <c r="L2511" s="247"/>
      <c r="M2511" s="248"/>
      <c r="N2511" s="249"/>
      <c r="O2511" s="249"/>
      <c r="P2511" s="249"/>
      <c r="Q2511" s="249"/>
      <c r="R2511" s="249"/>
      <c r="S2511" s="249"/>
      <c r="T2511" s="250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51" t="s">
        <v>195</v>
      </c>
      <c r="AU2511" s="251" t="s">
        <v>83</v>
      </c>
      <c r="AV2511" s="13" t="s">
        <v>81</v>
      </c>
      <c r="AW2511" s="13" t="s">
        <v>30</v>
      </c>
      <c r="AX2511" s="13" t="s">
        <v>73</v>
      </c>
      <c r="AY2511" s="251" t="s">
        <v>183</v>
      </c>
    </row>
    <row r="2512" s="13" customFormat="1">
      <c r="A2512" s="13"/>
      <c r="B2512" s="241"/>
      <c r="C2512" s="242"/>
      <c r="D2512" s="243" t="s">
        <v>195</v>
      </c>
      <c r="E2512" s="244" t="s">
        <v>1</v>
      </c>
      <c r="F2512" s="245" t="s">
        <v>542</v>
      </c>
      <c r="G2512" s="242"/>
      <c r="H2512" s="244" t="s">
        <v>1</v>
      </c>
      <c r="I2512" s="246"/>
      <c r="J2512" s="242"/>
      <c r="K2512" s="242"/>
      <c r="L2512" s="247"/>
      <c r="M2512" s="248"/>
      <c r="N2512" s="249"/>
      <c r="O2512" s="249"/>
      <c r="P2512" s="249"/>
      <c r="Q2512" s="249"/>
      <c r="R2512" s="249"/>
      <c r="S2512" s="249"/>
      <c r="T2512" s="250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51" t="s">
        <v>195</v>
      </c>
      <c r="AU2512" s="251" t="s">
        <v>83</v>
      </c>
      <c r="AV2512" s="13" t="s">
        <v>81</v>
      </c>
      <c r="AW2512" s="13" t="s">
        <v>30</v>
      </c>
      <c r="AX2512" s="13" t="s">
        <v>73</v>
      </c>
      <c r="AY2512" s="251" t="s">
        <v>183</v>
      </c>
    </row>
    <row r="2513" s="14" customFormat="1">
      <c r="A2513" s="14"/>
      <c r="B2513" s="252"/>
      <c r="C2513" s="253"/>
      <c r="D2513" s="243" t="s">
        <v>195</v>
      </c>
      <c r="E2513" s="254" t="s">
        <v>1</v>
      </c>
      <c r="F2513" s="255" t="s">
        <v>2745</v>
      </c>
      <c r="G2513" s="253"/>
      <c r="H2513" s="256">
        <v>0.80000000000000004</v>
      </c>
      <c r="I2513" s="257"/>
      <c r="J2513" s="253"/>
      <c r="K2513" s="253"/>
      <c r="L2513" s="258"/>
      <c r="M2513" s="259"/>
      <c r="N2513" s="260"/>
      <c r="O2513" s="260"/>
      <c r="P2513" s="260"/>
      <c r="Q2513" s="260"/>
      <c r="R2513" s="260"/>
      <c r="S2513" s="260"/>
      <c r="T2513" s="261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62" t="s">
        <v>195</v>
      </c>
      <c r="AU2513" s="262" t="s">
        <v>83</v>
      </c>
      <c r="AV2513" s="14" t="s">
        <v>83</v>
      </c>
      <c r="AW2513" s="14" t="s">
        <v>30</v>
      </c>
      <c r="AX2513" s="14" t="s">
        <v>81</v>
      </c>
      <c r="AY2513" s="262" t="s">
        <v>183</v>
      </c>
    </row>
    <row r="2514" s="2" customFormat="1" ht="24.15" customHeight="1">
      <c r="A2514" s="38"/>
      <c r="B2514" s="39"/>
      <c r="C2514" s="227" t="s">
        <v>2746</v>
      </c>
      <c r="D2514" s="227" t="s">
        <v>185</v>
      </c>
      <c r="E2514" s="228" t="s">
        <v>2747</v>
      </c>
      <c r="F2514" s="229" t="s">
        <v>2748</v>
      </c>
      <c r="G2514" s="230" t="s">
        <v>202</v>
      </c>
      <c r="H2514" s="231">
        <v>139.88</v>
      </c>
      <c r="I2514" s="232"/>
      <c r="J2514" s="233">
        <f>ROUND(I2514*H2514,2)</f>
        <v>0</v>
      </c>
      <c r="K2514" s="234"/>
      <c r="L2514" s="44"/>
      <c r="M2514" s="235" t="s">
        <v>1</v>
      </c>
      <c r="N2514" s="236" t="s">
        <v>38</v>
      </c>
      <c r="O2514" s="91"/>
      <c r="P2514" s="237">
        <f>O2514*H2514</f>
        <v>0</v>
      </c>
      <c r="Q2514" s="237">
        <v>0</v>
      </c>
      <c r="R2514" s="237">
        <f>Q2514*H2514</f>
        <v>0</v>
      </c>
      <c r="S2514" s="237">
        <v>0.029999999999999999</v>
      </c>
      <c r="T2514" s="238">
        <f>S2514*H2514</f>
        <v>4.1963999999999997</v>
      </c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R2514" s="239" t="s">
        <v>327</v>
      </c>
      <c r="AT2514" s="239" t="s">
        <v>185</v>
      </c>
      <c r="AU2514" s="239" t="s">
        <v>83</v>
      </c>
      <c r="AY2514" s="17" t="s">
        <v>183</v>
      </c>
      <c r="BE2514" s="240">
        <f>IF(N2514="základní",J2514,0)</f>
        <v>0</v>
      </c>
      <c r="BF2514" s="240">
        <f>IF(N2514="snížená",J2514,0)</f>
        <v>0</v>
      </c>
      <c r="BG2514" s="240">
        <f>IF(N2514="zákl. přenesená",J2514,0)</f>
        <v>0</v>
      </c>
      <c r="BH2514" s="240">
        <f>IF(N2514="sníž. přenesená",J2514,0)</f>
        <v>0</v>
      </c>
      <c r="BI2514" s="240">
        <f>IF(N2514="nulová",J2514,0)</f>
        <v>0</v>
      </c>
      <c r="BJ2514" s="17" t="s">
        <v>81</v>
      </c>
      <c r="BK2514" s="240">
        <f>ROUND(I2514*H2514,2)</f>
        <v>0</v>
      </c>
      <c r="BL2514" s="17" t="s">
        <v>327</v>
      </c>
      <c r="BM2514" s="239" t="s">
        <v>2749</v>
      </c>
    </row>
    <row r="2515" s="13" customFormat="1">
      <c r="A2515" s="13"/>
      <c r="B2515" s="241"/>
      <c r="C2515" s="242"/>
      <c r="D2515" s="243" t="s">
        <v>195</v>
      </c>
      <c r="E2515" s="244" t="s">
        <v>1</v>
      </c>
      <c r="F2515" s="245" t="s">
        <v>208</v>
      </c>
      <c r="G2515" s="242"/>
      <c r="H2515" s="244" t="s">
        <v>1</v>
      </c>
      <c r="I2515" s="246"/>
      <c r="J2515" s="242"/>
      <c r="K2515" s="242"/>
      <c r="L2515" s="247"/>
      <c r="M2515" s="248"/>
      <c r="N2515" s="249"/>
      <c r="O2515" s="249"/>
      <c r="P2515" s="249"/>
      <c r="Q2515" s="249"/>
      <c r="R2515" s="249"/>
      <c r="S2515" s="249"/>
      <c r="T2515" s="250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51" t="s">
        <v>195</v>
      </c>
      <c r="AU2515" s="251" t="s">
        <v>83</v>
      </c>
      <c r="AV2515" s="13" t="s">
        <v>81</v>
      </c>
      <c r="AW2515" s="13" t="s">
        <v>30</v>
      </c>
      <c r="AX2515" s="13" t="s">
        <v>73</v>
      </c>
      <c r="AY2515" s="251" t="s">
        <v>183</v>
      </c>
    </row>
    <row r="2516" s="13" customFormat="1">
      <c r="A2516" s="13"/>
      <c r="B2516" s="241"/>
      <c r="C2516" s="242"/>
      <c r="D2516" s="243" t="s">
        <v>195</v>
      </c>
      <c r="E2516" s="244" t="s">
        <v>1</v>
      </c>
      <c r="F2516" s="245" t="s">
        <v>2750</v>
      </c>
      <c r="G2516" s="242"/>
      <c r="H2516" s="244" t="s">
        <v>1</v>
      </c>
      <c r="I2516" s="246"/>
      <c r="J2516" s="242"/>
      <c r="K2516" s="242"/>
      <c r="L2516" s="247"/>
      <c r="M2516" s="248"/>
      <c r="N2516" s="249"/>
      <c r="O2516" s="249"/>
      <c r="P2516" s="249"/>
      <c r="Q2516" s="249"/>
      <c r="R2516" s="249"/>
      <c r="S2516" s="249"/>
      <c r="T2516" s="250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51" t="s">
        <v>195</v>
      </c>
      <c r="AU2516" s="251" t="s">
        <v>83</v>
      </c>
      <c r="AV2516" s="13" t="s">
        <v>81</v>
      </c>
      <c r="AW2516" s="13" t="s">
        <v>30</v>
      </c>
      <c r="AX2516" s="13" t="s">
        <v>73</v>
      </c>
      <c r="AY2516" s="251" t="s">
        <v>183</v>
      </c>
    </row>
    <row r="2517" s="14" customFormat="1">
      <c r="A2517" s="14"/>
      <c r="B2517" s="252"/>
      <c r="C2517" s="253"/>
      <c r="D2517" s="243" t="s">
        <v>195</v>
      </c>
      <c r="E2517" s="254" t="s">
        <v>1</v>
      </c>
      <c r="F2517" s="255" t="s">
        <v>2751</v>
      </c>
      <c r="G2517" s="253"/>
      <c r="H2517" s="256">
        <v>139.88</v>
      </c>
      <c r="I2517" s="257"/>
      <c r="J2517" s="253"/>
      <c r="K2517" s="253"/>
      <c r="L2517" s="258"/>
      <c r="M2517" s="259"/>
      <c r="N2517" s="260"/>
      <c r="O2517" s="260"/>
      <c r="P2517" s="260"/>
      <c r="Q2517" s="260"/>
      <c r="R2517" s="260"/>
      <c r="S2517" s="260"/>
      <c r="T2517" s="261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62" t="s">
        <v>195</v>
      </c>
      <c r="AU2517" s="262" t="s">
        <v>83</v>
      </c>
      <c r="AV2517" s="14" t="s">
        <v>83</v>
      </c>
      <c r="AW2517" s="14" t="s">
        <v>30</v>
      </c>
      <c r="AX2517" s="14" t="s">
        <v>73</v>
      </c>
      <c r="AY2517" s="262" t="s">
        <v>183</v>
      </c>
    </row>
    <row r="2518" s="15" customFormat="1">
      <c r="A2518" s="15"/>
      <c r="B2518" s="263"/>
      <c r="C2518" s="264"/>
      <c r="D2518" s="243" t="s">
        <v>195</v>
      </c>
      <c r="E2518" s="265" t="s">
        <v>1</v>
      </c>
      <c r="F2518" s="266" t="s">
        <v>219</v>
      </c>
      <c r="G2518" s="264"/>
      <c r="H2518" s="267">
        <v>139.88</v>
      </c>
      <c r="I2518" s="268"/>
      <c r="J2518" s="264"/>
      <c r="K2518" s="264"/>
      <c r="L2518" s="269"/>
      <c r="M2518" s="270"/>
      <c r="N2518" s="271"/>
      <c r="O2518" s="271"/>
      <c r="P2518" s="271"/>
      <c r="Q2518" s="271"/>
      <c r="R2518" s="271"/>
      <c r="S2518" s="271"/>
      <c r="T2518" s="272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T2518" s="273" t="s">
        <v>195</v>
      </c>
      <c r="AU2518" s="273" t="s">
        <v>83</v>
      </c>
      <c r="AV2518" s="15" t="s">
        <v>188</v>
      </c>
      <c r="AW2518" s="15" t="s">
        <v>30</v>
      </c>
      <c r="AX2518" s="15" t="s">
        <v>81</v>
      </c>
      <c r="AY2518" s="273" t="s">
        <v>183</v>
      </c>
    </row>
    <row r="2519" s="2" customFormat="1" ht="24.15" customHeight="1">
      <c r="A2519" s="38"/>
      <c r="B2519" s="39"/>
      <c r="C2519" s="227" t="s">
        <v>2752</v>
      </c>
      <c r="D2519" s="227" t="s">
        <v>185</v>
      </c>
      <c r="E2519" s="228" t="s">
        <v>2753</v>
      </c>
      <c r="F2519" s="229" t="s">
        <v>2754</v>
      </c>
      <c r="G2519" s="230" t="s">
        <v>202</v>
      </c>
      <c r="H2519" s="231">
        <v>291.60000000000002</v>
      </c>
      <c r="I2519" s="232"/>
      <c r="J2519" s="233">
        <f>ROUND(I2519*H2519,2)</f>
        <v>0</v>
      </c>
      <c r="K2519" s="234"/>
      <c r="L2519" s="44"/>
      <c r="M2519" s="235" t="s">
        <v>1</v>
      </c>
      <c r="N2519" s="236" t="s">
        <v>38</v>
      </c>
      <c r="O2519" s="91"/>
      <c r="P2519" s="237">
        <f>O2519*H2519</f>
        <v>0</v>
      </c>
      <c r="Q2519" s="237">
        <v>0.013950000000000001</v>
      </c>
      <c r="R2519" s="237">
        <f>Q2519*H2519</f>
        <v>4.0678200000000002</v>
      </c>
      <c r="S2519" s="237">
        <v>0</v>
      </c>
      <c r="T2519" s="238">
        <f>S2519*H2519</f>
        <v>0</v>
      </c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R2519" s="239" t="s">
        <v>327</v>
      </c>
      <c r="AT2519" s="239" t="s">
        <v>185</v>
      </c>
      <c r="AU2519" s="239" t="s">
        <v>83</v>
      </c>
      <c r="AY2519" s="17" t="s">
        <v>183</v>
      </c>
      <c r="BE2519" s="240">
        <f>IF(N2519="základní",J2519,0)</f>
        <v>0</v>
      </c>
      <c r="BF2519" s="240">
        <f>IF(N2519="snížená",J2519,0)</f>
        <v>0</v>
      </c>
      <c r="BG2519" s="240">
        <f>IF(N2519="zákl. přenesená",J2519,0)</f>
        <v>0</v>
      </c>
      <c r="BH2519" s="240">
        <f>IF(N2519="sníž. přenesená",J2519,0)</f>
        <v>0</v>
      </c>
      <c r="BI2519" s="240">
        <f>IF(N2519="nulová",J2519,0)</f>
        <v>0</v>
      </c>
      <c r="BJ2519" s="17" t="s">
        <v>81</v>
      </c>
      <c r="BK2519" s="240">
        <f>ROUND(I2519*H2519,2)</f>
        <v>0</v>
      </c>
      <c r="BL2519" s="17" t="s">
        <v>327</v>
      </c>
      <c r="BM2519" s="239" t="s">
        <v>2755</v>
      </c>
    </row>
    <row r="2520" s="13" customFormat="1">
      <c r="A2520" s="13"/>
      <c r="B2520" s="241"/>
      <c r="C2520" s="242"/>
      <c r="D2520" s="243" t="s">
        <v>195</v>
      </c>
      <c r="E2520" s="244" t="s">
        <v>1</v>
      </c>
      <c r="F2520" s="245" t="s">
        <v>208</v>
      </c>
      <c r="G2520" s="242"/>
      <c r="H2520" s="244" t="s">
        <v>1</v>
      </c>
      <c r="I2520" s="246"/>
      <c r="J2520" s="242"/>
      <c r="K2520" s="242"/>
      <c r="L2520" s="247"/>
      <c r="M2520" s="248"/>
      <c r="N2520" s="249"/>
      <c r="O2520" s="249"/>
      <c r="P2520" s="249"/>
      <c r="Q2520" s="249"/>
      <c r="R2520" s="249"/>
      <c r="S2520" s="249"/>
      <c r="T2520" s="250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51" t="s">
        <v>195</v>
      </c>
      <c r="AU2520" s="251" t="s">
        <v>83</v>
      </c>
      <c r="AV2520" s="13" t="s">
        <v>81</v>
      </c>
      <c r="AW2520" s="13" t="s">
        <v>30</v>
      </c>
      <c r="AX2520" s="13" t="s">
        <v>73</v>
      </c>
      <c r="AY2520" s="251" t="s">
        <v>183</v>
      </c>
    </row>
    <row r="2521" s="13" customFormat="1">
      <c r="A2521" s="13"/>
      <c r="B2521" s="241"/>
      <c r="C2521" s="242"/>
      <c r="D2521" s="243" t="s">
        <v>195</v>
      </c>
      <c r="E2521" s="244" t="s">
        <v>1</v>
      </c>
      <c r="F2521" s="245" t="s">
        <v>2756</v>
      </c>
      <c r="G2521" s="242"/>
      <c r="H2521" s="244" t="s">
        <v>1</v>
      </c>
      <c r="I2521" s="246"/>
      <c r="J2521" s="242"/>
      <c r="K2521" s="242"/>
      <c r="L2521" s="247"/>
      <c r="M2521" s="248"/>
      <c r="N2521" s="249"/>
      <c r="O2521" s="249"/>
      <c r="P2521" s="249"/>
      <c r="Q2521" s="249"/>
      <c r="R2521" s="249"/>
      <c r="S2521" s="249"/>
      <c r="T2521" s="250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51" t="s">
        <v>195</v>
      </c>
      <c r="AU2521" s="251" t="s">
        <v>83</v>
      </c>
      <c r="AV2521" s="13" t="s">
        <v>81</v>
      </c>
      <c r="AW2521" s="13" t="s">
        <v>30</v>
      </c>
      <c r="AX2521" s="13" t="s">
        <v>73</v>
      </c>
      <c r="AY2521" s="251" t="s">
        <v>183</v>
      </c>
    </row>
    <row r="2522" s="13" customFormat="1">
      <c r="A2522" s="13"/>
      <c r="B2522" s="241"/>
      <c r="C2522" s="242"/>
      <c r="D2522" s="243" t="s">
        <v>195</v>
      </c>
      <c r="E2522" s="244" t="s">
        <v>1</v>
      </c>
      <c r="F2522" s="245" t="s">
        <v>2757</v>
      </c>
      <c r="G2522" s="242"/>
      <c r="H2522" s="244" t="s">
        <v>1</v>
      </c>
      <c r="I2522" s="246"/>
      <c r="J2522" s="242"/>
      <c r="K2522" s="242"/>
      <c r="L2522" s="247"/>
      <c r="M2522" s="248"/>
      <c r="N2522" s="249"/>
      <c r="O2522" s="249"/>
      <c r="P2522" s="249"/>
      <c r="Q2522" s="249"/>
      <c r="R2522" s="249"/>
      <c r="S2522" s="249"/>
      <c r="T2522" s="250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51" t="s">
        <v>195</v>
      </c>
      <c r="AU2522" s="251" t="s">
        <v>83</v>
      </c>
      <c r="AV2522" s="13" t="s">
        <v>81</v>
      </c>
      <c r="AW2522" s="13" t="s">
        <v>30</v>
      </c>
      <c r="AX2522" s="13" t="s">
        <v>73</v>
      </c>
      <c r="AY2522" s="251" t="s">
        <v>183</v>
      </c>
    </row>
    <row r="2523" s="14" customFormat="1">
      <c r="A2523" s="14"/>
      <c r="B2523" s="252"/>
      <c r="C2523" s="253"/>
      <c r="D2523" s="243" t="s">
        <v>195</v>
      </c>
      <c r="E2523" s="254" t="s">
        <v>1</v>
      </c>
      <c r="F2523" s="255" t="s">
        <v>2758</v>
      </c>
      <c r="G2523" s="253"/>
      <c r="H2523" s="256">
        <v>250.59999999999999</v>
      </c>
      <c r="I2523" s="257"/>
      <c r="J2523" s="253"/>
      <c r="K2523" s="253"/>
      <c r="L2523" s="258"/>
      <c r="M2523" s="259"/>
      <c r="N2523" s="260"/>
      <c r="O2523" s="260"/>
      <c r="P2523" s="260"/>
      <c r="Q2523" s="260"/>
      <c r="R2523" s="260"/>
      <c r="S2523" s="260"/>
      <c r="T2523" s="261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62" t="s">
        <v>195</v>
      </c>
      <c r="AU2523" s="262" t="s">
        <v>83</v>
      </c>
      <c r="AV2523" s="14" t="s">
        <v>83</v>
      </c>
      <c r="AW2523" s="14" t="s">
        <v>30</v>
      </c>
      <c r="AX2523" s="14" t="s">
        <v>73</v>
      </c>
      <c r="AY2523" s="262" t="s">
        <v>183</v>
      </c>
    </row>
    <row r="2524" s="13" customFormat="1">
      <c r="A2524" s="13"/>
      <c r="B2524" s="241"/>
      <c r="C2524" s="242"/>
      <c r="D2524" s="243" t="s">
        <v>195</v>
      </c>
      <c r="E2524" s="244" t="s">
        <v>1</v>
      </c>
      <c r="F2524" s="245" t="s">
        <v>254</v>
      </c>
      <c r="G2524" s="242"/>
      <c r="H2524" s="244" t="s">
        <v>1</v>
      </c>
      <c r="I2524" s="246"/>
      <c r="J2524" s="242"/>
      <c r="K2524" s="242"/>
      <c r="L2524" s="247"/>
      <c r="M2524" s="248"/>
      <c r="N2524" s="249"/>
      <c r="O2524" s="249"/>
      <c r="P2524" s="249"/>
      <c r="Q2524" s="249"/>
      <c r="R2524" s="249"/>
      <c r="S2524" s="249"/>
      <c r="T2524" s="250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51" t="s">
        <v>195</v>
      </c>
      <c r="AU2524" s="251" t="s">
        <v>83</v>
      </c>
      <c r="AV2524" s="13" t="s">
        <v>81</v>
      </c>
      <c r="AW2524" s="13" t="s">
        <v>30</v>
      </c>
      <c r="AX2524" s="13" t="s">
        <v>73</v>
      </c>
      <c r="AY2524" s="251" t="s">
        <v>183</v>
      </c>
    </row>
    <row r="2525" s="13" customFormat="1">
      <c r="A2525" s="13"/>
      <c r="B2525" s="241"/>
      <c r="C2525" s="242"/>
      <c r="D2525" s="243" t="s">
        <v>195</v>
      </c>
      <c r="E2525" s="244" t="s">
        <v>1</v>
      </c>
      <c r="F2525" s="245" t="s">
        <v>2759</v>
      </c>
      <c r="G2525" s="242"/>
      <c r="H2525" s="244" t="s">
        <v>1</v>
      </c>
      <c r="I2525" s="246"/>
      <c r="J2525" s="242"/>
      <c r="K2525" s="242"/>
      <c r="L2525" s="247"/>
      <c r="M2525" s="248"/>
      <c r="N2525" s="249"/>
      <c r="O2525" s="249"/>
      <c r="P2525" s="249"/>
      <c r="Q2525" s="249"/>
      <c r="R2525" s="249"/>
      <c r="S2525" s="249"/>
      <c r="T2525" s="250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51" t="s">
        <v>195</v>
      </c>
      <c r="AU2525" s="251" t="s">
        <v>83</v>
      </c>
      <c r="AV2525" s="13" t="s">
        <v>81</v>
      </c>
      <c r="AW2525" s="13" t="s">
        <v>30</v>
      </c>
      <c r="AX2525" s="13" t="s">
        <v>73</v>
      </c>
      <c r="AY2525" s="251" t="s">
        <v>183</v>
      </c>
    </row>
    <row r="2526" s="13" customFormat="1">
      <c r="A2526" s="13"/>
      <c r="B2526" s="241"/>
      <c r="C2526" s="242"/>
      <c r="D2526" s="243" t="s">
        <v>195</v>
      </c>
      <c r="E2526" s="244" t="s">
        <v>1</v>
      </c>
      <c r="F2526" s="245" t="s">
        <v>2760</v>
      </c>
      <c r="G2526" s="242"/>
      <c r="H2526" s="244" t="s">
        <v>1</v>
      </c>
      <c r="I2526" s="246"/>
      <c r="J2526" s="242"/>
      <c r="K2526" s="242"/>
      <c r="L2526" s="247"/>
      <c r="M2526" s="248"/>
      <c r="N2526" s="249"/>
      <c r="O2526" s="249"/>
      <c r="P2526" s="249"/>
      <c r="Q2526" s="249"/>
      <c r="R2526" s="249"/>
      <c r="S2526" s="249"/>
      <c r="T2526" s="250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51" t="s">
        <v>195</v>
      </c>
      <c r="AU2526" s="251" t="s">
        <v>83</v>
      </c>
      <c r="AV2526" s="13" t="s">
        <v>81</v>
      </c>
      <c r="AW2526" s="13" t="s">
        <v>30</v>
      </c>
      <c r="AX2526" s="13" t="s">
        <v>73</v>
      </c>
      <c r="AY2526" s="251" t="s">
        <v>183</v>
      </c>
    </row>
    <row r="2527" s="14" customFormat="1">
      <c r="A2527" s="14"/>
      <c r="B2527" s="252"/>
      <c r="C2527" s="253"/>
      <c r="D2527" s="243" t="s">
        <v>195</v>
      </c>
      <c r="E2527" s="254" t="s">
        <v>1</v>
      </c>
      <c r="F2527" s="255" t="s">
        <v>2761</v>
      </c>
      <c r="G2527" s="253"/>
      <c r="H2527" s="256">
        <v>41</v>
      </c>
      <c r="I2527" s="257"/>
      <c r="J2527" s="253"/>
      <c r="K2527" s="253"/>
      <c r="L2527" s="258"/>
      <c r="M2527" s="259"/>
      <c r="N2527" s="260"/>
      <c r="O2527" s="260"/>
      <c r="P2527" s="260"/>
      <c r="Q2527" s="260"/>
      <c r="R2527" s="260"/>
      <c r="S2527" s="260"/>
      <c r="T2527" s="261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62" t="s">
        <v>195</v>
      </c>
      <c r="AU2527" s="262" t="s">
        <v>83</v>
      </c>
      <c r="AV2527" s="14" t="s">
        <v>83</v>
      </c>
      <c r="AW2527" s="14" t="s">
        <v>30</v>
      </c>
      <c r="AX2527" s="14" t="s">
        <v>73</v>
      </c>
      <c r="AY2527" s="262" t="s">
        <v>183</v>
      </c>
    </row>
    <row r="2528" s="15" customFormat="1">
      <c r="A2528" s="15"/>
      <c r="B2528" s="263"/>
      <c r="C2528" s="264"/>
      <c r="D2528" s="243" t="s">
        <v>195</v>
      </c>
      <c r="E2528" s="265" t="s">
        <v>1</v>
      </c>
      <c r="F2528" s="266" t="s">
        <v>219</v>
      </c>
      <c r="G2528" s="264"/>
      <c r="H2528" s="267">
        <v>291.60000000000002</v>
      </c>
      <c r="I2528" s="268"/>
      <c r="J2528" s="264"/>
      <c r="K2528" s="264"/>
      <c r="L2528" s="269"/>
      <c r="M2528" s="270"/>
      <c r="N2528" s="271"/>
      <c r="O2528" s="271"/>
      <c r="P2528" s="271"/>
      <c r="Q2528" s="271"/>
      <c r="R2528" s="271"/>
      <c r="S2528" s="271"/>
      <c r="T2528" s="272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T2528" s="273" t="s">
        <v>195</v>
      </c>
      <c r="AU2528" s="273" t="s">
        <v>83</v>
      </c>
      <c r="AV2528" s="15" t="s">
        <v>188</v>
      </c>
      <c r="AW2528" s="15" t="s">
        <v>30</v>
      </c>
      <c r="AX2528" s="15" t="s">
        <v>81</v>
      </c>
      <c r="AY2528" s="273" t="s">
        <v>183</v>
      </c>
    </row>
    <row r="2529" s="2" customFormat="1" ht="24.15" customHeight="1">
      <c r="A2529" s="38"/>
      <c r="B2529" s="39"/>
      <c r="C2529" s="227" t="s">
        <v>2762</v>
      </c>
      <c r="D2529" s="227" t="s">
        <v>185</v>
      </c>
      <c r="E2529" s="228" t="s">
        <v>2763</v>
      </c>
      <c r="F2529" s="229" t="s">
        <v>2764</v>
      </c>
      <c r="G2529" s="230" t="s">
        <v>293</v>
      </c>
      <c r="H2529" s="231">
        <v>7.6580000000000004</v>
      </c>
      <c r="I2529" s="232"/>
      <c r="J2529" s="233">
        <f>ROUND(I2529*H2529,2)</f>
        <v>0</v>
      </c>
      <c r="K2529" s="234"/>
      <c r="L2529" s="44"/>
      <c r="M2529" s="235" t="s">
        <v>1</v>
      </c>
      <c r="N2529" s="236" t="s">
        <v>38</v>
      </c>
      <c r="O2529" s="91"/>
      <c r="P2529" s="237">
        <f>O2529*H2529</f>
        <v>0</v>
      </c>
      <c r="Q2529" s="237">
        <v>0</v>
      </c>
      <c r="R2529" s="237">
        <f>Q2529*H2529</f>
        <v>0</v>
      </c>
      <c r="S2529" s="237">
        <v>0</v>
      </c>
      <c r="T2529" s="238">
        <f>S2529*H2529</f>
        <v>0</v>
      </c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R2529" s="239" t="s">
        <v>327</v>
      </c>
      <c r="AT2529" s="239" t="s">
        <v>185</v>
      </c>
      <c r="AU2529" s="239" t="s">
        <v>83</v>
      </c>
      <c r="AY2529" s="17" t="s">
        <v>183</v>
      </c>
      <c r="BE2529" s="240">
        <f>IF(N2529="základní",J2529,0)</f>
        <v>0</v>
      </c>
      <c r="BF2529" s="240">
        <f>IF(N2529="snížená",J2529,0)</f>
        <v>0</v>
      </c>
      <c r="BG2529" s="240">
        <f>IF(N2529="zákl. přenesená",J2529,0)</f>
        <v>0</v>
      </c>
      <c r="BH2529" s="240">
        <f>IF(N2529="sníž. přenesená",J2529,0)</f>
        <v>0</v>
      </c>
      <c r="BI2529" s="240">
        <f>IF(N2529="nulová",J2529,0)</f>
        <v>0</v>
      </c>
      <c r="BJ2529" s="17" t="s">
        <v>81</v>
      </c>
      <c r="BK2529" s="240">
        <f>ROUND(I2529*H2529,2)</f>
        <v>0</v>
      </c>
      <c r="BL2529" s="17" t="s">
        <v>327</v>
      </c>
      <c r="BM2529" s="239" t="s">
        <v>2765</v>
      </c>
    </row>
    <row r="2530" s="2" customFormat="1" ht="24.15" customHeight="1">
      <c r="A2530" s="38"/>
      <c r="B2530" s="39"/>
      <c r="C2530" s="227" t="s">
        <v>2766</v>
      </c>
      <c r="D2530" s="227" t="s">
        <v>185</v>
      </c>
      <c r="E2530" s="228" t="s">
        <v>2767</v>
      </c>
      <c r="F2530" s="229" t="s">
        <v>2768</v>
      </c>
      <c r="G2530" s="230" t="s">
        <v>293</v>
      </c>
      <c r="H2530" s="231">
        <v>22.974</v>
      </c>
      <c r="I2530" s="232"/>
      <c r="J2530" s="233">
        <f>ROUND(I2530*H2530,2)</f>
        <v>0</v>
      </c>
      <c r="K2530" s="234"/>
      <c r="L2530" s="44"/>
      <c r="M2530" s="235" t="s">
        <v>1</v>
      </c>
      <c r="N2530" s="236" t="s">
        <v>38</v>
      </c>
      <c r="O2530" s="91"/>
      <c r="P2530" s="237">
        <f>O2530*H2530</f>
        <v>0</v>
      </c>
      <c r="Q2530" s="237">
        <v>0</v>
      </c>
      <c r="R2530" s="237">
        <f>Q2530*H2530</f>
        <v>0</v>
      </c>
      <c r="S2530" s="237">
        <v>0</v>
      </c>
      <c r="T2530" s="238">
        <f>S2530*H2530</f>
        <v>0</v>
      </c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R2530" s="239" t="s">
        <v>327</v>
      </c>
      <c r="AT2530" s="239" t="s">
        <v>185</v>
      </c>
      <c r="AU2530" s="239" t="s">
        <v>83</v>
      </c>
      <c r="AY2530" s="17" t="s">
        <v>183</v>
      </c>
      <c r="BE2530" s="240">
        <f>IF(N2530="základní",J2530,0)</f>
        <v>0</v>
      </c>
      <c r="BF2530" s="240">
        <f>IF(N2530="snížená",J2530,0)</f>
        <v>0</v>
      </c>
      <c r="BG2530" s="240">
        <f>IF(N2530="zákl. přenesená",J2530,0)</f>
        <v>0</v>
      </c>
      <c r="BH2530" s="240">
        <f>IF(N2530="sníž. přenesená",J2530,0)</f>
        <v>0</v>
      </c>
      <c r="BI2530" s="240">
        <f>IF(N2530="nulová",J2530,0)</f>
        <v>0</v>
      </c>
      <c r="BJ2530" s="17" t="s">
        <v>81</v>
      </c>
      <c r="BK2530" s="240">
        <f>ROUND(I2530*H2530,2)</f>
        <v>0</v>
      </c>
      <c r="BL2530" s="17" t="s">
        <v>327</v>
      </c>
      <c r="BM2530" s="239" t="s">
        <v>2769</v>
      </c>
    </row>
    <row r="2531" s="14" customFormat="1">
      <c r="A2531" s="14"/>
      <c r="B2531" s="252"/>
      <c r="C2531" s="253"/>
      <c r="D2531" s="243" t="s">
        <v>195</v>
      </c>
      <c r="E2531" s="253"/>
      <c r="F2531" s="255" t="s">
        <v>2770</v>
      </c>
      <c r="G2531" s="253"/>
      <c r="H2531" s="256">
        <v>22.974</v>
      </c>
      <c r="I2531" s="257"/>
      <c r="J2531" s="253"/>
      <c r="K2531" s="253"/>
      <c r="L2531" s="258"/>
      <c r="M2531" s="259"/>
      <c r="N2531" s="260"/>
      <c r="O2531" s="260"/>
      <c r="P2531" s="260"/>
      <c r="Q2531" s="260"/>
      <c r="R2531" s="260"/>
      <c r="S2531" s="260"/>
      <c r="T2531" s="261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62" t="s">
        <v>195</v>
      </c>
      <c r="AU2531" s="262" t="s">
        <v>83</v>
      </c>
      <c r="AV2531" s="14" t="s">
        <v>83</v>
      </c>
      <c r="AW2531" s="14" t="s">
        <v>4</v>
      </c>
      <c r="AX2531" s="14" t="s">
        <v>81</v>
      </c>
      <c r="AY2531" s="262" t="s">
        <v>183</v>
      </c>
    </row>
    <row r="2532" s="12" customFormat="1" ht="22.8" customHeight="1">
      <c r="A2532" s="12"/>
      <c r="B2532" s="211"/>
      <c r="C2532" s="212"/>
      <c r="D2532" s="213" t="s">
        <v>72</v>
      </c>
      <c r="E2532" s="225" t="s">
        <v>2771</v>
      </c>
      <c r="F2532" s="225" t="s">
        <v>2772</v>
      </c>
      <c r="G2532" s="212"/>
      <c r="H2532" s="212"/>
      <c r="I2532" s="215"/>
      <c r="J2532" s="226">
        <f>BK2532</f>
        <v>0</v>
      </c>
      <c r="K2532" s="212"/>
      <c r="L2532" s="217"/>
      <c r="M2532" s="218"/>
      <c r="N2532" s="219"/>
      <c r="O2532" s="219"/>
      <c r="P2532" s="220">
        <f>SUM(P2533:P2655)</f>
        <v>0</v>
      </c>
      <c r="Q2532" s="219"/>
      <c r="R2532" s="220">
        <f>SUM(R2533:R2655)</f>
        <v>9.7436945199999982</v>
      </c>
      <c r="S2532" s="219"/>
      <c r="T2532" s="221">
        <f>SUM(T2533:T2655)</f>
        <v>2.529954</v>
      </c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R2532" s="222" t="s">
        <v>83</v>
      </c>
      <c r="AT2532" s="223" t="s">
        <v>72</v>
      </c>
      <c r="AU2532" s="223" t="s">
        <v>81</v>
      </c>
      <c r="AY2532" s="222" t="s">
        <v>183</v>
      </c>
      <c r="BK2532" s="224">
        <f>SUM(BK2533:BK2655)</f>
        <v>0</v>
      </c>
    </row>
    <row r="2533" s="2" customFormat="1" ht="16.5" customHeight="1">
      <c r="A2533" s="38"/>
      <c r="B2533" s="39"/>
      <c r="C2533" s="227" t="s">
        <v>2773</v>
      </c>
      <c r="D2533" s="227" t="s">
        <v>185</v>
      </c>
      <c r="E2533" s="228" t="s">
        <v>2774</v>
      </c>
      <c r="F2533" s="229" t="s">
        <v>2775</v>
      </c>
      <c r="G2533" s="230" t="s">
        <v>1875</v>
      </c>
      <c r="H2533" s="231">
        <v>1</v>
      </c>
      <c r="I2533" s="232"/>
      <c r="J2533" s="233">
        <f>ROUND(I2533*H2533,2)</f>
        <v>0</v>
      </c>
      <c r="K2533" s="234"/>
      <c r="L2533" s="44"/>
      <c r="M2533" s="235" t="s">
        <v>1</v>
      </c>
      <c r="N2533" s="236" t="s">
        <v>38</v>
      </c>
      <c r="O2533" s="91"/>
      <c r="P2533" s="237">
        <f>O2533*H2533</f>
        <v>0</v>
      </c>
      <c r="Q2533" s="237">
        <v>0</v>
      </c>
      <c r="R2533" s="237">
        <f>Q2533*H2533</f>
        <v>0</v>
      </c>
      <c r="S2533" s="237">
        <v>0</v>
      </c>
      <c r="T2533" s="238">
        <f>S2533*H2533</f>
        <v>0</v>
      </c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R2533" s="239" t="s">
        <v>188</v>
      </c>
      <c r="AT2533" s="239" t="s">
        <v>185</v>
      </c>
      <c r="AU2533" s="239" t="s">
        <v>83</v>
      </c>
      <c r="AY2533" s="17" t="s">
        <v>183</v>
      </c>
      <c r="BE2533" s="240">
        <f>IF(N2533="základní",J2533,0)</f>
        <v>0</v>
      </c>
      <c r="BF2533" s="240">
        <f>IF(N2533="snížená",J2533,0)</f>
        <v>0</v>
      </c>
      <c r="BG2533" s="240">
        <f>IF(N2533="zákl. přenesená",J2533,0)</f>
        <v>0</v>
      </c>
      <c r="BH2533" s="240">
        <f>IF(N2533="sníž. přenesená",J2533,0)</f>
        <v>0</v>
      </c>
      <c r="BI2533" s="240">
        <f>IF(N2533="nulová",J2533,0)</f>
        <v>0</v>
      </c>
      <c r="BJ2533" s="17" t="s">
        <v>81</v>
      </c>
      <c r="BK2533" s="240">
        <f>ROUND(I2533*H2533,2)</f>
        <v>0</v>
      </c>
      <c r="BL2533" s="17" t="s">
        <v>188</v>
      </c>
      <c r="BM2533" s="239" t="s">
        <v>2776</v>
      </c>
    </row>
    <row r="2534" s="2" customFormat="1" ht="21.75" customHeight="1">
      <c r="A2534" s="38"/>
      <c r="B2534" s="39"/>
      <c r="C2534" s="227" t="s">
        <v>2777</v>
      </c>
      <c r="D2534" s="227" t="s">
        <v>185</v>
      </c>
      <c r="E2534" s="228" t="s">
        <v>2778</v>
      </c>
      <c r="F2534" s="229" t="s">
        <v>2779</v>
      </c>
      <c r="G2534" s="230" t="s">
        <v>1875</v>
      </c>
      <c r="H2534" s="231">
        <v>1</v>
      </c>
      <c r="I2534" s="232"/>
      <c r="J2534" s="233">
        <f>ROUND(I2534*H2534,2)</f>
        <v>0</v>
      </c>
      <c r="K2534" s="234"/>
      <c r="L2534" s="44"/>
      <c r="M2534" s="235" t="s">
        <v>1</v>
      </c>
      <c r="N2534" s="236" t="s">
        <v>38</v>
      </c>
      <c r="O2534" s="91"/>
      <c r="P2534" s="237">
        <f>O2534*H2534</f>
        <v>0</v>
      </c>
      <c r="Q2534" s="237">
        <v>0</v>
      </c>
      <c r="R2534" s="237">
        <f>Q2534*H2534</f>
        <v>0</v>
      </c>
      <c r="S2534" s="237">
        <v>0</v>
      </c>
      <c r="T2534" s="238">
        <f>S2534*H2534</f>
        <v>0</v>
      </c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R2534" s="239" t="s">
        <v>188</v>
      </c>
      <c r="AT2534" s="239" t="s">
        <v>185</v>
      </c>
      <c r="AU2534" s="239" t="s">
        <v>83</v>
      </c>
      <c r="AY2534" s="17" t="s">
        <v>183</v>
      </c>
      <c r="BE2534" s="240">
        <f>IF(N2534="základní",J2534,0)</f>
        <v>0</v>
      </c>
      <c r="BF2534" s="240">
        <f>IF(N2534="snížená",J2534,0)</f>
        <v>0</v>
      </c>
      <c r="BG2534" s="240">
        <f>IF(N2534="zákl. přenesená",J2534,0)</f>
        <v>0</v>
      </c>
      <c r="BH2534" s="240">
        <f>IF(N2534="sníž. přenesená",J2534,0)</f>
        <v>0</v>
      </c>
      <c r="BI2534" s="240">
        <f>IF(N2534="nulová",J2534,0)</f>
        <v>0</v>
      </c>
      <c r="BJ2534" s="17" t="s">
        <v>81</v>
      </c>
      <c r="BK2534" s="240">
        <f>ROUND(I2534*H2534,2)</f>
        <v>0</v>
      </c>
      <c r="BL2534" s="17" t="s">
        <v>188</v>
      </c>
      <c r="BM2534" s="239" t="s">
        <v>2780</v>
      </c>
    </row>
    <row r="2535" s="2" customFormat="1" ht="16.5" customHeight="1">
      <c r="A2535" s="38"/>
      <c r="B2535" s="39"/>
      <c r="C2535" s="227" t="s">
        <v>2781</v>
      </c>
      <c r="D2535" s="227" t="s">
        <v>185</v>
      </c>
      <c r="E2535" s="228" t="s">
        <v>2782</v>
      </c>
      <c r="F2535" s="229" t="s">
        <v>2783</v>
      </c>
      <c r="G2535" s="230" t="s">
        <v>1875</v>
      </c>
      <c r="H2535" s="231">
        <v>1</v>
      </c>
      <c r="I2535" s="232"/>
      <c r="J2535" s="233">
        <f>ROUND(I2535*H2535,2)</f>
        <v>0</v>
      </c>
      <c r="K2535" s="234"/>
      <c r="L2535" s="44"/>
      <c r="M2535" s="235" t="s">
        <v>1</v>
      </c>
      <c r="N2535" s="236" t="s">
        <v>38</v>
      </c>
      <c r="O2535" s="91"/>
      <c r="P2535" s="237">
        <f>O2535*H2535</f>
        <v>0</v>
      </c>
      <c r="Q2535" s="237">
        <v>0</v>
      </c>
      <c r="R2535" s="237">
        <f>Q2535*H2535</f>
        <v>0</v>
      </c>
      <c r="S2535" s="237">
        <v>0</v>
      </c>
      <c r="T2535" s="238">
        <f>S2535*H2535</f>
        <v>0</v>
      </c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R2535" s="239" t="s">
        <v>188</v>
      </c>
      <c r="AT2535" s="239" t="s">
        <v>185</v>
      </c>
      <c r="AU2535" s="239" t="s">
        <v>83</v>
      </c>
      <c r="AY2535" s="17" t="s">
        <v>183</v>
      </c>
      <c r="BE2535" s="240">
        <f>IF(N2535="základní",J2535,0)</f>
        <v>0</v>
      </c>
      <c r="BF2535" s="240">
        <f>IF(N2535="snížená",J2535,0)</f>
        <v>0</v>
      </c>
      <c r="BG2535" s="240">
        <f>IF(N2535="zákl. přenesená",J2535,0)</f>
        <v>0</v>
      </c>
      <c r="BH2535" s="240">
        <f>IF(N2535="sníž. přenesená",J2535,0)</f>
        <v>0</v>
      </c>
      <c r="BI2535" s="240">
        <f>IF(N2535="nulová",J2535,0)</f>
        <v>0</v>
      </c>
      <c r="BJ2535" s="17" t="s">
        <v>81</v>
      </c>
      <c r="BK2535" s="240">
        <f>ROUND(I2535*H2535,2)</f>
        <v>0</v>
      </c>
      <c r="BL2535" s="17" t="s">
        <v>188</v>
      </c>
      <c r="BM2535" s="239" t="s">
        <v>2784</v>
      </c>
    </row>
    <row r="2536" s="2" customFormat="1" ht="24.15" customHeight="1">
      <c r="A2536" s="38"/>
      <c r="B2536" s="39"/>
      <c r="C2536" s="227" t="s">
        <v>2785</v>
      </c>
      <c r="D2536" s="227" t="s">
        <v>185</v>
      </c>
      <c r="E2536" s="228" t="s">
        <v>2786</v>
      </c>
      <c r="F2536" s="229" t="s">
        <v>2787</v>
      </c>
      <c r="G2536" s="230" t="s">
        <v>202</v>
      </c>
      <c r="H2536" s="231">
        <v>36.933999999999998</v>
      </c>
      <c r="I2536" s="232"/>
      <c r="J2536" s="233">
        <f>ROUND(I2536*H2536,2)</f>
        <v>0</v>
      </c>
      <c r="K2536" s="234"/>
      <c r="L2536" s="44"/>
      <c r="M2536" s="235" t="s">
        <v>1</v>
      </c>
      <c r="N2536" s="236" t="s">
        <v>38</v>
      </c>
      <c r="O2536" s="91"/>
      <c r="P2536" s="237">
        <f>O2536*H2536</f>
        <v>0</v>
      </c>
      <c r="Q2536" s="237">
        <v>0.05636</v>
      </c>
      <c r="R2536" s="237">
        <f>Q2536*H2536</f>
        <v>2.0816002399999998</v>
      </c>
      <c r="S2536" s="237">
        <v>0</v>
      </c>
      <c r="T2536" s="238">
        <f>S2536*H2536</f>
        <v>0</v>
      </c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R2536" s="239" t="s">
        <v>327</v>
      </c>
      <c r="AT2536" s="239" t="s">
        <v>185</v>
      </c>
      <c r="AU2536" s="239" t="s">
        <v>83</v>
      </c>
      <c r="AY2536" s="17" t="s">
        <v>183</v>
      </c>
      <c r="BE2536" s="240">
        <f>IF(N2536="základní",J2536,0)</f>
        <v>0</v>
      </c>
      <c r="BF2536" s="240">
        <f>IF(N2536="snížená",J2536,0)</f>
        <v>0</v>
      </c>
      <c r="BG2536" s="240">
        <f>IF(N2536="zákl. přenesená",J2536,0)</f>
        <v>0</v>
      </c>
      <c r="BH2536" s="240">
        <f>IF(N2536="sníž. přenesená",J2536,0)</f>
        <v>0</v>
      </c>
      <c r="BI2536" s="240">
        <f>IF(N2536="nulová",J2536,0)</f>
        <v>0</v>
      </c>
      <c r="BJ2536" s="17" t="s">
        <v>81</v>
      </c>
      <c r="BK2536" s="240">
        <f>ROUND(I2536*H2536,2)</f>
        <v>0</v>
      </c>
      <c r="BL2536" s="17" t="s">
        <v>327</v>
      </c>
      <c r="BM2536" s="239" t="s">
        <v>2788</v>
      </c>
    </row>
    <row r="2537" s="13" customFormat="1">
      <c r="A2537" s="13"/>
      <c r="B2537" s="241"/>
      <c r="C2537" s="242"/>
      <c r="D2537" s="243" t="s">
        <v>195</v>
      </c>
      <c r="E2537" s="244" t="s">
        <v>1</v>
      </c>
      <c r="F2537" s="245" t="s">
        <v>208</v>
      </c>
      <c r="G2537" s="242"/>
      <c r="H2537" s="244" t="s">
        <v>1</v>
      </c>
      <c r="I2537" s="246"/>
      <c r="J2537" s="242"/>
      <c r="K2537" s="242"/>
      <c r="L2537" s="247"/>
      <c r="M2537" s="248"/>
      <c r="N2537" s="249"/>
      <c r="O2537" s="249"/>
      <c r="P2537" s="249"/>
      <c r="Q2537" s="249"/>
      <c r="R2537" s="249"/>
      <c r="S2537" s="249"/>
      <c r="T2537" s="250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51" t="s">
        <v>195</v>
      </c>
      <c r="AU2537" s="251" t="s">
        <v>83</v>
      </c>
      <c r="AV2537" s="13" t="s">
        <v>81</v>
      </c>
      <c r="AW2537" s="13" t="s">
        <v>30</v>
      </c>
      <c r="AX2537" s="13" t="s">
        <v>73</v>
      </c>
      <c r="AY2537" s="251" t="s">
        <v>183</v>
      </c>
    </row>
    <row r="2538" s="13" customFormat="1">
      <c r="A2538" s="13"/>
      <c r="B2538" s="241"/>
      <c r="C2538" s="242"/>
      <c r="D2538" s="243" t="s">
        <v>195</v>
      </c>
      <c r="E2538" s="244" t="s">
        <v>1</v>
      </c>
      <c r="F2538" s="245" t="s">
        <v>2789</v>
      </c>
      <c r="G2538" s="242"/>
      <c r="H2538" s="244" t="s">
        <v>1</v>
      </c>
      <c r="I2538" s="246"/>
      <c r="J2538" s="242"/>
      <c r="K2538" s="242"/>
      <c r="L2538" s="247"/>
      <c r="M2538" s="248"/>
      <c r="N2538" s="249"/>
      <c r="O2538" s="249"/>
      <c r="P2538" s="249"/>
      <c r="Q2538" s="249"/>
      <c r="R2538" s="249"/>
      <c r="S2538" s="249"/>
      <c r="T2538" s="250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51" t="s">
        <v>195</v>
      </c>
      <c r="AU2538" s="251" t="s">
        <v>83</v>
      </c>
      <c r="AV2538" s="13" t="s">
        <v>81</v>
      </c>
      <c r="AW2538" s="13" t="s">
        <v>30</v>
      </c>
      <c r="AX2538" s="13" t="s">
        <v>73</v>
      </c>
      <c r="AY2538" s="251" t="s">
        <v>183</v>
      </c>
    </row>
    <row r="2539" s="14" customFormat="1">
      <c r="A2539" s="14"/>
      <c r="B2539" s="252"/>
      <c r="C2539" s="253"/>
      <c r="D2539" s="243" t="s">
        <v>195</v>
      </c>
      <c r="E2539" s="254" t="s">
        <v>1</v>
      </c>
      <c r="F2539" s="255" t="s">
        <v>2790</v>
      </c>
      <c r="G2539" s="253"/>
      <c r="H2539" s="256">
        <v>14.318</v>
      </c>
      <c r="I2539" s="257"/>
      <c r="J2539" s="253"/>
      <c r="K2539" s="253"/>
      <c r="L2539" s="258"/>
      <c r="M2539" s="259"/>
      <c r="N2539" s="260"/>
      <c r="O2539" s="260"/>
      <c r="P2539" s="260"/>
      <c r="Q2539" s="260"/>
      <c r="R2539" s="260"/>
      <c r="S2539" s="260"/>
      <c r="T2539" s="261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62" t="s">
        <v>195</v>
      </c>
      <c r="AU2539" s="262" t="s">
        <v>83</v>
      </c>
      <c r="AV2539" s="14" t="s">
        <v>83</v>
      </c>
      <c r="AW2539" s="14" t="s">
        <v>30</v>
      </c>
      <c r="AX2539" s="14" t="s">
        <v>73</v>
      </c>
      <c r="AY2539" s="262" t="s">
        <v>183</v>
      </c>
    </row>
    <row r="2540" s="14" customFormat="1">
      <c r="A2540" s="14"/>
      <c r="B2540" s="252"/>
      <c r="C2540" s="253"/>
      <c r="D2540" s="243" t="s">
        <v>195</v>
      </c>
      <c r="E2540" s="254" t="s">
        <v>1</v>
      </c>
      <c r="F2540" s="255" t="s">
        <v>2791</v>
      </c>
      <c r="G2540" s="253"/>
      <c r="H2540" s="256">
        <v>22.616</v>
      </c>
      <c r="I2540" s="257"/>
      <c r="J2540" s="253"/>
      <c r="K2540" s="253"/>
      <c r="L2540" s="258"/>
      <c r="M2540" s="259"/>
      <c r="N2540" s="260"/>
      <c r="O2540" s="260"/>
      <c r="P2540" s="260"/>
      <c r="Q2540" s="260"/>
      <c r="R2540" s="260"/>
      <c r="S2540" s="260"/>
      <c r="T2540" s="261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62" t="s">
        <v>195</v>
      </c>
      <c r="AU2540" s="262" t="s">
        <v>83</v>
      </c>
      <c r="AV2540" s="14" t="s">
        <v>83</v>
      </c>
      <c r="AW2540" s="14" t="s">
        <v>30</v>
      </c>
      <c r="AX2540" s="14" t="s">
        <v>73</v>
      </c>
      <c r="AY2540" s="262" t="s">
        <v>183</v>
      </c>
    </row>
    <row r="2541" s="15" customFormat="1">
      <c r="A2541" s="15"/>
      <c r="B2541" s="263"/>
      <c r="C2541" s="264"/>
      <c r="D2541" s="243" t="s">
        <v>195</v>
      </c>
      <c r="E2541" s="265" t="s">
        <v>1</v>
      </c>
      <c r="F2541" s="266" t="s">
        <v>219</v>
      </c>
      <c r="G2541" s="264"/>
      <c r="H2541" s="267">
        <v>36.933999999999998</v>
      </c>
      <c r="I2541" s="268"/>
      <c r="J2541" s="264"/>
      <c r="K2541" s="264"/>
      <c r="L2541" s="269"/>
      <c r="M2541" s="270"/>
      <c r="N2541" s="271"/>
      <c r="O2541" s="271"/>
      <c r="P2541" s="271"/>
      <c r="Q2541" s="271"/>
      <c r="R2541" s="271"/>
      <c r="S2541" s="271"/>
      <c r="T2541" s="272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5"/>
      <c r="AE2541" s="15"/>
      <c r="AT2541" s="273" t="s">
        <v>195</v>
      </c>
      <c r="AU2541" s="273" t="s">
        <v>83</v>
      </c>
      <c r="AV2541" s="15" t="s">
        <v>188</v>
      </c>
      <c r="AW2541" s="15" t="s">
        <v>30</v>
      </c>
      <c r="AX2541" s="15" t="s">
        <v>81</v>
      </c>
      <c r="AY2541" s="273" t="s">
        <v>183</v>
      </c>
    </row>
    <row r="2542" s="2" customFormat="1" ht="37.8" customHeight="1">
      <c r="A2542" s="38"/>
      <c r="B2542" s="39"/>
      <c r="C2542" s="227" t="s">
        <v>2792</v>
      </c>
      <c r="D2542" s="227" t="s">
        <v>185</v>
      </c>
      <c r="E2542" s="228" t="s">
        <v>2793</v>
      </c>
      <c r="F2542" s="229" t="s">
        <v>2794</v>
      </c>
      <c r="G2542" s="230" t="s">
        <v>202</v>
      </c>
      <c r="H2542" s="231">
        <v>9.0039999999999996</v>
      </c>
      <c r="I2542" s="232"/>
      <c r="J2542" s="233">
        <f>ROUND(I2542*H2542,2)</f>
        <v>0</v>
      </c>
      <c r="K2542" s="234"/>
      <c r="L2542" s="44"/>
      <c r="M2542" s="235" t="s">
        <v>1</v>
      </c>
      <c r="N2542" s="236" t="s">
        <v>38</v>
      </c>
      <c r="O2542" s="91"/>
      <c r="P2542" s="237">
        <f>O2542*H2542</f>
        <v>0</v>
      </c>
      <c r="Q2542" s="237">
        <v>0.058500000000000003</v>
      </c>
      <c r="R2542" s="237">
        <f>Q2542*H2542</f>
        <v>0.52673400000000004</v>
      </c>
      <c r="S2542" s="237">
        <v>0</v>
      </c>
      <c r="T2542" s="238">
        <f>S2542*H2542</f>
        <v>0</v>
      </c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R2542" s="239" t="s">
        <v>327</v>
      </c>
      <c r="AT2542" s="239" t="s">
        <v>185</v>
      </c>
      <c r="AU2542" s="239" t="s">
        <v>83</v>
      </c>
      <c r="AY2542" s="17" t="s">
        <v>183</v>
      </c>
      <c r="BE2542" s="240">
        <f>IF(N2542="základní",J2542,0)</f>
        <v>0</v>
      </c>
      <c r="BF2542" s="240">
        <f>IF(N2542="snížená",J2542,0)</f>
        <v>0</v>
      </c>
      <c r="BG2542" s="240">
        <f>IF(N2542="zákl. přenesená",J2542,0)</f>
        <v>0</v>
      </c>
      <c r="BH2542" s="240">
        <f>IF(N2542="sníž. přenesená",J2542,0)</f>
        <v>0</v>
      </c>
      <c r="BI2542" s="240">
        <f>IF(N2542="nulová",J2542,0)</f>
        <v>0</v>
      </c>
      <c r="BJ2542" s="17" t="s">
        <v>81</v>
      </c>
      <c r="BK2542" s="240">
        <f>ROUND(I2542*H2542,2)</f>
        <v>0</v>
      </c>
      <c r="BL2542" s="17" t="s">
        <v>327</v>
      </c>
      <c r="BM2542" s="239" t="s">
        <v>2795</v>
      </c>
    </row>
    <row r="2543" s="13" customFormat="1">
      <c r="A2543" s="13"/>
      <c r="B2543" s="241"/>
      <c r="C2543" s="242"/>
      <c r="D2543" s="243" t="s">
        <v>195</v>
      </c>
      <c r="E2543" s="244" t="s">
        <v>1</v>
      </c>
      <c r="F2543" s="245" t="s">
        <v>196</v>
      </c>
      <c r="G2543" s="242"/>
      <c r="H2543" s="244" t="s">
        <v>1</v>
      </c>
      <c r="I2543" s="246"/>
      <c r="J2543" s="242"/>
      <c r="K2543" s="242"/>
      <c r="L2543" s="247"/>
      <c r="M2543" s="248"/>
      <c r="N2543" s="249"/>
      <c r="O2543" s="249"/>
      <c r="P2543" s="249"/>
      <c r="Q2543" s="249"/>
      <c r="R2543" s="249"/>
      <c r="S2543" s="249"/>
      <c r="T2543" s="250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51" t="s">
        <v>195</v>
      </c>
      <c r="AU2543" s="251" t="s">
        <v>83</v>
      </c>
      <c r="AV2543" s="13" t="s">
        <v>81</v>
      </c>
      <c r="AW2543" s="13" t="s">
        <v>30</v>
      </c>
      <c r="AX2543" s="13" t="s">
        <v>73</v>
      </c>
      <c r="AY2543" s="251" t="s">
        <v>183</v>
      </c>
    </row>
    <row r="2544" s="13" customFormat="1">
      <c r="A2544" s="13"/>
      <c r="B2544" s="241"/>
      <c r="C2544" s="242"/>
      <c r="D2544" s="243" t="s">
        <v>195</v>
      </c>
      <c r="E2544" s="244" t="s">
        <v>1</v>
      </c>
      <c r="F2544" s="245" t="s">
        <v>2796</v>
      </c>
      <c r="G2544" s="242"/>
      <c r="H2544" s="244" t="s">
        <v>1</v>
      </c>
      <c r="I2544" s="246"/>
      <c r="J2544" s="242"/>
      <c r="K2544" s="242"/>
      <c r="L2544" s="247"/>
      <c r="M2544" s="248"/>
      <c r="N2544" s="249"/>
      <c r="O2544" s="249"/>
      <c r="P2544" s="249"/>
      <c r="Q2544" s="249"/>
      <c r="R2544" s="249"/>
      <c r="S2544" s="249"/>
      <c r="T2544" s="250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51" t="s">
        <v>195</v>
      </c>
      <c r="AU2544" s="251" t="s">
        <v>83</v>
      </c>
      <c r="AV2544" s="13" t="s">
        <v>81</v>
      </c>
      <c r="AW2544" s="13" t="s">
        <v>30</v>
      </c>
      <c r="AX2544" s="13" t="s">
        <v>73</v>
      </c>
      <c r="AY2544" s="251" t="s">
        <v>183</v>
      </c>
    </row>
    <row r="2545" s="14" customFormat="1">
      <c r="A2545" s="14"/>
      <c r="B2545" s="252"/>
      <c r="C2545" s="253"/>
      <c r="D2545" s="243" t="s">
        <v>195</v>
      </c>
      <c r="E2545" s="254" t="s">
        <v>1</v>
      </c>
      <c r="F2545" s="255" t="s">
        <v>2797</v>
      </c>
      <c r="G2545" s="253"/>
      <c r="H2545" s="256">
        <v>1.5</v>
      </c>
      <c r="I2545" s="257"/>
      <c r="J2545" s="253"/>
      <c r="K2545" s="253"/>
      <c r="L2545" s="258"/>
      <c r="M2545" s="259"/>
      <c r="N2545" s="260"/>
      <c r="O2545" s="260"/>
      <c r="P2545" s="260"/>
      <c r="Q2545" s="260"/>
      <c r="R2545" s="260"/>
      <c r="S2545" s="260"/>
      <c r="T2545" s="261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62" t="s">
        <v>195</v>
      </c>
      <c r="AU2545" s="262" t="s">
        <v>83</v>
      </c>
      <c r="AV2545" s="14" t="s">
        <v>83</v>
      </c>
      <c r="AW2545" s="14" t="s">
        <v>30</v>
      </c>
      <c r="AX2545" s="14" t="s">
        <v>73</v>
      </c>
      <c r="AY2545" s="262" t="s">
        <v>183</v>
      </c>
    </row>
    <row r="2546" s="13" customFormat="1">
      <c r="A2546" s="13"/>
      <c r="B2546" s="241"/>
      <c r="C2546" s="242"/>
      <c r="D2546" s="243" t="s">
        <v>195</v>
      </c>
      <c r="E2546" s="244" t="s">
        <v>1</v>
      </c>
      <c r="F2546" s="245" t="s">
        <v>208</v>
      </c>
      <c r="G2546" s="242"/>
      <c r="H2546" s="244" t="s">
        <v>1</v>
      </c>
      <c r="I2546" s="246"/>
      <c r="J2546" s="242"/>
      <c r="K2546" s="242"/>
      <c r="L2546" s="247"/>
      <c r="M2546" s="248"/>
      <c r="N2546" s="249"/>
      <c r="O2546" s="249"/>
      <c r="P2546" s="249"/>
      <c r="Q2546" s="249"/>
      <c r="R2546" s="249"/>
      <c r="S2546" s="249"/>
      <c r="T2546" s="250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51" t="s">
        <v>195</v>
      </c>
      <c r="AU2546" s="251" t="s">
        <v>83</v>
      </c>
      <c r="AV2546" s="13" t="s">
        <v>81</v>
      </c>
      <c r="AW2546" s="13" t="s">
        <v>30</v>
      </c>
      <c r="AX2546" s="13" t="s">
        <v>73</v>
      </c>
      <c r="AY2546" s="251" t="s">
        <v>183</v>
      </c>
    </row>
    <row r="2547" s="13" customFormat="1">
      <c r="A2547" s="13"/>
      <c r="B2547" s="241"/>
      <c r="C2547" s="242"/>
      <c r="D2547" s="243" t="s">
        <v>195</v>
      </c>
      <c r="E2547" s="244" t="s">
        <v>1</v>
      </c>
      <c r="F2547" s="245" t="s">
        <v>2789</v>
      </c>
      <c r="G2547" s="242"/>
      <c r="H2547" s="244" t="s">
        <v>1</v>
      </c>
      <c r="I2547" s="246"/>
      <c r="J2547" s="242"/>
      <c r="K2547" s="242"/>
      <c r="L2547" s="247"/>
      <c r="M2547" s="248"/>
      <c r="N2547" s="249"/>
      <c r="O2547" s="249"/>
      <c r="P2547" s="249"/>
      <c r="Q2547" s="249"/>
      <c r="R2547" s="249"/>
      <c r="S2547" s="249"/>
      <c r="T2547" s="250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51" t="s">
        <v>195</v>
      </c>
      <c r="AU2547" s="251" t="s">
        <v>83</v>
      </c>
      <c r="AV2547" s="13" t="s">
        <v>81</v>
      </c>
      <c r="AW2547" s="13" t="s">
        <v>30</v>
      </c>
      <c r="AX2547" s="13" t="s">
        <v>73</v>
      </c>
      <c r="AY2547" s="251" t="s">
        <v>183</v>
      </c>
    </row>
    <row r="2548" s="14" customFormat="1">
      <c r="A2548" s="14"/>
      <c r="B2548" s="252"/>
      <c r="C2548" s="253"/>
      <c r="D2548" s="243" t="s">
        <v>195</v>
      </c>
      <c r="E2548" s="254" t="s">
        <v>1</v>
      </c>
      <c r="F2548" s="255" t="s">
        <v>2798</v>
      </c>
      <c r="G2548" s="253"/>
      <c r="H2548" s="256">
        <v>4.891</v>
      </c>
      <c r="I2548" s="257"/>
      <c r="J2548" s="253"/>
      <c r="K2548" s="253"/>
      <c r="L2548" s="258"/>
      <c r="M2548" s="259"/>
      <c r="N2548" s="260"/>
      <c r="O2548" s="260"/>
      <c r="P2548" s="260"/>
      <c r="Q2548" s="260"/>
      <c r="R2548" s="260"/>
      <c r="S2548" s="260"/>
      <c r="T2548" s="261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62" t="s">
        <v>195</v>
      </c>
      <c r="AU2548" s="262" t="s">
        <v>83</v>
      </c>
      <c r="AV2548" s="14" t="s">
        <v>83</v>
      </c>
      <c r="AW2548" s="14" t="s">
        <v>30</v>
      </c>
      <c r="AX2548" s="14" t="s">
        <v>73</v>
      </c>
      <c r="AY2548" s="262" t="s">
        <v>183</v>
      </c>
    </row>
    <row r="2549" s="13" customFormat="1">
      <c r="A2549" s="13"/>
      <c r="B2549" s="241"/>
      <c r="C2549" s="242"/>
      <c r="D2549" s="243" t="s">
        <v>195</v>
      </c>
      <c r="E2549" s="244" t="s">
        <v>1</v>
      </c>
      <c r="F2549" s="245" t="s">
        <v>2799</v>
      </c>
      <c r="G2549" s="242"/>
      <c r="H2549" s="244" t="s">
        <v>1</v>
      </c>
      <c r="I2549" s="246"/>
      <c r="J2549" s="242"/>
      <c r="K2549" s="242"/>
      <c r="L2549" s="247"/>
      <c r="M2549" s="248"/>
      <c r="N2549" s="249"/>
      <c r="O2549" s="249"/>
      <c r="P2549" s="249"/>
      <c r="Q2549" s="249"/>
      <c r="R2549" s="249"/>
      <c r="S2549" s="249"/>
      <c r="T2549" s="250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51" t="s">
        <v>195</v>
      </c>
      <c r="AU2549" s="251" t="s">
        <v>83</v>
      </c>
      <c r="AV2549" s="13" t="s">
        <v>81</v>
      </c>
      <c r="AW2549" s="13" t="s">
        <v>30</v>
      </c>
      <c r="AX2549" s="13" t="s">
        <v>73</v>
      </c>
      <c r="AY2549" s="251" t="s">
        <v>183</v>
      </c>
    </row>
    <row r="2550" s="14" customFormat="1">
      <c r="A2550" s="14"/>
      <c r="B2550" s="252"/>
      <c r="C2550" s="253"/>
      <c r="D2550" s="243" t="s">
        <v>195</v>
      </c>
      <c r="E2550" s="254" t="s">
        <v>1</v>
      </c>
      <c r="F2550" s="255" t="s">
        <v>2800</v>
      </c>
      <c r="G2550" s="253"/>
      <c r="H2550" s="256">
        <v>2.613</v>
      </c>
      <c r="I2550" s="257"/>
      <c r="J2550" s="253"/>
      <c r="K2550" s="253"/>
      <c r="L2550" s="258"/>
      <c r="M2550" s="259"/>
      <c r="N2550" s="260"/>
      <c r="O2550" s="260"/>
      <c r="P2550" s="260"/>
      <c r="Q2550" s="260"/>
      <c r="R2550" s="260"/>
      <c r="S2550" s="260"/>
      <c r="T2550" s="261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62" t="s">
        <v>195</v>
      </c>
      <c r="AU2550" s="262" t="s">
        <v>83</v>
      </c>
      <c r="AV2550" s="14" t="s">
        <v>83</v>
      </c>
      <c r="AW2550" s="14" t="s">
        <v>30</v>
      </c>
      <c r="AX2550" s="14" t="s">
        <v>73</v>
      </c>
      <c r="AY2550" s="262" t="s">
        <v>183</v>
      </c>
    </row>
    <row r="2551" s="15" customFormat="1">
      <c r="A2551" s="15"/>
      <c r="B2551" s="263"/>
      <c r="C2551" s="264"/>
      <c r="D2551" s="243" t="s">
        <v>195</v>
      </c>
      <c r="E2551" s="265" t="s">
        <v>1</v>
      </c>
      <c r="F2551" s="266" t="s">
        <v>219</v>
      </c>
      <c r="G2551" s="264"/>
      <c r="H2551" s="267">
        <v>9.0039999999999996</v>
      </c>
      <c r="I2551" s="268"/>
      <c r="J2551" s="264"/>
      <c r="K2551" s="264"/>
      <c r="L2551" s="269"/>
      <c r="M2551" s="270"/>
      <c r="N2551" s="271"/>
      <c r="O2551" s="271"/>
      <c r="P2551" s="271"/>
      <c r="Q2551" s="271"/>
      <c r="R2551" s="271"/>
      <c r="S2551" s="271"/>
      <c r="T2551" s="272"/>
      <c r="U2551" s="15"/>
      <c r="V2551" s="15"/>
      <c r="W2551" s="15"/>
      <c r="X2551" s="15"/>
      <c r="Y2551" s="15"/>
      <c r="Z2551" s="15"/>
      <c r="AA2551" s="15"/>
      <c r="AB2551" s="15"/>
      <c r="AC2551" s="15"/>
      <c r="AD2551" s="15"/>
      <c r="AE2551" s="15"/>
      <c r="AT2551" s="273" t="s">
        <v>195</v>
      </c>
      <c r="AU2551" s="273" t="s">
        <v>83</v>
      </c>
      <c r="AV2551" s="15" t="s">
        <v>188</v>
      </c>
      <c r="AW2551" s="15" t="s">
        <v>30</v>
      </c>
      <c r="AX2551" s="15" t="s">
        <v>81</v>
      </c>
      <c r="AY2551" s="273" t="s">
        <v>183</v>
      </c>
    </row>
    <row r="2552" s="2" customFormat="1" ht="49.05" customHeight="1">
      <c r="A2552" s="38"/>
      <c r="B2552" s="39"/>
      <c r="C2552" s="227" t="s">
        <v>2801</v>
      </c>
      <c r="D2552" s="227" t="s">
        <v>185</v>
      </c>
      <c r="E2552" s="228" t="s">
        <v>2802</v>
      </c>
      <c r="F2552" s="229" t="s">
        <v>2803</v>
      </c>
      <c r="G2552" s="230" t="s">
        <v>202</v>
      </c>
      <c r="H2552" s="231">
        <v>23.420999999999999</v>
      </c>
      <c r="I2552" s="232"/>
      <c r="J2552" s="233">
        <f>ROUND(I2552*H2552,2)</f>
        <v>0</v>
      </c>
      <c r="K2552" s="234"/>
      <c r="L2552" s="44"/>
      <c r="M2552" s="235" t="s">
        <v>1</v>
      </c>
      <c r="N2552" s="236" t="s">
        <v>38</v>
      </c>
      <c r="O2552" s="91"/>
      <c r="P2552" s="237">
        <f>O2552*H2552</f>
        <v>0</v>
      </c>
      <c r="Q2552" s="237">
        <v>0.073230000000000003</v>
      </c>
      <c r="R2552" s="237">
        <f>Q2552*H2552</f>
        <v>1.7151198300000001</v>
      </c>
      <c r="S2552" s="237">
        <v>0</v>
      </c>
      <c r="T2552" s="238">
        <f>S2552*H2552</f>
        <v>0</v>
      </c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R2552" s="239" t="s">
        <v>327</v>
      </c>
      <c r="AT2552" s="239" t="s">
        <v>185</v>
      </c>
      <c r="AU2552" s="239" t="s">
        <v>83</v>
      </c>
      <c r="AY2552" s="17" t="s">
        <v>183</v>
      </c>
      <c r="BE2552" s="240">
        <f>IF(N2552="základní",J2552,0)</f>
        <v>0</v>
      </c>
      <c r="BF2552" s="240">
        <f>IF(N2552="snížená",J2552,0)</f>
        <v>0</v>
      </c>
      <c r="BG2552" s="240">
        <f>IF(N2552="zákl. přenesená",J2552,0)</f>
        <v>0</v>
      </c>
      <c r="BH2552" s="240">
        <f>IF(N2552="sníž. přenesená",J2552,0)</f>
        <v>0</v>
      </c>
      <c r="BI2552" s="240">
        <f>IF(N2552="nulová",J2552,0)</f>
        <v>0</v>
      </c>
      <c r="BJ2552" s="17" t="s">
        <v>81</v>
      </c>
      <c r="BK2552" s="240">
        <f>ROUND(I2552*H2552,2)</f>
        <v>0</v>
      </c>
      <c r="BL2552" s="17" t="s">
        <v>327</v>
      </c>
      <c r="BM2552" s="239" t="s">
        <v>2804</v>
      </c>
    </row>
    <row r="2553" s="13" customFormat="1">
      <c r="A2553" s="13"/>
      <c r="B2553" s="241"/>
      <c r="C2553" s="242"/>
      <c r="D2553" s="243" t="s">
        <v>195</v>
      </c>
      <c r="E2553" s="244" t="s">
        <v>1</v>
      </c>
      <c r="F2553" s="245" t="s">
        <v>196</v>
      </c>
      <c r="G2553" s="242"/>
      <c r="H2553" s="244" t="s">
        <v>1</v>
      </c>
      <c r="I2553" s="246"/>
      <c r="J2553" s="242"/>
      <c r="K2553" s="242"/>
      <c r="L2553" s="247"/>
      <c r="M2553" s="248"/>
      <c r="N2553" s="249"/>
      <c r="O2553" s="249"/>
      <c r="P2553" s="249"/>
      <c r="Q2553" s="249"/>
      <c r="R2553" s="249"/>
      <c r="S2553" s="249"/>
      <c r="T2553" s="250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51" t="s">
        <v>195</v>
      </c>
      <c r="AU2553" s="251" t="s">
        <v>83</v>
      </c>
      <c r="AV2553" s="13" t="s">
        <v>81</v>
      </c>
      <c r="AW2553" s="13" t="s">
        <v>30</v>
      </c>
      <c r="AX2553" s="13" t="s">
        <v>73</v>
      </c>
      <c r="AY2553" s="251" t="s">
        <v>183</v>
      </c>
    </row>
    <row r="2554" s="13" customFormat="1">
      <c r="A2554" s="13"/>
      <c r="B2554" s="241"/>
      <c r="C2554" s="242"/>
      <c r="D2554" s="243" t="s">
        <v>195</v>
      </c>
      <c r="E2554" s="244" t="s">
        <v>1</v>
      </c>
      <c r="F2554" s="245" t="s">
        <v>2805</v>
      </c>
      <c r="G2554" s="242"/>
      <c r="H2554" s="244" t="s">
        <v>1</v>
      </c>
      <c r="I2554" s="246"/>
      <c r="J2554" s="242"/>
      <c r="K2554" s="242"/>
      <c r="L2554" s="247"/>
      <c r="M2554" s="248"/>
      <c r="N2554" s="249"/>
      <c r="O2554" s="249"/>
      <c r="P2554" s="249"/>
      <c r="Q2554" s="249"/>
      <c r="R2554" s="249"/>
      <c r="S2554" s="249"/>
      <c r="T2554" s="250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51" t="s">
        <v>195</v>
      </c>
      <c r="AU2554" s="251" t="s">
        <v>83</v>
      </c>
      <c r="AV2554" s="13" t="s">
        <v>81</v>
      </c>
      <c r="AW2554" s="13" t="s">
        <v>30</v>
      </c>
      <c r="AX2554" s="13" t="s">
        <v>73</v>
      </c>
      <c r="AY2554" s="251" t="s">
        <v>183</v>
      </c>
    </row>
    <row r="2555" s="14" customFormat="1">
      <c r="A2555" s="14"/>
      <c r="B2555" s="252"/>
      <c r="C2555" s="253"/>
      <c r="D2555" s="243" t="s">
        <v>195</v>
      </c>
      <c r="E2555" s="254" t="s">
        <v>1</v>
      </c>
      <c r="F2555" s="255" t="s">
        <v>2806</v>
      </c>
      <c r="G2555" s="253"/>
      <c r="H2555" s="256">
        <v>3.2429999999999999</v>
      </c>
      <c r="I2555" s="257"/>
      <c r="J2555" s="253"/>
      <c r="K2555" s="253"/>
      <c r="L2555" s="258"/>
      <c r="M2555" s="259"/>
      <c r="N2555" s="260"/>
      <c r="O2555" s="260"/>
      <c r="P2555" s="260"/>
      <c r="Q2555" s="260"/>
      <c r="R2555" s="260"/>
      <c r="S2555" s="260"/>
      <c r="T2555" s="261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62" t="s">
        <v>195</v>
      </c>
      <c r="AU2555" s="262" t="s">
        <v>83</v>
      </c>
      <c r="AV2555" s="14" t="s">
        <v>83</v>
      </c>
      <c r="AW2555" s="14" t="s">
        <v>30</v>
      </c>
      <c r="AX2555" s="14" t="s">
        <v>73</v>
      </c>
      <c r="AY2555" s="262" t="s">
        <v>183</v>
      </c>
    </row>
    <row r="2556" s="13" customFormat="1">
      <c r="A2556" s="13"/>
      <c r="B2556" s="241"/>
      <c r="C2556" s="242"/>
      <c r="D2556" s="243" t="s">
        <v>195</v>
      </c>
      <c r="E2556" s="244" t="s">
        <v>1</v>
      </c>
      <c r="F2556" s="245" t="s">
        <v>208</v>
      </c>
      <c r="G2556" s="242"/>
      <c r="H2556" s="244" t="s">
        <v>1</v>
      </c>
      <c r="I2556" s="246"/>
      <c r="J2556" s="242"/>
      <c r="K2556" s="242"/>
      <c r="L2556" s="247"/>
      <c r="M2556" s="248"/>
      <c r="N2556" s="249"/>
      <c r="O2556" s="249"/>
      <c r="P2556" s="249"/>
      <c r="Q2556" s="249"/>
      <c r="R2556" s="249"/>
      <c r="S2556" s="249"/>
      <c r="T2556" s="250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51" t="s">
        <v>195</v>
      </c>
      <c r="AU2556" s="251" t="s">
        <v>83</v>
      </c>
      <c r="AV2556" s="13" t="s">
        <v>81</v>
      </c>
      <c r="AW2556" s="13" t="s">
        <v>30</v>
      </c>
      <c r="AX2556" s="13" t="s">
        <v>73</v>
      </c>
      <c r="AY2556" s="251" t="s">
        <v>183</v>
      </c>
    </row>
    <row r="2557" s="13" customFormat="1">
      <c r="A2557" s="13"/>
      <c r="B2557" s="241"/>
      <c r="C2557" s="242"/>
      <c r="D2557" s="243" t="s">
        <v>195</v>
      </c>
      <c r="E2557" s="244" t="s">
        <v>1</v>
      </c>
      <c r="F2557" s="245" t="s">
        <v>542</v>
      </c>
      <c r="G2557" s="242"/>
      <c r="H2557" s="244" t="s">
        <v>1</v>
      </c>
      <c r="I2557" s="246"/>
      <c r="J2557" s="242"/>
      <c r="K2557" s="242"/>
      <c r="L2557" s="247"/>
      <c r="M2557" s="248"/>
      <c r="N2557" s="249"/>
      <c r="O2557" s="249"/>
      <c r="P2557" s="249"/>
      <c r="Q2557" s="249"/>
      <c r="R2557" s="249"/>
      <c r="S2557" s="249"/>
      <c r="T2557" s="250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51" t="s">
        <v>195</v>
      </c>
      <c r="AU2557" s="251" t="s">
        <v>83</v>
      </c>
      <c r="AV2557" s="13" t="s">
        <v>81</v>
      </c>
      <c r="AW2557" s="13" t="s">
        <v>30</v>
      </c>
      <c r="AX2557" s="13" t="s">
        <v>73</v>
      </c>
      <c r="AY2557" s="251" t="s">
        <v>183</v>
      </c>
    </row>
    <row r="2558" s="14" customFormat="1">
      <c r="A2558" s="14"/>
      <c r="B2558" s="252"/>
      <c r="C2558" s="253"/>
      <c r="D2558" s="243" t="s">
        <v>195</v>
      </c>
      <c r="E2558" s="254" t="s">
        <v>1</v>
      </c>
      <c r="F2558" s="255" t="s">
        <v>2807</v>
      </c>
      <c r="G2558" s="253"/>
      <c r="H2558" s="256">
        <v>10.701000000000001</v>
      </c>
      <c r="I2558" s="257"/>
      <c r="J2558" s="253"/>
      <c r="K2558" s="253"/>
      <c r="L2558" s="258"/>
      <c r="M2558" s="259"/>
      <c r="N2558" s="260"/>
      <c r="O2558" s="260"/>
      <c r="P2558" s="260"/>
      <c r="Q2558" s="260"/>
      <c r="R2558" s="260"/>
      <c r="S2558" s="260"/>
      <c r="T2558" s="261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62" t="s">
        <v>195</v>
      </c>
      <c r="AU2558" s="262" t="s">
        <v>83</v>
      </c>
      <c r="AV2558" s="14" t="s">
        <v>83</v>
      </c>
      <c r="AW2558" s="14" t="s">
        <v>30</v>
      </c>
      <c r="AX2558" s="14" t="s">
        <v>73</v>
      </c>
      <c r="AY2558" s="262" t="s">
        <v>183</v>
      </c>
    </row>
    <row r="2559" s="13" customFormat="1">
      <c r="A2559" s="13"/>
      <c r="B2559" s="241"/>
      <c r="C2559" s="242"/>
      <c r="D2559" s="243" t="s">
        <v>195</v>
      </c>
      <c r="E2559" s="244" t="s">
        <v>1</v>
      </c>
      <c r="F2559" s="245" t="s">
        <v>254</v>
      </c>
      <c r="G2559" s="242"/>
      <c r="H2559" s="244" t="s">
        <v>1</v>
      </c>
      <c r="I2559" s="246"/>
      <c r="J2559" s="242"/>
      <c r="K2559" s="242"/>
      <c r="L2559" s="247"/>
      <c r="M2559" s="248"/>
      <c r="N2559" s="249"/>
      <c r="O2559" s="249"/>
      <c r="P2559" s="249"/>
      <c r="Q2559" s="249"/>
      <c r="R2559" s="249"/>
      <c r="S2559" s="249"/>
      <c r="T2559" s="250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51" t="s">
        <v>195</v>
      </c>
      <c r="AU2559" s="251" t="s">
        <v>83</v>
      </c>
      <c r="AV2559" s="13" t="s">
        <v>81</v>
      </c>
      <c r="AW2559" s="13" t="s">
        <v>30</v>
      </c>
      <c r="AX2559" s="13" t="s">
        <v>73</v>
      </c>
      <c r="AY2559" s="251" t="s">
        <v>183</v>
      </c>
    </row>
    <row r="2560" s="13" customFormat="1">
      <c r="A2560" s="13"/>
      <c r="B2560" s="241"/>
      <c r="C2560" s="242"/>
      <c r="D2560" s="243" t="s">
        <v>195</v>
      </c>
      <c r="E2560" s="244" t="s">
        <v>1</v>
      </c>
      <c r="F2560" s="245" t="s">
        <v>542</v>
      </c>
      <c r="G2560" s="242"/>
      <c r="H2560" s="244" t="s">
        <v>1</v>
      </c>
      <c r="I2560" s="246"/>
      <c r="J2560" s="242"/>
      <c r="K2560" s="242"/>
      <c r="L2560" s="247"/>
      <c r="M2560" s="248"/>
      <c r="N2560" s="249"/>
      <c r="O2560" s="249"/>
      <c r="P2560" s="249"/>
      <c r="Q2560" s="249"/>
      <c r="R2560" s="249"/>
      <c r="S2560" s="249"/>
      <c r="T2560" s="250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51" t="s">
        <v>195</v>
      </c>
      <c r="AU2560" s="251" t="s">
        <v>83</v>
      </c>
      <c r="AV2560" s="13" t="s">
        <v>81</v>
      </c>
      <c r="AW2560" s="13" t="s">
        <v>30</v>
      </c>
      <c r="AX2560" s="13" t="s">
        <v>73</v>
      </c>
      <c r="AY2560" s="251" t="s">
        <v>183</v>
      </c>
    </row>
    <row r="2561" s="14" customFormat="1">
      <c r="A2561" s="14"/>
      <c r="B2561" s="252"/>
      <c r="C2561" s="253"/>
      <c r="D2561" s="243" t="s">
        <v>195</v>
      </c>
      <c r="E2561" s="254" t="s">
        <v>1</v>
      </c>
      <c r="F2561" s="255" t="s">
        <v>2808</v>
      </c>
      <c r="G2561" s="253"/>
      <c r="H2561" s="256">
        <v>9.4770000000000003</v>
      </c>
      <c r="I2561" s="257"/>
      <c r="J2561" s="253"/>
      <c r="K2561" s="253"/>
      <c r="L2561" s="258"/>
      <c r="M2561" s="259"/>
      <c r="N2561" s="260"/>
      <c r="O2561" s="260"/>
      <c r="P2561" s="260"/>
      <c r="Q2561" s="260"/>
      <c r="R2561" s="260"/>
      <c r="S2561" s="260"/>
      <c r="T2561" s="261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62" t="s">
        <v>195</v>
      </c>
      <c r="AU2561" s="262" t="s">
        <v>83</v>
      </c>
      <c r="AV2561" s="14" t="s">
        <v>83</v>
      </c>
      <c r="AW2561" s="14" t="s">
        <v>30</v>
      </c>
      <c r="AX2561" s="14" t="s">
        <v>73</v>
      </c>
      <c r="AY2561" s="262" t="s">
        <v>183</v>
      </c>
    </row>
    <row r="2562" s="15" customFormat="1">
      <c r="A2562" s="15"/>
      <c r="B2562" s="263"/>
      <c r="C2562" s="264"/>
      <c r="D2562" s="243" t="s">
        <v>195</v>
      </c>
      <c r="E2562" s="265" t="s">
        <v>1</v>
      </c>
      <c r="F2562" s="266" t="s">
        <v>219</v>
      </c>
      <c r="G2562" s="264"/>
      <c r="H2562" s="267">
        <v>23.420999999999999</v>
      </c>
      <c r="I2562" s="268"/>
      <c r="J2562" s="264"/>
      <c r="K2562" s="264"/>
      <c r="L2562" s="269"/>
      <c r="M2562" s="270"/>
      <c r="N2562" s="271"/>
      <c r="O2562" s="271"/>
      <c r="P2562" s="271"/>
      <c r="Q2562" s="271"/>
      <c r="R2562" s="271"/>
      <c r="S2562" s="271"/>
      <c r="T2562" s="272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T2562" s="273" t="s">
        <v>195</v>
      </c>
      <c r="AU2562" s="273" t="s">
        <v>83</v>
      </c>
      <c r="AV2562" s="15" t="s">
        <v>188</v>
      </c>
      <c r="AW2562" s="15" t="s">
        <v>30</v>
      </c>
      <c r="AX2562" s="15" t="s">
        <v>81</v>
      </c>
      <c r="AY2562" s="273" t="s">
        <v>183</v>
      </c>
    </row>
    <row r="2563" s="2" customFormat="1" ht="33" customHeight="1">
      <c r="A2563" s="38"/>
      <c r="B2563" s="39"/>
      <c r="C2563" s="227" t="s">
        <v>2809</v>
      </c>
      <c r="D2563" s="227" t="s">
        <v>185</v>
      </c>
      <c r="E2563" s="228" t="s">
        <v>2810</v>
      </c>
      <c r="F2563" s="229" t="s">
        <v>2811</v>
      </c>
      <c r="G2563" s="230" t="s">
        <v>202</v>
      </c>
      <c r="H2563" s="231">
        <v>10.699999999999999</v>
      </c>
      <c r="I2563" s="232"/>
      <c r="J2563" s="233">
        <f>ROUND(I2563*H2563,2)</f>
        <v>0</v>
      </c>
      <c r="K2563" s="234"/>
      <c r="L2563" s="44"/>
      <c r="M2563" s="235" t="s">
        <v>1</v>
      </c>
      <c r="N2563" s="236" t="s">
        <v>38</v>
      </c>
      <c r="O2563" s="91"/>
      <c r="P2563" s="237">
        <f>O2563*H2563</f>
        <v>0</v>
      </c>
      <c r="Q2563" s="237">
        <v>0.030530000000000002</v>
      </c>
      <c r="R2563" s="237">
        <f>Q2563*H2563</f>
        <v>0.32667099999999999</v>
      </c>
      <c r="S2563" s="237">
        <v>0</v>
      </c>
      <c r="T2563" s="238">
        <f>S2563*H2563</f>
        <v>0</v>
      </c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R2563" s="239" t="s">
        <v>327</v>
      </c>
      <c r="AT2563" s="239" t="s">
        <v>185</v>
      </c>
      <c r="AU2563" s="239" t="s">
        <v>83</v>
      </c>
      <c r="AY2563" s="17" t="s">
        <v>183</v>
      </c>
      <c r="BE2563" s="240">
        <f>IF(N2563="základní",J2563,0)</f>
        <v>0</v>
      </c>
      <c r="BF2563" s="240">
        <f>IF(N2563="snížená",J2563,0)</f>
        <v>0</v>
      </c>
      <c r="BG2563" s="240">
        <f>IF(N2563="zákl. přenesená",J2563,0)</f>
        <v>0</v>
      </c>
      <c r="BH2563" s="240">
        <f>IF(N2563="sníž. přenesená",J2563,0)</f>
        <v>0</v>
      </c>
      <c r="BI2563" s="240">
        <f>IF(N2563="nulová",J2563,0)</f>
        <v>0</v>
      </c>
      <c r="BJ2563" s="17" t="s">
        <v>81</v>
      </c>
      <c r="BK2563" s="240">
        <f>ROUND(I2563*H2563,2)</f>
        <v>0</v>
      </c>
      <c r="BL2563" s="17" t="s">
        <v>327</v>
      </c>
      <c r="BM2563" s="239" t="s">
        <v>2812</v>
      </c>
    </row>
    <row r="2564" s="13" customFormat="1">
      <c r="A2564" s="13"/>
      <c r="B2564" s="241"/>
      <c r="C2564" s="242"/>
      <c r="D2564" s="243" t="s">
        <v>195</v>
      </c>
      <c r="E2564" s="244" t="s">
        <v>1</v>
      </c>
      <c r="F2564" s="245" t="s">
        <v>2813</v>
      </c>
      <c r="G2564" s="242"/>
      <c r="H2564" s="244" t="s">
        <v>1</v>
      </c>
      <c r="I2564" s="246"/>
      <c r="J2564" s="242"/>
      <c r="K2564" s="242"/>
      <c r="L2564" s="247"/>
      <c r="M2564" s="248"/>
      <c r="N2564" s="249"/>
      <c r="O2564" s="249"/>
      <c r="P2564" s="249"/>
      <c r="Q2564" s="249"/>
      <c r="R2564" s="249"/>
      <c r="S2564" s="249"/>
      <c r="T2564" s="250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51" t="s">
        <v>195</v>
      </c>
      <c r="AU2564" s="251" t="s">
        <v>83</v>
      </c>
      <c r="AV2564" s="13" t="s">
        <v>81</v>
      </c>
      <c r="AW2564" s="13" t="s">
        <v>30</v>
      </c>
      <c r="AX2564" s="13" t="s">
        <v>73</v>
      </c>
      <c r="AY2564" s="251" t="s">
        <v>183</v>
      </c>
    </row>
    <row r="2565" s="13" customFormat="1">
      <c r="A2565" s="13"/>
      <c r="B2565" s="241"/>
      <c r="C2565" s="242"/>
      <c r="D2565" s="243" t="s">
        <v>195</v>
      </c>
      <c r="E2565" s="244" t="s">
        <v>1</v>
      </c>
      <c r="F2565" s="245" t="s">
        <v>1025</v>
      </c>
      <c r="G2565" s="242"/>
      <c r="H2565" s="244" t="s">
        <v>1</v>
      </c>
      <c r="I2565" s="246"/>
      <c r="J2565" s="242"/>
      <c r="K2565" s="242"/>
      <c r="L2565" s="247"/>
      <c r="M2565" s="248"/>
      <c r="N2565" s="249"/>
      <c r="O2565" s="249"/>
      <c r="P2565" s="249"/>
      <c r="Q2565" s="249"/>
      <c r="R2565" s="249"/>
      <c r="S2565" s="249"/>
      <c r="T2565" s="250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51" t="s">
        <v>195</v>
      </c>
      <c r="AU2565" s="251" t="s">
        <v>83</v>
      </c>
      <c r="AV2565" s="13" t="s">
        <v>81</v>
      </c>
      <c r="AW2565" s="13" t="s">
        <v>30</v>
      </c>
      <c r="AX2565" s="13" t="s">
        <v>73</v>
      </c>
      <c r="AY2565" s="251" t="s">
        <v>183</v>
      </c>
    </row>
    <row r="2566" s="14" customFormat="1">
      <c r="A2566" s="14"/>
      <c r="B2566" s="252"/>
      <c r="C2566" s="253"/>
      <c r="D2566" s="243" t="s">
        <v>195</v>
      </c>
      <c r="E2566" s="254" t="s">
        <v>1</v>
      </c>
      <c r="F2566" s="255" t="s">
        <v>2400</v>
      </c>
      <c r="G2566" s="253"/>
      <c r="H2566" s="256">
        <v>10.699999999999999</v>
      </c>
      <c r="I2566" s="257"/>
      <c r="J2566" s="253"/>
      <c r="K2566" s="253"/>
      <c r="L2566" s="258"/>
      <c r="M2566" s="259"/>
      <c r="N2566" s="260"/>
      <c r="O2566" s="260"/>
      <c r="P2566" s="260"/>
      <c r="Q2566" s="260"/>
      <c r="R2566" s="260"/>
      <c r="S2566" s="260"/>
      <c r="T2566" s="261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62" t="s">
        <v>195</v>
      </c>
      <c r="AU2566" s="262" t="s">
        <v>83</v>
      </c>
      <c r="AV2566" s="14" t="s">
        <v>83</v>
      </c>
      <c r="AW2566" s="14" t="s">
        <v>30</v>
      </c>
      <c r="AX2566" s="14" t="s">
        <v>73</v>
      </c>
      <c r="AY2566" s="262" t="s">
        <v>183</v>
      </c>
    </row>
    <row r="2567" s="15" customFormat="1">
      <c r="A2567" s="15"/>
      <c r="B2567" s="263"/>
      <c r="C2567" s="264"/>
      <c r="D2567" s="243" t="s">
        <v>195</v>
      </c>
      <c r="E2567" s="265" t="s">
        <v>1</v>
      </c>
      <c r="F2567" s="266" t="s">
        <v>219</v>
      </c>
      <c r="G2567" s="264"/>
      <c r="H2567" s="267">
        <v>10.699999999999999</v>
      </c>
      <c r="I2567" s="268"/>
      <c r="J2567" s="264"/>
      <c r="K2567" s="264"/>
      <c r="L2567" s="269"/>
      <c r="M2567" s="270"/>
      <c r="N2567" s="271"/>
      <c r="O2567" s="271"/>
      <c r="P2567" s="271"/>
      <c r="Q2567" s="271"/>
      <c r="R2567" s="271"/>
      <c r="S2567" s="271"/>
      <c r="T2567" s="272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T2567" s="273" t="s">
        <v>195</v>
      </c>
      <c r="AU2567" s="273" t="s">
        <v>83</v>
      </c>
      <c r="AV2567" s="15" t="s">
        <v>188</v>
      </c>
      <c r="AW2567" s="15" t="s">
        <v>30</v>
      </c>
      <c r="AX2567" s="15" t="s">
        <v>81</v>
      </c>
      <c r="AY2567" s="273" t="s">
        <v>183</v>
      </c>
    </row>
    <row r="2568" s="2" customFormat="1" ht="37.8" customHeight="1">
      <c r="A2568" s="38"/>
      <c r="B2568" s="39"/>
      <c r="C2568" s="227" t="s">
        <v>2814</v>
      </c>
      <c r="D2568" s="227" t="s">
        <v>185</v>
      </c>
      <c r="E2568" s="228" t="s">
        <v>2815</v>
      </c>
      <c r="F2568" s="229" t="s">
        <v>2816</v>
      </c>
      <c r="G2568" s="230" t="s">
        <v>202</v>
      </c>
      <c r="H2568" s="231">
        <v>4.7249999999999996</v>
      </c>
      <c r="I2568" s="232"/>
      <c r="J2568" s="233">
        <f>ROUND(I2568*H2568,2)</f>
        <v>0</v>
      </c>
      <c r="K2568" s="234"/>
      <c r="L2568" s="44"/>
      <c r="M2568" s="235" t="s">
        <v>1</v>
      </c>
      <c r="N2568" s="236" t="s">
        <v>38</v>
      </c>
      <c r="O2568" s="91"/>
      <c r="P2568" s="237">
        <f>O2568*H2568</f>
        <v>0</v>
      </c>
      <c r="Q2568" s="237">
        <v>0.055590000000000001</v>
      </c>
      <c r="R2568" s="237">
        <f>Q2568*H2568</f>
        <v>0.26266275</v>
      </c>
      <c r="S2568" s="237">
        <v>0</v>
      </c>
      <c r="T2568" s="238">
        <f>S2568*H2568</f>
        <v>0</v>
      </c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R2568" s="239" t="s">
        <v>327</v>
      </c>
      <c r="AT2568" s="239" t="s">
        <v>185</v>
      </c>
      <c r="AU2568" s="239" t="s">
        <v>83</v>
      </c>
      <c r="AY2568" s="17" t="s">
        <v>183</v>
      </c>
      <c r="BE2568" s="240">
        <f>IF(N2568="základní",J2568,0)</f>
        <v>0</v>
      </c>
      <c r="BF2568" s="240">
        <f>IF(N2568="snížená",J2568,0)</f>
        <v>0</v>
      </c>
      <c r="BG2568" s="240">
        <f>IF(N2568="zákl. přenesená",J2568,0)</f>
        <v>0</v>
      </c>
      <c r="BH2568" s="240">
        <f>IF(N2568="sníž. přenesená",J2568,0)</f>
        <v>0</v>
      </c>
      <c r="BI2568" s="240">
        <f>IF(N2568="nulová",J2568,0)</f>
        <v>0</v>
      </c>
      <c r="BJ2568" s="17" t="s">
        <v>81</v>
      </c>
      <c r="BK2568" s="240">
        <f>ROUND(I2568*H2568,2)</f>
        <v>0</v>
      </c>
      <c r="BL2568" s="17" t="s">
        <v>327</v>
      </c>
      <c r="BM2568" s="239" t="s">
        <v>2817</v>
      </c>
    </row>
    <row r="2569" s="13" customFormat="1">
      <c r="A2569" s="13"/>
      <c r="B2569" s="241"/>
      <c r="C2569" s="242"/>
      <c r="D2569" s="243" t="s">
        <v>195</v>
      </c>
      <c r="E2569" s="244" t="s">
        <v>1</v>
      </c>
      <c r="F2569" s="245" t="s">
        <v>208</v>
      </c>
      <c r="G2569" s="242"/>
      <c r="H2569" s="244" t="s">
        <v>1</v>
      </c>
      <c r="I2569" s="246"/>
      <c r="J2569" s="242"/>
      <c r="K2569" s="242"/>
      <c r="L2569" s="247"/>
      <c r="M2569" s="248"/>
      <c r="N2569" s="249"/>
      <c r="O2569" s="249"/>
      <c r="P2569" s="249"/>
      <c r="Q2569" s="249"/>
      <c r="R2569" s="249"/>
      <c r="S2569" s="249"/>
      <c r="T2569" s="250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51" t="s">
        <v>195</v>
      </c>
      <c r="AU2569" s="251" t="s">
        <v>83</v>
      </c>
      <c r="AV2569" s="13" t="s">
        <v>81</v>
      </c>
      <c r="AW2569" s="13" t="s">
        <v>30</v>
      </c>
      <c r="AX2569" s="13" t="s">
        <v>73</v>
      </c>
      <c r="AY2569" s="251" t="s">
        <v>183</v>
      </c>
    </row>
    <row r="2570" s="13" customFormat="1">
      <c r="A2570" s="13"/>
      <c r="B2570" s="241"/>
      <c r="C2570" s="242"/>
      <c r="D2570" s="243" t="s">
        <v>195</v>
      </c>
      <c r="E2570" s="244" t="s">
        <v>1</v>
      </c>
      <c r="F2570" s="245" t="s">
        <v>2818</v>
      </c>
      <c r="G2570" s="242"/>
      <c r="H2570" s="244" t="s">
        <v>1</v>
      </c>
      <c r="I2570" s="246"/>
      <c r="J2570" s="242"/>
      <c r="K2570" s="242"/>
      <c r="L2570" s="247"/>
      <c r="M2570" s="248"/>
      <c r="N2570" s="249"/>
      <c r="O2570" s="249"/>
      <c r="P2570" s="249"/>
      <c r="Q2570" s="249"/>
      <c r="R2570" s="249"/>
      <c r="S2570" s="249"/>
      <c r="T2570" s="250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51" t="s">
        <v>195</v>
      </c>
      <c r="AU2570" s="251" t="s">
        <v>83</v>
      </c>
      <c r="AV2570" s="13" t="s">
        <v>81</v>
      </c>
      <c r="AW2570" s="13" t="s">
        <v>30</v>
      </c>
      <c r="AX2570" s="13" t="s">
        <v>73</v>
      </c>
      <c r="AY2570" s="251" t="s">
        <v>183</v>
      </c>
    </row>
    <row r="2571" s="14" customFormat="1">
      <c r="A2571" s="14"/>
      <c r="B2571" s="252"/>
      <c r="C2571" s="253"/>
      <c r="D2571" s="243" t="s">
        <v>195</v>
      </c>
      <c r="E2571" s="254" t="s">
        <v>1</v>
      </c>
      <c r="F2571" s="255" t="s">
        <v>2819</v>
      </c>
      <c r="G2571" s="253"/>
      <c r="H2571" s="256">
        <v>2.202</v>
      </c>
      <c r="I2571" s="257"/>
      <c r="J2571" s="253"/>
      <c r="K2571" s="253"/>
      <c r="L2571" s="258"/>
      <c r="M2571" s="259"/>
      <c r="N2571" s="260"/>
      <c r="O2571" s="260"/>
      <c r="P2571" s="260"/>
      <c r="Q2571" s="260"/>
      <c r="R2571" s="260"/>
      <c r="S2571" s="260"/>
      <c r="T2571" s="261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62" t="s">
        <v>195</v>
      </c>
      <c r="AU2571" s="262" t="s">
        <v>83</v>
      </c>
      <c r="AV2571" s="14" t="s">
        <v>83</v>
      </c>
      <c r="AW2571" s="14" t="s">
        <v>30</v>
      </c>
      <c r="AX2571" s="14" t="s">
        <v>73</v>
      </c>
      <c r="AY2571" s="262" t="s">
        <v>183</v>
      </c>
    </row>
    <row r="2572" s="13" customFormat="1">
      <c r="A2572" s="13"/>
      <c r="B2572" s="241"/>
      <c r="C2572" s="242"/>
      <c r="D2572" s="243" t="s">
        <v>195</v>
      </c>
      <c r="E2572" s="244" t="s">
        <v>1</v>
      </c>
      <c r="F2572" s="245" t="s">
        <v>2818</v>
      </c>
      <c r="G2572" s="242"/>
      <c r="H2572" s="244" t="s">
        <v>1</v>
      </c>
      <c r="I2572" s="246"/>
      <c r="J2572" s="242"/>
      <c r="K2572" s="242"/>
      <c r="L2572" s="247"/>
      <c r="M2572" s="248"/>
      <c r="N2572" s="249"/>
      <c r="O2572" s="249"/>
      <c r="P2572" s="249"/>
      <c r="Q2572" s="249"/>
      <c r="R2572" s="249"/>
      <c r="S2572" s="249"/>
      <c r="T2572" s="250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51" t="s">
        <v>195</v>
      </c>
      <c r="AU2572" s="251" t="s">
        <v>83</v>
      </c>
      <c r="AV2572" s="13" t="s">
        <v>81</v>
      </c>
      <c r="AW2572" s="13" t="s">
        <v>30</v>
      </c>
      <c r="AX2572" s="13" t="s">
        <v>73</v>
      </c>
      <c r="AY2572" s="251" t="s">
        <v>183</v>
      </c>
    </row>
    <row r="2573" s="14" customFormat="1">
      <c r="A2573" s="14"/>
      <c r="B2573" s="252"/>
      <c r="C2573" s="253"/>
      <c r="D2573" s="243" t="s">
        <v>195</v>
      </c>
      <c r="E2573" s="254" t="s">
        <v>1</v>
      </c>
      <c r="F2573" s="255" t="s">
        <v>2820</v>
      </c>
      <c r="G2573" s="253"/>
      <c r="H2573" s="256">
        <v>2.5230000000000001</v>
      </c>
      <c r="I2573" s="257"/>
      <c r="J2573" s="253"/>
      <c r="K2573" s="253"/>
      <c r="L2573" s="258"/>
      <c r="M2573" s="259"/>
      <c r="N2573" s="260"/>
      <c r="O2573" s="260"/>
      <c r="P2573" s="260"/>
      <c r="Q2573" s="260"/>
      <c r="R2573" s="260"/>
      <c r="S2573" s="260"/>
      <c r="T2573" s="261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62" t="s">
        <v>195</v>
      </c>
      <c r="AU2573" s="262" t="s">
        <v>83</v>
      </c>
      <c r="AV2573" s="14" t="s">
        <v>83</v>
      </c>
      <c r="AW2573" s="14" t="s">
        <v>30</v>
      </c>
      <c r="AX2573" s="14" t="s">
        <v>73</v>
      </c>
      <c r="AY2573" s="262" t="s">
        <v>183</v>
      </c>
    </row>
    <row r="2574" s="15" customFormat="1">
      <c r="A2574" s="15"/>
      <c r="B2574" s="263"/>
      <c r="C2574" s="264"/>
      <c r="D2574" s="243" t="s">
        <v>195</v>
      </c>
      <c r="E2574" s="265" t="s">
        <v>1</v>
      </c>
      <c r="F2574" s="266" t="s">
        <v>219</v>
      </c>
      <c r="G2574" s="264"/>
      <c r="H2574" s="267">
        <v>4.7249999999999996</v>
      </c>
      <c r="I2574" s="268"/>
      <c r="J2574" s="264"/>
      <c r="K2574" s="264"/>
      <c r="L2574" s="269"/>
      <c r="M2574" s="270"/>
      <c r="N2574" s="271"/>
      <c r="O2574" s="271"/>
      <c r="P2574" s="271"/>
      <c r="Q2574" s="271"/>
      <c r="R2574" s="271"/>
      <c r="S2574" s="271"/>
      <c r="T2574" s="272"/>
      <c r="U2574" s="15"/>
      <c r="V2574" s="15"/>
      <c r="W2574" s="15"/>
      <c r="X2574" s="15"/>
      <c r="Y2574" s="15"/>
      <c r="Z2574" s="15"/>
      <c r="AA2574" s="15"/>
      <c r="AB2574" s="15"/>
      <c r="AC2574" s="15"/>
      <c r="AD2574" s="15"/>
      <c r="AE2574" s="15"/>
      <c r="AT2574" s="273" t="s">
        <v>195</v>
      </c>
      <c r="AU2574" s="273" t="s">
        <v>83</v>
      </c>
      <c r="AV2574" s="15" t="s">
        <v>188</v>
      </c>
      <c r="AW2574" s="15" t="s">
        <v>30</v>
      </c>
      <c r="AX2574" s="15" t="s">
        <v>81</v>
      </c>
      <c r="AY2574" s="273" t="s">
        <v>183</v>
      </c>
    </row>
    <row r="2575" s="2" customFormat="1" ht="24.15" customHeight="1">
      <c r="A2575" s="38"/>
      <c r="B2575" s="39"/>
      <c r="C2575" s="227" t="s">
        <v>2821</v>
      </c>
      <c r="D2575" s="227" t="s">
        <v>185</v>
      </c>
      <c r="E2575" s="228" t="s">
        <v>2822</v>
      </c>
      <c r="F2575" s="229" t="s">
        <v>2823</v>
      </c>
      <c r="G2575" s="230" t="s">
        <v>202</v>
      </c>
      <c r="H2575" s="231">
        <v>7.3079999999999998</v>
      </c>
      <c r="I2575" s="232"/>
      <c r="J2575" s="233">
        <f>ROUND(I2575*H2575,2)</f>
        <v>0</v>
      </c>
      <c r="K2575" s="234"/>
      <c r="L2575" s="44"/>
      <c r="M2575" s="235" t="s">
        <v>1</v>
      </c>
      <c r="N2575" s="236" t="s">
        <v>38</v>
      </c>
      <c r="O2575" s="91"/>
      <c r="P2575" s="237">
        <f>O2575*H2575</f>
        <v>0</v>
      </c>
      <c r="Q2575" s="237">
        <v>0.015769999999999999</v>
      </c>
      <c r="R2575" s="237">
        <f>Q2575*H2575</f>
        <v>0.11524715999999999</v>
      </c>
      <c r="S2575" s="237">
        <v>0</v>
      </c>
      <c r="T2575" s="238">
        <f>S2575*H2575</f>
        <v>0</v>
      </c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R2575" s="239" t="s">
        <v>327</v>
      </c>
      <c r="AT2575" s="239" t="s">
        <v>185</v>
      </c>
      <c r="AU2575" s="239" t="s">
        <v>83</v>
      </c>
      <c r="AY2575" s="17" t="s">
        <v>183</v>
      </c>
      <c r="BE2575" s="240">
        <f>IF(N2575="základní",J2575,0)</f>
        <v>0</v>
      </c>
      <c r="BF2575" s="240">
        <f>IF(N2575="snížená",J2575,0)</f>
        <v>0</v>
      </c>
      <c r="BG2575" s="240">
        <f>IF(N2575="zákl. přenesená",J2575,0)</f>
        <v>0</v>
      </c>
      <c r="BH2575" s="240">
        <f>IF(N2575="sníž. přenesená",J2575,0)</f>
        <v>0</v>
      </c>
      <c r="BI2575" s="240">
        <f>IF(N2575="nulová",J2575,0)</f>
        <v>0</v>
      </c>
      <c r="BJ2575" s="17" t="s">
        <v>81</v>
      </c>
      <c r="BK2575" s="240">
        <f>ROUND(I2575*H2575,2)</f>
        <v>0</v>
      </c>
      <c r="BL2575" s="17" t="s">
        <v>327</v>
      </c>
      <c r="BM2575" s="239" t="s">
        <v>2824</v>
      </c>
    </row>
    <row r="2576" s="13" customFormat="1">
      <c r="A2576" s="13"/>
      <c r="B2576" s="241"/>
      <c r="C2576" s="242"/>
      <c r="D2576" s="243" t="s">
        <v>195</v>
      </c>
      <c r="E2576" s="244" t="s">
        <v>1</v>
      </c>
      <c r="F2576" s="245" t="s">
        <v>254</v>
      </c>
      <c r="G2576" s="242"/>
      <c r="H2576" s="244" t="s">
        <v>1</v>
      </c>
      <c r="I2576" s="246"/>
      <c r="J2576" s="242"/>
      <c r="K2576" s="242"/>
      <c r="L2576" s="247"/>
      <c r="M2576" s="248"/>
      <c r="N2576" s="249"/>
      <c r="O2576" s="249"/>
      <c r="P2576" s="249"/>
      <c r="Q2576" s="249"/>
      <c r="R2576" s="249"/>
      <c r="S2576" s="249"/>
      <c r="T2576" s="250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51" t="s">
        <v>195</v>
      </c>
      <c r="AU2576" s="251" t="s">
        <v>83</v>
      </c>
      <c r="AV2576" s="13" t="s">
        <v>81</v>
      </c>
      <c r="AW2576" s="13" t="s">
        <v>30</v>
      </c>
      <c r="AX2576" s="13" t="s">
        <v>73</v>
      </c>
      <c r="AY2576" s="251" t="s">
        <v>183</v>
      </c>
    </row>
    <row r="2577" s="13" customFormat="1">
      <c r="A2577" s="13"/>
      <c r="B2577" s="241"/>
      <c r="C2577" s="242"/>
      <c r="D2577" s="243" t="s">
        <v>195</v>
      </c>
      <c r="E2577" s="244" t="s">
        <v>1</v>
      </c>
      <c r="F2577" s="245" t="s">
        <v>2825</v>
      </c>
      <c r="G2577" s="242"/>
      <c r="H2577" s="244" t="s">
        <v>1</v>
      </c>
      <c r="I2577" s="246"/>
      <c r="J2577" s="242"/>
      <c r="K2577" s="242"/>
      <c r="L2577" s="247"/>
      <c r="M2577" s="248"/>
      <c r="N2577" s="249"/>
      <c r="O2577" s="249"/>
      <c r="P2577" s="249"/>
      <c r="Q2577" s="249"/>
      <c r="R2577" s="249"/>
      <c r="S2577" s="249"/>
      <c r="T2577" s="250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51" t="s">
        <v>195</v>
      </c>
      <c r="AU2577" s="251" t="s">
        <v>83</v>
      </c>
      <c r="AV2577" s="13" t="s">
        <v>81</v>
      </c>
      <c r="AW2577" s="13" t="s">
        <v>30</v>
      </c>
      <c r="AX2577" s="13" t="s">
        <v>73</v>
      </c>
      <c r="AY2577" s="251" t="s">
        <v>183</v>
      </c>
    </row>
    <row r="2578" s="13" customFormat="1">
      <c r="A2578" s="13"/>
      <c r="B2578" s="241"/>
      <c r="C2578" s="242"/>
      <c r="D2578" s="243" t="s">
        <v>195</v>
      </c>
      <c r="E2578" s="244" t="s">
        <v>1</v>
      </c>
      <c r="F2578" s="245" t="s">
        <v>2826</v>
      </c>
      <c r="G2578" s="242"/>
      <c r="H2578" s="244" t="s">
        <v>1</v>
      </c>
      <c r="I2578" s="246"/>
      <c r="J2578" s="242"/>
      <c r="K2578" s="242"/>
      <c r="L2578" s="247"/>
      <c r="M2578" s="248"/>
      <c r="N2578" s="249"/>
      <c r="O2578" s="249"/>
      <c r="P2578" s="249"/>
      <c r="Q2578" s="249"/>
      <c r="R2578" s="249"/>
      <c r="S2578" s="249"/>
      <c r="T2578" s="250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51" t="s">
        <v>195</v>
      </c>
      <c r="AU2578" s="251" t="s">
        <v>83</v>
      </c>
      <c r="AV2578" s="13" t="s">
        <v>81</v>
      </c>
      <c r="AW2578" s="13" t="s">
        <v>30</v>
      </c>
      <c r="AX2578" s="13" t="s">
        <v>73</v>
      </c>
      <c r="AY2578" s="251" t="s">
        <v>183</v>
      </c>
    </row>
    <row r="2579" s="14" customFormat="1">
      <c r="A2579" s="14"/>
      <c r="B2579" s="252"/>
      <c r="C2579" s="253"/>
      <c r="D2579" s="243" t="s">
        <v>195</v>
      </c>
      <c r="E2579" s="254" t="s">
        <v>1</v>
      </c>
      <c r="F2579" s="255" t="s">
        <v>2827</v>
      </c>
      <c r="G2579" s="253"/>
      <c r="H2579" s="256">
        <v>7.3079999999999998</v>
      </c>
      <c r="I2579" s="257"/>
      <c r="J2579" s="253"/>
      <c r="K2579" s="253"/>
      <c r="L2579" s="258"/>
      <c r="M2579" s="259"/>
      <c r="N2579" s="260"/>
      <c r="O2579" s="260"/>
      <c r="P2579" s="260"/>
      <c r="Q2579" s="260"/>
      <c r="R2579" s="260"/>
      <c r="S2579" s="260"/>
      <c r="T2579" s="261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62" t="s">
        <v>195</v>
      </c>
      <c r="AU2579" s="262" t="s">
        <v>83</v>
      </c>
      <c r="AV2579" s="14" t="s">
        <v>83</v>
      </c>
      <c r="AW2579" s="14" t="s">
        <v>30</v>
      </c>
      <c r="AX2579" s="14" t="s">
        <v>73</v>
      </c>
      <c r="AY2579" s="262" t="s">
        <v>183</v>
      </c>
    </row>
    <row r="2580" s="15" customFormat="1">
      <c r="A2580" s="15"/>
      <c r="B2580" s="263"/>
      <c r="C2580" s="264"/>
      <c r="D2580" s="243" t="s">
        <v>195</v>
      </c>
      <c r="E2580" s="265" t="s">
        <v>1</v>
      </c>
      <c r="F2580" s="266" t="s">
        <v>219</v>
      </c>
      <c r="G2580" s="264"/>
      <c r="H2580" s="267">
        <v>7.3079999999999998</v>
      </c>
      <c r="I2580" s="268"/>
      <c r="J2580" s="264"/>
      <c r="K2580" s="264"/>
      <c r="L2580" s="269"/>
      <c r="M2580" s="270"/>
      <c r="N2580" s="271"/>
      <c r="O2580" s="271"/>
      <c r="P2580" s="271"/>
      <c r="Q2580" s="271"/>
      <c r="R2580" s="271"/>
      <c r="S2580" s="271"/>
      <c r="T2580" s="272"/>
      <c r="U2580" s="15"/>
      <c r="V2580" s="15"/>
      <c r="W2580" s="15"/>
      <c r="X2580" s="15"/>
      <c r="Y2580" s="15"/>
      <c r="Z2580" s="15"/>
      <c r="AA2580" s="15"/>
      <c r="AB2580" s="15"/>
      <c r="AC2580" s="15"/>
      <c r="AD2580" s="15"/>
      <c r="AE2580" s="15"/>
      <c r="AT2580" s="273" t="s">
        <v>195</v>
      </c>
      <c r="AU2580" s="273" t="s">
        <v>83</v>
      </c>
      <c r="AV2580" s="15" t="s">
        <v>188</v>
      </c>
      <c r="AW2580" s="15" t="s">
        <v>30</v>
      </c>
      <c r="AX2580" s="15" t="s">
        <v>81</v>
      </c>
      <c r="AY2580" s="273" t="s">
        <v>183</v>
      </c>
    </row>
    <row r="2581" s="2" customFormat="1" ht="24.15" customHeight="1">
      <c r="A2581" s="38"/>
      <c r="B2581" s="39"/>
      <c r="C2581" s="227" t="s">
        <v>2828</v>
      </c>
      <c r="D2581" s="227" t="s">
        <v>185</v>
      </c>
      <c r="E2581" s="228" t="s">
        <v>2829</v>
      </c>
      <c r="F2581" s="229" t="s">
        <v>2830</v>
      </c>
      <c r="G2581" s="230" t="s">
        <v>202</v>
      </c>
      <c r="H2581" s="231">
        <v>13.9</v>
      </c>
      <c r="I2581" s="232"/>
      <c r="J2581" s="233">
        <f>ROUND(I2581*H2581,2)</f>
        <v>0</v>
      </c>
      <c r="K2581" s="234"/>
      <c r="L2581" s="44"/>
      <c r="M2581" s="235" t="s">
        <v>1</v>
      </c>
      <c r="N2581" s="236" t="s">
        <v>38</v>
      </c>
      <c r="O2581" s="91"/>
      <c r="P2581" s="237">
        <f>O2581*H2581</f>
        <v>0</v>
      </c>
      <c r="Q2581" s="237">
        <v>0.01609</v>
      </c>
      <c r="R2581" s="237">
        <f>Q2581*H2581</f>
        <v>0.22365100000000002</v>
      </c>
      <c r="S2581" s="237">
        <v>0</v>
      </c>
      <c r="T2581" s="238">
        <f>S2581*H2581</f>
        <v>0</v>
      </c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R2581" s="239" t="s">
        <v>327</v>
      </c>
      <c r="AT2581" s="239" t="s">
        <v>185</v>
      </c>
      <c r="AU2581" s="239" t="s">
        <v>83</v>
      </c>
      <c r="AY2581" s="17" t="s">
        <v>183</v>
      </c>
      <c r="BE2581" s="240">
        <f>IF(N2581="základní",J2581,0)</f>
        <v>0</v>
      </c>
      <c r="BF2581" s="240">
        <f>IF(N2581="snížená",J2581,0)</f>
        <v>0</v>
      </c>
      <c r="BG2581" s="240">
        <f>IF(N2581="zákl. přenesená",J2581,0)</f>
        <v>0</v>
      </c>
      <c r="BH2581" s="240">
        <f>IF(N2581="sníž. přenesená",J2581,0)</f>
        <v>0</v>
      </c>
      <c r="BI2581" s="240">
        <f>IF(N2581="nulová",J2581,0)</f>
        <v>0</v>
      </c>
      <c r="BJ2581" s="17" t="s">
        <v>81</v>
      </c>
      <c r="BK2581" s="240">
        <f>ROUND(I2581*H2581,2)</f>
        <v>0</v>
      </c>
      <c r="BL2581" s="17" t="s">
        <v>327</v>
      </c>
      <c r="BM2581" s="239" t="s">
        <v>2831</v>
      </c>
    </row>
    <row r="2582" s="13" customFormat="1">
      <c r="A2582" s="13"/>
      <c r="B2582" s="241"/>
      <c r="C2582" s="242"/>
      <c r="D2582" s="243" t="s">
        <v>195</v>
      </c>
      <c r="E2582" s="244" t="s">
        <v>1</v>
      </c>
      <c r="F2582" s="245" t="s">
        <v>254</v>
      </c>
      <c r="G2582" s="242"/>
      <c r="H2582" s="244" t="s">
        <v>1</v>
      </c>
      <c r="I2582" s="246"/>
      <c r="J2582" s="242"/>
      <c r="K2582" s="242"/>
      <c r="L2582" s="247"/>
      <c r="M2582" s="248"/>
      <c r="N2582" s="249"/>
      <c r="O2582" s="249"/>
      <c r="P2582" s="249"/>
      <c r="Q2582" s="249"/>
      <c r="R2582" s="249"/>
      <c r="S2582" s="249"/>
      <c r="T2582" s="250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51" t="s">
        <v>195</v>
      </c>
      <c r="AU2582" s="251" t="s">
        <v>83</v>
      </c>
      <c r="AV2582" s="13" t="s">
        <v>81</v>
      </c>
      <c r="AW2582" s="13" t="s">
        <v>30</v>
      </c>
      <c r="AX2582" s="13" t="s">
        <v>73</v>
      </c>
      <c r="AY2582" s="251" t="s">
        <v>183</v>
      </c>
    </row>
    <row r="2583" s="13" customFormat="1">
      <c r="A2583" s="13"/>
      <c r="B2583" s="241"/>
      <c r="C2583" s="242"/>
      <c r="D2583" s="243" t="s">
        <v>195</v>
      </c>
      <c r="E2583" s="244" t="s">
        <v>1</v>
      </c>
      <c r="F2583" s="245" t="s">
        <v>2832</v>
      </c>
      <c r="G2583" s="242"/>
      <c r="H2583" s="244" t="s">
        <v>1</v>
      </c>
      <c r="I2583" s="246"/>
      <c r="J2583" s="242"/>
      <c r="K2583" s="242"/>
      <c r="L2583" s="247"/>
      <c r="M2583" s="248"/>
      <c r="N2583" s="249"/>
      <c r="O2583" s="249"/>
      <c r="P2583" s="249"/>
      <c r="Q2583" s="249"/>
      <c r="R2583" s="249"/>
      <c r="S2583" s="249"/>
      <c r="T2583" s="250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51" t="s">
        <v>195</v>
      </c>
      <c r="AU2583" s="251" t="s">
        <v>83</v>
      </c>
      <c r="AV2583" s="13" t="s">
        <v>81</v>
      </c>
      <c r="AW2583" s="13" t="s">
        <v>30</v>
      </c>
      <c r="AX2583" s="13" t="s">
        <v>73</v>
      </c>
      <c r="AY2583" s="251" t="s">
        <v>183</v>
      </c>
    </row>
    <row r="2584" s="13" customFormat="1">
      <c r="A2584" s="13"/>
      <c r="B2584" s="241"/>
      <c r="C2584" s="242"/>
      <c r="D2584" s="243" t="s">
        <v>195</v>
      </c>
      <c r="E2584" s="244" t="s">
        <v>1</v>
      </c>
      <c r="F2584" s="245" t="s">
        <v>2833</v>
      </c>
      <c r="G2584" s="242"/>
      <c r="H2584" s="244" t="s">
        <v>1</v>
      </c>
      <c r="I2584" s="246"/>
      <c r="J2584" s="242"/>
      <c r="K2584" s="242"/>
      <c r="L2584" s="247"/>
      <c r="M2584" s="248"/>
      <c r="N2584" s="249"/>
      <c r="O2584" s="249"/>
      <c r="P2584" s="249"/>
      <c r="Q2584" s="249"/>
      <c r="R2584" s="249"/>
      <c r="S2584" s="249"/>
      <c r="T2584" s="250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51" t="s">
        <v>195</v>
      </c>
      <c r="AU2584" s="251" t="s">
        <v>83</v>
      </c>
      <c r="AV2584" s="13" t="s">
        <v>81</v>
      </c>
      <c r="AW2584" s="13" t="s">
        <v>30</v>
      </c>
      <c r="AX2584" s="13" t="s">
        <v>73</v>
      </c>
      <c r="AY2584" s="251" t="s">
        <v>183</v>
      </c>
    </row>
    <row r="2585" s="14" customFormat="1">
      <c r="A2585" s="14"/>
      <c r="B2585" s="252"/>
      <c r="C2585" s="253"/>
      <c r="D2585" s="243" t="s">
        <v>195</v>
      </c>
      <c r="E2585" s="254" t="s">
        <v>1</v>
      </c>
      <c r="F2585" s="255" t="s">
        <v>2834</v>
      </c>
      <c r="G2585" s="253"/>
      <c r="H2585" s="256">
        <v>13.9</v>
      </c>
      <c r="I2585" s="257"/>
      <c r="J2585" s="253"/>
      <c r="K2585" s="253"/>
      <c r="L2585" s="258"/>
      <c r="M2585" s="259"/>
      <c r="N2585" s="260"/>
      <c r="O2585" s="260"/>
      <c r="P2585" s="260"/>
      <c r="Q2585" s="260"/>
      <c r="R2585" s="260"/>
      <c r="S2585" s="260"/>
      <c r="T2585" s="261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62" t="s">
        <v>195</v>
      </c>
      <c r="AU2585" s="262" t="s">
        <v>83</v>
      </c>
      <c r="AV2585" s="14" t="s">
        <v>83</v>
      </c>
      <c r="AW2585" s="14" t="s">
        <v>30</v>
      </c>
      <c r="AX2585" s="14" t="s">
        <v>81</v>
      </c>
      <c r="AY2585" s="262" t="s">
        <v>183</v>
      </c>
    </row>
    <row r="2586" s="2" customFormat="1" ht="33" customHeight="1">
      <c r="A2586" s="38"/>
      <c r="B2586" s="39"/>
      <c r="C2586" s="227" t="s">
        <v>2835</v>
      </c>
      <c r="D2586" s="227" t="s">
        <v>185</v>
      </c>
      <c r="E2586" s="228" t="s">
        <v>2836</v>
      </c>
      <c r="F2586" s="229" t="s">
        <v>2837</v>
      </c>
      <c r="G2586" s="230" t="s">
        <v>202</v>
      </c>
      <c r="H2586" s="231">
        <v>110.7</v>
      </c>
      <c r="I2586" s="232"/>
      <c r="J2586" s="233">
        <f>ROUND(I2586*H2586,2)</f>
        <v>0</v>
      </c>
      <c r="K2586" s="234"/>
      <c r="L2586" s="44"/>
      <c r="M2586" s="235" t="s">
        <v>1</v>
      </c>
      <c r="N2586" s="236" t="s">
        <v>38</v>
      </c>
      <c r="O2586" s="91"/>
      <c r="P2586" s="237">
        <f>O2586*H2586</f>
        <v>0</v>
      </c>
      <c r="Q2586" s="237">
        <v>0.01661</v>
      </c>
      <c r="R2586" s="237">
        <f>Q2586*H2586</f>
        <v>1.838727</v>
      </c>
      <c r="S2586" s="237">
        <v>0</v>
      </c>
      <c r="T2586" s="238">
        <f>S2586*H2586</f>
        <v>0</v>
      </c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R2586" s="239" t="s">
        <v>327</v>
      </c>
      <c r="AT2586" s="239" t="s">
        <v>185</v>
      </c>
      <c r="AU2586" s="239" t="s">
        <v>83</v>
      </c>
      <c r="AY2586" s="17" t="s">
        <v>183</v>
      </c>
      <c r="BE2586" s="240">
        <f>IF(N2586="základní",J2586,0)</f>
        <v>0</v>
      </c>
      <c r="BF2586" s="240">
        <f>IF(N2586="snížená",J2586,0)</f>
        <v>0</v>
      </c>
      <c r="BG2586" s="240">
        <f>IF(N2586="zákl. přenesená",J2586,0)</f>
        <v>0</v>
      </c>
      <c r="BH2586" s="240">
        <f>IF(N2586="sníž. přenesená",J2586,0)</f>
        <v>0</v>
      </c>
      <c r="BI2586" s="240">
        <f>IF(N2586="nulová",J2586,0)</f>
        <v>0</v>
      </c>
      <c r="BJ2586" s="17" t="s">
        <v>81</v>
      </c>
      <c r="BK2586" s="240">
        <f>ROUND(I2586*H2586,2)</f>
        <v>0</v>
      </c>
      <c r="BL2586" s="17" t="s">
        <v>327</v>
      </c>
      <c r="BM2586" s="239" t="s">
        <v>2838</v>
      </c>
    </row>
    <row r="2587" s="13" customFormat="1">
      <c r="A2587" s="13"/>
      <c r="B2587" s="241"/>
      <c r="C2587" s="242"/>
      <c r="D2587" s="243" t="s">
        <v>195</v>
      </c>
      <c r="E2587" s="244" t="s">
        <v>1</v>
      </c>
      <c r="F2587" s="245" t="s">
        <v>254</v>
      </c>
      <c r="G2587" s="242"/>
      <c r="H2587" s="244" t="s">
        <v>1</v>
      </c>
      <c r="I2587" s="246"/>
      <c r="J2587" s="242"/>
      <c r="K2587" s="242"/>
      <c r="L2587" s="247"/>
      <c r="M2587" s="248"/>
      <c r="N2587" s="249"/>
      <c r="O2587" s="249"/>
      <c r="P2587" s="249"/>
      <c r="Q2587" s="249"/>
      <c r="R2587" s="249"/>
      <c r="S2587" s="249"/>
      <c r="T2587" s="250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51" t="s">
        <v>195</v>
      </c>
      <c r="AU2587" s="251" t="s">
        <v>83</v>
      </c>
      <c r="AV2587" s="13" t="s">
        <v>81</v>
      </c>
      <c r="AW2587" s="13" t="s">
        <v>30</v>
      </c>
      <c r="AX2587" s="13" t="s">
        <v>73</v>
      </c>
      <c r="AY2587" s="251" t="s">
        <v>183</v>
      </c>
    </row>
    <row r="2588" s="13" customFormat="1">
      <c r="A2588" s="13"/>
      <c r="B2588" s="241"/>
      <c r="C2588" s="242"/>
      <c r="D2588" s="243" t="s">
        <v>195</v>
      </c>
      <c r="E2588" s="244" t="s">
        <v>1</v>
      </c>
      <c r="F2588" s="245" t="s">
        <v>2839</v>
      </c>
      <c r="G2588" s="242"/>
      <c r="H2588" s="244" t="s">
        <v>1</v>
      </c>
      <c r="I2588" s="246"/>
      <c r="J2588" s="242"/>
      <c r="K2588" s="242"/>
      <c r="L2588" s="247"/>
      <c r="M2588" s="248"/>
      <c r="N2588" s="249"/>
      <c r="O2588" s="249"/>
      <c r="P2588" s="249"/>
      <c r="Q2588" s="249"/>
      <c r="R2588" s="249"/>
      <c r="S2588" s="249"/>
      <c r="T2588" s="250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51" t="s">
        <v>195</v>
      </c>
      <c r="AU2588" s="251" t="s">
        <v>83</v>
      </c>
      <c r="AV2588" s="13" t="s">
        <v>81</v>
      </c>
      <c r="AW2588" s="13" t="s">
        <v>30</v>
      </c>
      <c r="AX2588" s="13" t="s">
        <v>73</v>
      </c>
      <c r="AY2588" s="251" t="s">
        <v>183</v>
      </c>
    </row>
    <row r="2589" s="13" customFormat="1">
      <c r="A2589" s="13"/>
      <c r="B2589" s="241"/>
      <c r="C2589" s="242"/>
      <c r="D2589" s="243" t="s">
        <v>195</v>
      </c>
      <c r="E2589" s="244" t="s">
        <v>1</v>
      </c>
      <c r="F2589" s="245" t="s">
        <v>2840</v>
      </c>
      <c r="G2589" s="242"/>
      <c r="H2589" s="244" t="s">
        <v>1</v>
      </c>
      <c r="I2589" s="246"/>
      <c r="J2589" s="242"/>
      <c r="K2589" s="242"/>
      <c r="L2589" s="247"/>
      <c r="M2589" s="248"/>
      <c r="N2589" s="249"/>
      <c r="O2589" s="249"/>
      <c r="P2589" s="249"/>
      <c r="Q2589" s="249"/>
      <c r="R2589" s="249"/>
      <c r="S2589" s="249"/>
      <c r="T2589" s="250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51" t="s">
        <v>195</v>
      </c>
      <c r="AU2589" s="251" t="s">
        <v>83</v>
      </c>
      <c r="AV2589" s="13" t="s">
        <v>81</v>
      </c>
      <c r="AW2589" s="13" t="s">
        <v>30</v>
      </c>
      <c r="AX2589" s="13" t="s">
        <v>73</v>
      </c>
      <c r="AY2589" s="251" t="s">
        <v>183</v>
      </c>
    </row>
    <row r="2590" s="14" customFormat="1">
      <c r="A2590" s="14"/>
      <c r="B2590" s="252"/>
      <c r="C2590" s="253"/>
      <c r="D2590" s="243" t="s">
        <v>195</v>
      </c>
      <c r="E2590" s="254" t="s">
        <v>1</v>
      </c>
      <c r="F2590" s="255" t="s">
        <v>2841</v>
      </c>
      <c r="G2590" s="253"/>
      <c r="H2590" s="256">
        <v>110.7</v>
      </c>
      <c r="I2590" s="257"/>
      <c r="J2590" s="253"/>
      <c r="K2590" s="253"/>
      <c r="L2590" s="258"/>
      <c r="M2590" s="259"/>
      <c r="N2590" s="260"/>
      <c r="O2590" s="260"/>
      <c r="P2590" s="260"/>
      <c r="Q2590" s="260"/>
      <c r="R2590" s="260"/>
      <c r="S2590" s="260"/>
      <c r="T2590" s="261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62" t="s">
        <v>195</v>
      </c>
      <c r="AU2590" s="262" t="s">
        <v>83</v>
      </c>
      <c r="AV2590" s="14" t="s">
        <v>83</v>
      </c>
      <c r="AW2590" s="14" t="s">
        <v>30</v>
      </c>
      <c r="AX2590" s="14" t="s">
        <v>73</v>
      </c>
      <c r="AY2590" s="262" t="s">
        <v>183</v>
      </c>
    </row>
    <row r="2591" s="15" customFormat="1">
      <c r="A2591" s="15"/>
      <c r="B2591" s="263"/>
      <c r="C2591" s="264"/>
      <c r="D2591" s="243" t="s">
        <v>195</v>
      </c>
      <c r="E2591" s="265" t="s">
        <v>1</v>
      </c>
      <c r="F2591" s="266" t="s">
        <v>219</v>
      </c>
      <c r="G2591" s="264"/>
      <c r="H2591" s="267">
        <v>110.7</v>
      </c>
      <c r="I2591" s="268"/>
      <c r="J2591" s="264"/>
      <c r="K2591" s="264"/>
      <c r="L2591" s="269"/>
      <c r="M2591" s="270"/>
      <c r="N2591" s="271"/>
      <c r="O2591" s="271"/>
      <c r="P2591" s="271"/>
      <c r="Q2591" s="271"/>
      <c r="R2591" s="271"/>
      <c r="S2591" s="271"/>
      <c r="T2591" s="272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T2591" s="273" t="s">
        <v>195</v>
      </c>
      <c r="AU2591" s="273" t="s">
        <v>83</v>
      </c>
      <c r="AV2591" s="15" t="s">
        <v>188</v>
      </c>
      <c r="AW2591" s="15" t="s">
        <v>30</v>
      </c>
      <c r="AX2591" s="15" t="s">
        <v>81</v>
      </c>
      <c r="AY2591" s="273" t="s">
        <v>183</v>
      </c>
    </row>
    <row r="2592" s="2" customFormat="1" ht="16.5" customHeight="1">
      <c r="A2592" s="38"/>
      <c r="B2592" s="39"/>
      <c r="C2592" s="227" t="s">
        <v>2842</v>
      </c>
      <c r="D2592" s="227" t="s">
        <v>185</v>
      </c>
      <c r="E2592" s="228" t="s">
        <v>2843</v>
      </c>
      <c r="F2592" s="229" t="s">
        <v>2844</v>
      </c>
      <c r="G2592" s="230" t="s">
        <v>319</v>
      </c>
      <c r="H2592" s="231">
        <v>65</v>
      </c>
      <c r="I2592" s="232"/>
      <c r="J2592" s="233">
        <f>ROUND(I2592*H2592,2)</f>
        <v>0</v>
      </c>
      <c r="K2592" s="234"/>
      <c r="L2592" s="44"/>
      <c r="M2592" s="235" t="s">
        <v>1</v>
      </c>
      <c r="N2592" s="236" t="s">
        <v>38</v>
      </c>
      <c r="O2592" s="91"/>
      <c r="P2592" s="237">
        <f>O2592*H2592</f>
        <v>0</v>
      </c>
      <c r="Q2592" s="237">
        <v>1.0000000000000001E-05</v>
      </c>
      <c r="R2592" s="237">
        <f>Q2592*H2592</f>
        <v>0.00065000000000000008</v>
      </c>
      <c r="S2592" s="237">
        <v>0</v>
      </c>
      <c r="T2592" s="238">
        <f>S2592*H2592</f>
        <v>0</v>
      </c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R2592" s="239" t="s">
        <v>327</v>
      </c>
      <c r="AT2592" s="239" t="s">
        <v>185</v>
      </c>
      <c r="AU2592" s="239" t="s">
        <v>83</v>
      </c>
      <c r="AY2592" s="17" t="s">
        <v>183</v>
      </c>
      <c r="BE2592" s="240">
        <f>IF(N2592="základní",J2592,0)</f>
        <v>0</v>
      </c>
      <c r="BF2592" s="240">
        <f>IF(N2592="snížená",J2592,0)</f>
        <v>0</v>
      </c>
      <c r="BG2592" s="240">
        <f>IF(N2592="zákl. přenesená",J2592,0)</f>
        <v>0</v>
      </c>
      <c r="BH2592" s="240">
        <f>IF(N2592="sníž. přenesená",J2592,0)</f>
        <v>0</v>
      </c>
      <c r="BI2592" s="240">
        <f>IF(N2592="nulová",J2592,0)</f>
        <v>0</v>
      </c>
      <c r="BJ2592" s="17" t="s">
        <v>81</v>
      </c>
      <c r="BK2592" s="240">
        <f>ROUND(I2592*H2592,2)</f>
        <v>0</v>
      </c>
      <c r="BL2592" s="17" t="s">
        <v>327</v>
      </c>
      <c r="BM2592" s="239" t="s">
        <v>2845</v>
      </c>
    </row>
    <row r="2593" s="2" customFormat="1" ht="16.5" customHeight="1">
      <c r="A2593" s="38"/>
      <c r="B2593" s="39"/>
      <c r="C2593" s="227" t="s">
        <v>2846</v>
      </c>
      <c r="D2593" s="227" t="s">
        <v>185</v>
      </c>
      <c r="E2593" s="228" t="s">
        <v>2847</v>
      </c>
      <c r="F2593" s="229" t="s">
        <v>2848</v>
      </c>
      <c r="G2593" s="230" t="s">
        <v>202</v>
      </c>
      <c r="H2593" s="231">
        <v>199.47900000000001</v>
      </c>
      <c r="I2593" s="232"/>
      <c r="J2593" s="233">
        <f>ROUND(I2593*H2593,2)</f>
        <v>0</v>
      </c>
      <c r="K2593" s="234"/>
      <c r="L2593" s="44"/>
      <c r="M2593" s="235" t="s">
        <v>1</v>
      </c>
      <c r="N2593" s="236" t="s">
        <v>38</v>
      </c>
      <c r="O2593" s="91"/>
      <c r="P2593" s="237">
        <f>O2593*H2593</f>
        <v>0</v>
      </c>
      <c r="Q2593" s="237">
        <v>0</v>
      </c>
      <c r="R2593" s="237">
        <f>Q2593*H2593</f>
        <v>0</v>
      </c>
      <c r="S2593" s="237">
        <v>0</v>
      </c>
      <c r="T2593" s="238">
        <f>S2593*H2593</f>
        <v>0</v>
      </c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R2593" s="239" t="s">
        <v>327</v>
      </c>
      <c r="AT2593" s="239" t="s">
        <v>185</v>
      </c>
      <c r="AU2593" s="239" t="s">
        <v>83</v>
      </c>
      <c r="AY2593" s="17" t="s">
        <v>183</v>
      </c>
      <c r="BE2593" s="240">
        <f>IF(N2593="základní",J2593,0)</f>
        <v>0</v>
      </c>
      <c r="BF2593" s="240">
        <f>IF(N2593="snížená",J2593,0)</f>
        <v>0</v>
      </c>
      <c r="BG2593" s="240">
        <f>IF(N2593="zákl. přenesená",J2593,0)</f>
        <v>0</v>
      </c>
      <c r="BH2593" s="240">
        <f>IF(N2593="sníž. přenesená",J2593,0)</f>
        <v>0</v>
      </c>
      <c r="BI2593" s="240">
        <f>IF(N2593="nulová",J2593,0)</f>
        <v>0</v>
      </c>
      <c r="BJ2593" s="17" t="s">
        <v>81</v>
      </c>
      <c r="BK2593" s="240">
        <f>ROUND(I2593*H2593,2)</f>
        <v>0</v>
      </c>
      <c r="BL2593" s="17" t="s">
        <v>327</v>
      </c>
      <c r="BM2593" s="239" t="s">
        <v>2849</v>
      </c>
    </row>
    <row r="2594" s="14" customFormat="1">
      <c r="A2594" s="14"/>
      <c r="B2594" s="252"/>
      <c r="C2594" s="253"/>
      <c r="D2594" s="243" t="s">
        <v>195</v>
      </c>
      <c r="E2594" s="254" t="s">
        <v>1</v>
      </c>
      <c r="F2594" s="255" t="s">
        <v>2850</v>
      </c>
      <c r="G2594" s="253"/>
      <c r="H2594" s="256">
        <v>199.47900000000001</v>
      </c>
      <c r="I2594" s="257"/>
      <c r="J2594" s="253"/>
      <c r="K2594" s="253"/>
      <c r="L2594" s="258"/>
      <c r="M2594" s="259"/>
      <c r="N2594" s="260"/>
      <c r="O2594" s="260"/>
      <c r="P2594" s="260"/>
      <c r="Q2594" s="260"/>
      <c r="R2594" s="260"/>
      <c r="S2594" s="260"/>
      <c r="T2594" s="261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62" t="s">
        <v>195</v>
      </c>
      <c r="AU2594" s="262" t="s">
        <v>83</v>
      </c>
      <c r="AV2594" s="14" t="s">
        <v>83</v>
      </c>
      <c r="AW2594" s="14" t="s">
        <v>30</v>
      </c>
      <c r="AX2594" s="14" t="s">
        <v>81</v>
      </c>
      <c r="AY2594" s="262" t="s">
        <v>183</v>
      </c>
    </row>
    <row r="2595" s="2" customFormat="1" ht="24.15" customHeight="1">
      <c r="A2595" s="38"/>
      <c r="B2595" s="39"/>
      <c r="C2595" s="277" t="s">
        <v>2851</v>
      </c>
      <c r="D2595" s="277" t="s">
        <v>649</v>
      </c>
      <c r="E2595" s="278" t="s">
        <v>2852</v>
      </c>
      <c r="F2595" s="279" t="s">
        <v>2853</v>
      </c>
      <c r="G2595" s="280" t="s">
        <v>202</v>
      </c>
      <c r="H2595" s="281">
        <v>224.11500000000001</v>
      </c>
      <c r="I2595" s="282"/>
      <c r="J2595" s="283">
        <f>ROUND(I2595*H2595,2)</f>
        <v>0</v>
      </c>
      <c r="K2595" s="284"/>
      <c r="L2595" s="285"/>
      <c r="M2595" s="286" t="s">
        <v>1</v>
      </c>
      <c r="N2595" s="287" t="s">
        <v>38</v>
      </c>
      <c r="O2595" s="91"/>
      <c r="P2595" s="237">
        <f>O2595*H2595</f>
        <v>0</v>
      </c>
      <c r="Q2595" s="237">
        <v>0.00021000000000000001</v>
      </c>
      <c r="R2595" s="237">
        <f>Q2595*H2595</f>
        <v>0.047064150000000006</v>
      </c>
      <c r="S2595" s="237">
        <v>0</v>
      </c>
      <c r="T2595" s="238">
        <f>S2595*H2595</f>
        <v>0</v>
      </c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R2595" s="239" t="s">
        <v>435</v>
      </c>
      <c r="AT2595" s="239" t="s">
        <v>649</v>
      </c>
      <c r="AU2595" s="239" t="s">
        <v>83</v>
      </c>
      <c r="AY2595" s="17" t="s">
        <v>183</v>
      </c>
      <c r="BE2595" s="240">
        <f>IF(N2595="základní",J2595,0)</f>
        <v>0</v>
      </c>
      <c r="BF2595" s="240">
        <f>IF(N2595="snížená",J2595,0)</f>
        <v>0</v>
      </c>
      <c r="BG2595" s="240">
        <f>IF(N2595="zákl. přenesená",J2595,0)</f>
        <v>0</v>
      </c>
      <c r="BH2595" s="240">
        <f>IF(N2595="sníž. přenesená",J2595,0)</f>
        <v>0</v>
      </c>
      <c r="BI2595" s="240">
        <f>IF(N2595="nulová",J2595,0)</f>
        <v>0</v>
      </c>
      <c r="BJ2595" s="17" t="s">
        <v>81</v>
      </c>
      <c r="BK2595" s="240">
        <f>ROUND(I2595*H2595,2)</f>
        <v>0</v>
      </c>
      <c r="BL2595" s="17" t="s">
        <v>327</v>
      </c>
      <c r="BM2595" s="239" t="s">
        <v>2854</v>
      </c>
    </row>
    <row r="2596" s="14" customFormat="1">
      <c r="A2596" s="14"/>
      <c r="B2596" s="252"/>
      <c r="C2596" s="253"/>
      <c r="D2596" s="243" t="s">
        <v>195</v>
      </c>
      <c r="E2596" s="253"/>
      <c r="F2596" s="255" t="s">
        <v>2855</v>
      </c>
      <c r="G2596" s="253"/>
      <c r="H2596" s="256">
        <v>224.11500000000001</v>
      </c>
      <c r="I2596" s="257"/>
      <c r="J2596" s="253"/>
      <c r="K2596" s="253"/>
      <c r="L2596" s="258"/>
      <c r="M2596" s="259"/>
      <c r="N2596" s="260"/>
      <c r="O2596" s="260"/>
      <c r="P2596" s="260"/>
      <c r="Q2596" s="260"/>
      <c r="R2596" s="260"/>
      <c r="S2596" s="260"/>
      <c r="T2596" s="261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62" t="s">
        <v>195</v>
      </c>
      <c r="AU2596" s="262" t="s">
        <v>83</v>
      </c>
      <c r="AV2596" s="14" t="s">
        <v>83</v>
      </c>
      <c r="AW2596" s="14" t="s">
        <v>4</v>
      </c>
      <c r="AX2596" s="14" t="s">
        <v>81</v>
      </c>
      <c r="AY2596" s="262" t="s">
        <v>183</v>
      </c>
    </row>
    <row r="2597" s="2" customFormat="1" ht="24.15" customHeight="1">
      <c r="A2597" s="38"/>
      <c r="B2597" s="39"/>
      <c r="C2597" s="227" t="s">
        <v>2856</v>
      </c>
      <c r="D2597" s="227" t="s">
        <v>185</v>
      </c>
      <c r="E2597" s="228" t="s">
        <v>2857</v>
      </c>
      <c r="F2597" s="229" t="s">
        <v>2858</v>
      </c>
      <c r="G2597" s="230" t="s">
        <v>202</v>
      </c>
      <c r="H2597" s="231">
        <v>89.239999999999995</v>
      </c>
      <c r="I2597" s="232"/>
      <c r="J2597" s="233">
        <f>ROUND(I2597*H2597,2)</f>
        <v>0</v>
      </c>
      <c r="K2597" s="234"/>
      <c r="L2597" s="44"/>
      <c r="M2597" s="235" t="s">
        <v>1</v>
      </c>
      <c r="N2597" s="236" t="s">
        <v>38</v>
      </c>
      <c r="O2597" s="91"/>
      <c r="P2597" s="237">
        <f>O2597*H2597</f>
        <v>0</v>
      </c>
      <c r="Q2597" s="237">
        <v>0</v>
      </c>
      <c r="R2597" s="237">
        <f>Q2597*H2597</f>
        <v>0</v>
      </c>
      <c r="S2597" s="237">
        <v>0.02835</v>
      </c>
      <c r="T2597" s="238">
        <f>S2597*H2597</f>
        <v>2.529954</v>
      </c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R2597" s="239" t="s">
        <v>188</v>
      </c>
      <c r="AT2597" s="239" t="s">
        <v>185</v>
      </c>
      <c r="AU2597" s="239" t="s">
        <v>83</v>
      </c>
      <c r="AY2597" s="17" t="s">
        <v>183</v>
      </c>
      <c r="BE2597" s="240">
        <f>IF(N2597="základní",J2597,0)</f>
        <v>0</v>
      </c>
      <c r="BF2597" s="240">
        <f>IF(N2597="snížená",J2597,0)</f>
        <v>0</v>
      </c>
      <c r="BG2597" s="240">
        <f>IF(N2597="zákl. přenesená",J2597,0)</f>
        <v>0</v>
      </c>
      <c r="BH2597" s="240">
        <f>IF(N2597="sníž. přenesená",J2597,0)</f>
        <v>0</v>
      </c>
      <c r="BI2597" s="240">
        <f>IF(N2597="nulová",J2597,0)</f>
        <v>0</v>
      </c>
      <c r="BJ2597" s="17" t="s">
        <v>81</v>
      </c>
      <c r="BK2597" s="240">
        <f>ROUND(I2597*H2597,2)</f>
        <v>0</v>
      </c>
      <c r="BL2597" s="17" t="s">
        <v>188</v>
      </c>
      <c r="BM2597" s="239" t="s">
        <v>2859</v>
      </c>
    </row>
    <row r="2598" s="13" customFormat="1">
      <c r="A2598" s="13"/>
      <c r="B2598" s="241"/>
      <c r="C2598" s="242"/>
      <c r="D2598" s="243" t="s">
        <v>195</v>
      </c>
      <c r="E2598" s="244" t="s">
        <v>1</v>
      </c>
      <c r="F2598" s="245" t="s">
        <v>196</v>
      </c>
      <c r="G2598" s="242"/>
      <c r="H2598" s="244" t="s">
        <v>1</v>
      </c>
      <c r="I2598" s="246"/>
      <c r="J2598" s="242"/>
      <c r="K2598" s="242"/>
      <c r="L2598" s="247"/>
      <c r="M2598" s="248"/>
      <c r="N2598" s="249"/>
      <c r="O2598" s="249"/>
      <c r="P2598" s="249"/>
      <c r="Q2598" s="249"/>
      <c r="R2598" s="249"/>
      <c r="S2598" s="249"/>
      <c r="T2598" s="250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51" t="s">
        <v>195</v>
      </c>
      <c r="AU2598" s="251" t="s">
        <v>83</v>
      </c>
      <c r="AV2598" s="13" t="s">
        <v>81</v>
      </c>
      <c r="AW2598" s="13" t="s">
        <v>30</v>
      </c>
      <c r="AX2598" s="13" t="s">
        <v>73</v>
      </c>
      <c r="AY2598" s="251" t="s">
        <v>183</v>
      </c>
    </row>
    <row r="2599" s="13" customFormat="1">
      <c r="A2599" s="13"/>
      <c r="B2599" s="241"/>
      <c r="C2599" s="242"/>
      <c r="D2599" s="243" t="s">
        <v>195</v>
      </c>
      <c r="E2599" s="244" t="s">
        <v>1</v>
      </c>
      <c r="F2599" s="245" t="s">
        <v>2860</v>
      </c>
      <c r="G2599" s="242"/>
      <c r="H2599" s="244" t="s">
        <v>1</v>
      </c>
      <c r="I2599" s="246"/>
      <c r="J2599" s="242"/>
      <c r="K2599" s="242"/>
      <c r="L2599" s="247"/>
      <c r="M2599" s="248"/>
      <c r="N2599" s="249"/>
      <c r="O2599" s="249"/>
      <c r="P2599" s="249"/>
      <c r="Q2599" s="249"/>
      <c r="R2599" s="249"/>
      <c r="S2599" s="249"/>
      <c r="T2599" s="250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51" t="s">
        <v>195</v>
      </c>
      <c r="AU2599" s="251" t="s">
        <v>83</v>
      </c>
      <c r="AV2599" s="13" t="s">
        <v>81</v>
      </c>
      <c r="AW2599" s="13" t="s">
        <v>30</v>
      </c>
      <c r="AX2599" s="13" t="s">
        <v>73</v>
      </c>
      <c r="AY2599" s="251" t="s">
        <v>183</v>
      </c>
    </row>
    <row r="2600" s="14" customFormat="1">
      <c r="A2600" s="14"/>
      <c r="B2600" s="252"/>
      <c r="C2600" s="253"/>
      <c r="D2600" s="243" t="s">
        <v>195</v>
      </c>
      <c r="E2600" s="254" t="s">
        <v>1</v>
      </c>
      <c r="F2600" s="255" t="s">
        <v>2861</v>
      </c>
      <c r="G2600" s="253"/>
      <c r="H2600" s="256">
        <v>28.82</v>
      </c>
      <c r="I2600" s="257"/>
      <c r="J2600" s="253"/>
      <c r="K2600" s="253"/>
      <c r="L2600" s="258"/>
      <c r="M2600" s="259"/>
      <c r="N2600" s="260"/>
      <c r="O2600" s="260"/>
      <c r="P2600" s="260"/>
      <c r="Q2600" s="260"/>
      <c r="R2600" s="260"/>
      <c r="S2600" s="260"/>
      <c r="T2600" s="261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62" t="s">
        <v>195</v>
      </c>
      <c r="AU2600" s="262" t="s">
        <v>83</v>
      </c>
      <c r="AV2600" s="14" t="s">
        <v>83</v>
      </c>
      <c r="AW2600" s="14" t="s">
        <v>30</v>
      </c>
      <c r="AX2600" s="14" t="s">
        <v>73</v>
      </c>
      <c r="AY2600" s="262" t="s">
        <v>183</v>
      </c>
    </row>
    <row r="2601" s="13" customFormat="1">
      <c r="A2601" s="13"/>
      <c r="B2601" s="241"/>
      <c r="C2601" s="242"/>
      <c r="D2601" s="243" t="s">
        <v>195</v>
      </c>
      <c r="E2601" s="244" t="s">
        <v>1</v>
      </c>
      <c r="F2601" s="245" t="s">
        <v>208</v>
      </c>
      <c r="G2601" s="242"/>
      <c r="H2601" s="244" t="s">
        <v>1</v>
      </c>
      <c r="I2601" s="246"/>
      <c r="J2601" s="242"/>
      <c r="K2601" s="242"/>
      <c r="L2601" s="247"/>
      <c r="M2601" s="248"/>
      <c r="N2601" s="249"/>
      <c r="O2601" s="249"/>
      <c r="P2601" s="249"/>
      <c r="Q2601" s="249"/>
      <c r="R2601" s="249"/>
      <c r="S2601" s="249"/>
      <c r="T2601" s="250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51" t="s">
        <v>195</v>
      </c>
      <c r="AU2601" s="251" t="s">
        <v>83</v>
      </c>
      <c r="AV2601" s="13" t="s">
        <v>81</v>
      </c>
      <c r="AW2601" s="13" t="s">
        <v>30</v>
      </c>
      <c r="AX2601" s="13" t="s">
        <v>73</v>
      </c>
      <c r="AY2601" s="251" t="s">
        <v>183</v>
      </c>
    </row>
    <row r="2602" s="13" customFormat="1">
      <c r="A2602" s="13"/>
      <c r="B2602" s="241"/>
      <c r="C2602" s="242"/>
      <c r="D2602" s="243" t="s">
        <v>195</v>
      </c>
      <c r="E2602" s="244" t="s">
        <v>1</v>
      </c>
      <c r="F2602" s="245" t="s">
        <v>2862</v>
      </c>
      <c r="G2602" s="242"/>
      <c r="H2602" s="244" t="s">
        <v>1</v>
      </c>
      <c r="I2602" s="246"/>
      <c r="J2602" s="242"/>
      <c r="K2602" s="242"/>
      <c r="L2602" s="247"/>
      <c r="M2602" s="248"/>
      <c r="N2602" s="249"/>
      <c r="O2602" s="249"/>
      <c r="P2602" s="249"/>
      <c r="Q2602" s="249"/>
      <c r="R2602" s="249"/>
      <c r="S2602" s="249"/>
      <c r="T2602" s="250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51" t="s">
        <v>195</v>
      </c>
      <c r="AU2602" s="251" t="s">
        <v>83</v>
      </c>
      <c r="AV2602" s="13" t="s">
        <v>81</v>
      </c>
      <c r="AW2602" s="13" t="s">
        <v>30</v>
      </c>
      <c r="AX2602" s="13" t="s">
        <v>73</v>
      </c>
      <c r="AY2602" s="251" t="s">
        <v>183</v>
      </c>
    </row>
    <row r="2603" s="14" customFormat="1">
      <c r="A2603" s="14"/>
      <c r="B2603" s="252"/>
      <c r="C2603" s="253"/>
      <c r="D2603" s="243" t="s">
        <v>195</v>
      </c>
      <c r="E2603" s="254" t="s">
        <v>1</v>
      </c>
      <c r="F2603" s="255" t="s">
        <v>2863</v>
      </c>
      <c r="G2603" s="253"/>
      <c r="H2603" s="256">
        <v>43.32</v>
      </c>
      <c r="I2603" s="257"/>
      <c r="J2603" s="253"/>
      <c r="K2603" s="253"/>
      <c r="L2603" s="258"/>
      <c r="M2603" s="259"/>
      <c r="N2603" s="260"/>
      <c r="O2603" s="260"/>
      <c r="P2603" s="260"/>
      <c r="Q2603" s="260"/>
      <c r="R2603" s="260"/>
      <c r="S2603" s="260"/>
      <c r="T2603" s="261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62" t="s">
        <v>195</v>
      </c>
      <c r="AU2603" s="262" t="s">
        <v>83</v>
      </c>
      <c r="AV2603" s="14" t="s">
        <v>83</v>
      </c>
      <c r="AW2603" s="14" t="s">
        <v>30</v>
      </c>
      <c r="AX2603" s="14" t="s">
        <v>73</v>
      </c>
      <c r="AY2603" s="262" t="s">
        <v>183</v>
      </c>
    </row>
    <row r="2604" s="13" customFormat="1">
      <c r="A2604" s="13"/>
      <c r="B2604" s="241"/>
      <c r="C2604" s="242"/>
      <c r="D2604" s="243" t="s">
        <v>195</v>
      </c>
      <c r="E2604" s="244" t="s">
        <v>1</v>
      </c>
      <c r="F2604" s="245" t="s">
        <v>254</v>
      </c>
      <c r="G2604" s="242"/>
      <c r="H2604" s="244" t="s">
        <v>1</v>
      </c>
      <c r="I2604" s="246"/>
      <c r="J2604" s="242"/>
      <c r="K2604" s="242"/>
      <c r="L2604" s="247"/>
      <c r="M2604" s="248"/>
      <c r="N2604" s="249"/>
      <c r="O2604" s="249"/>
      <c r="P2604" s="249"/>
      <c r="Q2604" s="249"/>
      <c r="R2604" s="249"/>
      <c r="S2604" s="249"/>
      <c r="T2604" s="250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51" t="s">
        <v>195</v>
      </c>
      <c r="AU2604" s="251" t="s">
        <v>83</v>
      </c>
      <c r="AV2604" s="13" t="s">
        <v>81</v>
      </c>
      <c r="AW2604" s="13" t="s">
        <v>30</v>
      </c>
      <c r="AX2604" s="13" t="s">
        <v>73</v>
      </c>
      <c r="AY2604" s="251" t="s">
        <v>183</v>
      </c>
    </row>
    <row r="2605" s="13" customFormat="1">
      <c r="A2605" s="13"/>
      <c r="B2605" s="241"/>
      <c r="C2605" s="242"/>
      <c r="D2605" s="243" t="s">
        <v>195</v>
      </c>
      <c r="E2605" s="244" t="s">
        <v>1</v>
      </c>
      <c r="F2605" s="245" t="s">
        <v>2864</v>
      </c>
      <c r="G2605" s="242"/>
      <c r="H2605" s="244" t="s">
        <v>1</v>
      </c>
      <c r="I2605" s="246"/>
      <c r="J2605" s="242"/>
      <c r="K2605" s="242"/>
      <c r="L2605" s="247"/>
      <c r="M2605" s="248"/>
      <c r="N2605" s="249"/>
      <c r="O2605" s="249"/>
      <c r="P2605" s="249"/>
      <c r="Q2605" s="249"/>
      <c r="R2605" s="249"/>
      <c r="S2605" s="249"/>
      <c r="T2605" s="250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51" t="s">
        <v>195</v>
      </c>
      <c r="AU2605" s="251" t="s">
        <v>83</v>
      </c>
      <c r="AV2605" s="13" t="s">
        <v>81</v>
      </c>
      <c r="AW2605" s="13" t="s">
        <v>30</v>
      </c>
      <c r="AX2605" s="13" t="s">
        <v>73</v>
      </c>
      <c r="AY2605" s="251" t="s">
        <v>183</v>
      </c>
    </row>
    <row r="2606" s="14" customFormat="1">
      <c r="A2606" s="14"/>
      <c r="B2606" s="252"/>
      <c r="C2606" s="253"/>
      <c r="D2606" s="243" t="s">
        <v>195</v>
      </c>
      <c r="E2606" s="254" t="s">
        <v>1</v>
      </c>
      <c r="F2606" s="255" t="s">
        <v>2865</v>
      </c>
      <c r="G2606" s="253"/>
      <c r="H2606" s="256">
        <v>17.100000000000001</v>
      </c>
      <c r="I2606" s="257"/>
      <c r="J2606" s="253"/>
      <c r="K2606" s="253"/>
      <c r="L2606" s="258"/>
      <c r="M2606" s="259"/>
      <c r="N2606" s="260"/>
      <c r="O2606" s="260"/>
      <c r="P2606" s="260"/>
      <c r="Q2606" s="260"/>
      <c r="R2606" s="260"/>
      <c r="S2606" s="260"/>
      <c r="T2606" s="261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62" t="s">
        <v>195</v>
      </c>
      <c r="AU2606" s="262" t="s">
        <v>83</v>
      </c>
      <c r="AV2606" s="14" t="s">
        <v>83</v>
      </c>
      <c r="AW2606" s="14" t="s">
        <v>30</v>
      </c>
      <c r="AX2606" s="14" t="s">
        <v>73</v>
      </c>
      <c r="AY2606" s="262" t="s">
        <v>183</v>
      </c>
    </row>
    <row r="2607" s="15" customFormat="1">
      <c r="A2607" s="15"/>
      <c r="B2607" s="263"/>
      <c r="C2607" s="264"/>
      <c r="D2607" s="243" t="s">
        <v>195</v>
      </c>
      <c r="E2607" s="265" t="s">
        <v>1</v>
      </c>
      <c r="F2607" s="266" t="s">
        <v>219</v>
      </c>
      <c r="G2607" s="264"/>
      <c r="H2607" s="267">
        <v>89.239999999999995</v>
      </c>
      <c r="I2607" s="268"/>
      <c r="J2607" s="264"/>
      <c r="K2607" s="264"/>
      <c r="L2607" s="269"/>
      <c r="M2607" s="270"/>
      <c r="N2607" s="271"/>
      <c r="O2607" s="271"/>
      <c r="P2607" s="271"/>
      <c r="Q2607" s="271"/>
      <c r="R2607" s="271"/>
      <c r="S2607" s="271"/>
      <c r="T2607" s="272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T2607" s="273" t="s">
        <v>195</v>
      </c>
      <c r="AU2607" s="273" t="s">
        <v>83</v>
      </c>
      <c r="AV2607" s="15" t="s">
        <v>188</v>
      </c>
      <c r="AW2607" s="15" t="s">
        <v>30</v>
      </c>
      <c r="AX2607" s="15" t="s">
        <v>81</v>
      </c>
      <c r="AY2607" s="273" t="s">
        <v>183</v>
      </c>
    </row>
    <row r="2608" s="2" customFormat="1" ht="37.8" customHeight="1">
      <c r="A2608" s="38"/>
      <c r="B2608" s="39"/>
      <c r="C2608" s="227" t="s">
        <v>2866</v>
      </c>
      <c r="D2608" s="227" t="s">
        <v>185</v>
      </c>
      <c r="E2608" s="228" t="s">
        <v>2867</v>
      </c>
      <c r="F2608" s="229" t="s">
        <v>2868</v>
      </c>
      <c r="G2608" s="230" t="s">
        <v>202</v>
      </c>
      <c r="H2608" s="231">
        <v>10</v>
      </c>
      <c r="I2608" s="232"/>
      <c r="J2608" s="233">
        <f>ROUND(I2608*H2608,2)</f>
        <v>0</v>
      </c>
      <c r="K2608" s="234"/>
      <c r="L2608" s="44"/>
      <c r="M2608" s="235" t="s">
        <v>1</v>
      </c>
      <c r="N2608" s="236" t="s">
        <v>38</v>
      </c>
      <c r="O2608" s="91"/>
      <c r="P2608" s="237">
        <f>O2608*H2608</f>
        <v>0</v>
      </c>
      <c r="Q2608" s="237">
        <v>0.035209999999999998</v>
      </c>
      <c r="R2608" s="237">
        <f>Q2608*H2608</f>
        <v>0.35209999999999997</v>
      </c>
      <c r="S2608" s="237">
        <v>0</v>
      </c>
      <c r="T2608" s="238">
        <f>S2608*H2608</f>
        <v>0</v>
      </c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R2608" s="239" t="s">
        <v>327</v>
      </c>
      <c r="AT2608" s="239" t="s">
        <v>185</v>
      </c>
      <c r="AU2608" s="239" t="s">
        <v>83</v>
      </c>
      <c r="AY2608" s="17" t="s">
        <v>183</v>
      </c>
      <c r="BE2608" s="240">
        <f>IF(N2608="základní",J2608,0)</f>
        <v>0</v>
      </c>
      <c r="BF2608" s="240">
        <f>IF(N2608="snížená",J2608,0)</f>
        <v>0</v>
      </c>
      <c r="BG2608" s="240">
        <f>IF(N2608="zákl. přenesená",J2608,0)</f>
        <v>0</v>
      </c>
      <c r="BH2608" s="240">
        <f>IF(N2608="sníž. přenesená",J2608,0)</f>
        <v>0</v>
      </c>
      <c r="BI2608" s="240">
        <f>IF(N2608="nulová",J2608,0)</f>
        <v>0</v>
      </c>
      <c r="BJ2608" s="17" t="s">
        <v>81</v>
      </c>
      <c r="BK2608" s="240">
        <f>ROUND(I2608*H2608,2)</f>
        <v>0</v>
      </c>
      <c r="BL2608" s="17" t="s">
        <v>327</v>
      </c>
      <c r="BM2608" s="239" t="s">
        <v>2869</v>
      </c>
    </row>
    <row r="2609" s="13" customFormat="1">
      <c r="A2609" s="13"/>
      <c r="B2609" s="241"/>
      <c r="C2609" s="242"/>
      <c r="D2609" s="243" t="s">
        <v>195</v>
      </c>
      <c r="E2609" s="244" t="s">
        <v>1</v>
      </c>
      <c r="F2609" s="245" t="s">
        <v>2870</v>
      </c>
      <c r="G2609" s="242"/>
      <c r="H2609" s="244" t="s">
        <v>1</v>
      </c>
      <c r="I2609" s="246"/>
      <c r="J2609" s="242"/>
      <c r="K2609" s="242"/>
      <c r="L2609" s="247"/>
      <c r="M2609" s="248"/>
      <c r="N2609" s="249"/>
      <c r="O2609" s="249"/>
      <c r="P2609" s="249"/>
      <c r="Q2609" s="249"/>
      <c r="R2609" s="249"/>
      <c r="S2609" s="249"/>
      <c r="T2609" s="250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51" t="s">
        <v>195</v>
      </c>
      <c r="AU2609" s="251" t="s">
        <v>83</v>
      </c>
      <c r="AV2609" s="13" t="s">
        <v>81</v>
      </c>
      <c r="AW2609" s="13" t="s">
        <v>30</v>
      </c>
      <c r="AX2609" s="13" t="s">
        <v>73</v>
      </c>
      <c r="AY2609" s="251" t="s">
        <v>183</v>
      </c>
    </row>
    <row r="2610" s="14" customFormat="1">
      <c r="A2610" s="14"/>
      <c r="B2610" s="252"/>
      <c r="C2610" s="253"/>
      <c r="D2610" s="243" t="s">
        <v>195</v>
      </c>
      <c r="E2610" s="254" t="s">
        <v>1</v>
      </c>
      <c r="F2610" s="255" t="s">
        <v>137</v>
      </c>
      <c r="G2610" s="253"/>
      <c r="H2610" s="256">
        <v>10</v>
      </c>
      <c r="I2610" s="257"/>
      <c r="J2610" s="253"/>
      <c r="K2610" s="253"/>
      <c r="L2610" s="258"/>
      <c r="M2610" s="259"/>
      <c r="N2610" s="260"/>
      <c r="O2610" s="260"/>
      <c r="P2610" s="260"/>
      <c r="Q2610" s="260"/>
      <c r="R2610" s="260"/>
      <c r="S2610" s="260"/>
      <c r="T2610" s="261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62" t="s">
        <v>195</v>
      </c>
      <c r="AU2610" s="262" t="s">
        <v>83</v>
      </c>
      <c r="AV2610" s="14" t="s">
        <v>83</v>
      </c>
      <c r="AW2610" s="14" t="s">
        <v>30</v>
      </c>
      <c r="AX2610" s="14" t="s">
        <v>81</v>
      </c>
      <c r="AY2610" s="262" t="s">
        <v>183</v>
      </c>
    </row>
    <row r="2611" s="2" customFormat="1" ht="37.8" customHeight="1">
      <c r="A2611" s="38"/>
      <c r="B2611" s="39"/>
      <c r="C2611" s="227" t="s">
        <v>2871</v>
      </c>
      <c r="D2611" s="227" t="s">
        <v>185</v>
      </c>
      <c r="E2611" s="228" t="s">
        <v>2872</v>
      </c>
      <c r="F2611" s="229" t="s">
        <v>2873</v>
      </c>
      <c r="G2611" s="230" t="s">
        <v>202</v>
      </c>
      <c r="H2611" s="231">
        <v>67.570999999999998</v>
      </c>
      <c r="I2611" s="232"/>
      <c r="J2611" s="233">
        <f>ROUND(I2611*H2611,2)</f>
        <v>0</v>
      </c>
      <c r="K2611" s="234"/>
      <c r="L2611" s="44"/>
      <c r="M2611" s="235" t="s">
        <v>1</v>
      </c>
      <c r="N2611" s="236" t="s">
        <v>38</v>
      </c>
      <c r="O2611" s="91"/>
      <c r="P2611" s="237">
        <f>O2611*H2611</f>
        <v>0</v>
      </c>
      <c r="Q2611" s="237">
        <v>0.0032499999999999999</v>
      </c>
      <c r="R2611" s="237">
        <f>Q2611*H2611</f>
        <v>0.21960574999999999</v>
      </c>
      <c r="S2611" s="237">
        <v>0</v>
      </c>
      <c r="T2611" s="238">
        <f>S2611*H2611</f>
        <v>0</v>
      </c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R2611" s="239" t="s">
        <v>327</v>
      </c>
      <c r="AT2611" s="239" t="s">
        <v>185</v>
      </c>
      <c r="AU2611" s="239" t="s">
        <v>83</v>
      </c>
      <c r="AY2611" s="17" t="s">
        <v>183</v>
      </c>
      <c r="BE2611" s="240">
        <f>IF(N2611="základní",J2611,0)</f>
        <v>0</v>
      </c>
      <c r="BF2611" s="240">
        <f>IF(N2611="snížená",J2611,0)</f>
        <v>0</v>
      </c>
      <c r="BG2611" s="240">
        <f>IF(N2611="zákl. přenesená",J2611,0)</f>
        <v>0</v>
      </c>
      <c r="BH2611" s="240">
        <f>IF(N2611="sníž. přenesená",J2611,0)</f>
        <v>0</v>
      </c>
      <c r="BI2611" s="240">
        <f>IF(N2611="nulová",J2611,0)</f>
        <v>0</v>
      </c>
      <c r="BJ2611" s="17" t="s">
        <v>81</v>
      </c>
      <c r="BK2611" s="240">
        <f>ROUND(I2611*H2611,2)</f>
        <v>0</v>
      </c>
      <c r="BL2611" s="17" t="s">
        <v>327</v>
      </c>
      <c r="BM2611" s="239" t="s">
        <v>2874</v>
      </c>
    </row>
    <row r="2612" s="13" customFormat="1">
      <c r="A2612" s="13"/>
      <c r="B2612" s="241"/>
      <c r="C2612" s="242"/>
      <c r="D2612" s="243" t="s">
        <v>195</v>
      </c>
      <c r="E2612" s="244" t="s">
        <v>1</v>
      </c>
      <c r="F2612" s="245" t="s">
        <v>254</v>
      </c>
      <c r="G2612" s="242"/>
      <c r="H2612" s="244" t="s">
        <v>1</v>
      </c>
      <c r="I2612" s="246"/>
      <c r="J2612" s="242"/>
      <c r="K2612" s="242"/>
      <c r="L2612" s="247"/>
      <c r="M2612" s="248"/>
      <c r="N2612" s="249"/>
      <c r="O2612" s="249"/>
      <c r="P2612" s="249"/>
      <c r="Q2612" s="249"/>
      <c r="R2612" s="249"/>
      <c r="S2612" s="249"/>
      <c r="T2612" s="250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51" t="s">
        <v>195</v>
      </c>
      <c r="AU2612" s="251" t="s">
        <v>83</v>
      </c>
      <c r="AV2612" s="13" t="s">
        <v>81</v>
      </c>
      <c r="AW2612" s="13" t="s">
        <v>30</v>
      </c>
      <c r="AX2612" s="13" t="s">
        <v>73</v>
      </c>
      <c r="AY2612" s="251" t="s">
        <v>183</v>
      </c>
    </row>
    <row r="2613" s="13" customFormat="1">
      <c r="A2613" s="13"/>
      <c r="B2613" s="241"/>
      <c r="C2613" s="242"/>
      <c r="D2613" s="243" t="s">
        <v>195</v>
      </c>
      <c r="E2613" s="244" t="s">
        <v>1</v>
      </c>
      <c r="F2613" s="245" t="s">
        <v>2875</v>
      </c>
      <c r="G2613" s="242"/>
      <c r="H2613" s="244" t="s">
        <v>1</v>
      </c>
      <c r="I2613" s="246"/>
      <c r="J2613" s="242"/>
      <c r="K2613" s="242"/>
      <c r="L2613" s="247"/>
      <c r="M2613" s="248"/>
      <c r="N2613" s="249"/>
      <c r="O2613" s="249"/>
      <c r="P2613" s="249"/>
      <c r="Q2613" s="249"/>
      <c r="R2613" s="249"/>
      <c r="S2613" s="249"/>
      <c r="T2613" s="250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51" t="s">
        <v>195</v>
      </c>
      <c r="AU2613" s="251" t="s">
        <v>83</v>
      </c>
      <c r="AV2613" s="13" t="s">
        <v>81</v>
      </c>
      <c r="AW2613" s="13" t="s">
        <v>30</v>
      </c>
      <c r="AX2613" s="13" t="s">
        <v>73</v>
      </c>
      <c r="AY2613" s="251" t="s">
        <v>183</v>
      </c>
    </row>
    <row r="2614" s="13" customFormat="1">
      <c r="A2614" s="13"/>
      <c r="B2614" s="241"/>
      <c r="C2614" s="242"/>
      <c r="D2614" s="243" t="s">
        <v>195</v>
      </c>
      <c r="E2614" s="244" t="s">
        <v>1</v>
      </c>
      <c r="F2614" s="245" t="s">
        <v>2876</v>
      </c>
      <c r="G2614" s="242"/>
      <c r="H2614" s="244" t="s">
        <v>1</v>
      </c>
      <c r="I2614" s="246"/>
      <c r="J2614" s="242"/>
      <c r="K2614" s="242"/>
      <c r="L2614" s="247"/>
      <c r="M2614" s="248"/>
      <c r="N2614" s="249"/>
      <c r="O2614" s="249"/>
      <c r="P2614" s="249"/>
      <c r="Q2614" s="249"/>
      <c r="R2614" s="249"/>
      <c r="S2614" s="249"/>
      <c r="T2614" s="250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51" t="s">
        <v>195</v>
      </c>
      <c r="AU2614" s="251" t="s">
        <v>83</v>
      </c>
      <c r="AV2614" s="13" t="s">
        <v>81</v>
      </c>
      <c r="AW2614" s="13" t="s">
        <v>30</v>
      </c>
      <c r="AX2614" s="13" t="s">
        <v>73</v>
      </c>
      <c r="AY2614" s="251" t="s">
        <v>183</v>
      </c>
    </row>
    <row r="2615" s="14" customFormat="1">
      <c r="A2615" s="14"/>
      <c r="B2615" s="252"/>
      <c r="C2615" s="253"/>
      <c r="D2615" s="243" t="s">
        <v>195</v>
      </c>
      <c r="E2615" s="254" t="s">
        <v>1</v>
      </c>
      <c r="F2615" s="255" t="s">
        <v>2877</v>
      </c>
      <c r="G2615" s="253"/>
      <c r="H2615" s="256">
        <v>27.300000000000001</v>
      </c>
      <c r="I2615" s="257"/>
      <c r="J2615" s="253"/>
      <c r="K2615" s="253"/>
      <c r="L2615" s="258"/>
      <c r="M2615" s="259"/>
      <c r="N2615" s="260"/>
      <c r="O2615" s="260"/>
      <c r="P2615" s="260"/>
      <c r="Q2615" s="260"/>
      <c r="R2615" s="260"/>
      <c r="S2615" s="260"/>
      <c r="T2615" s="261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62" t="s">
        <v>195</v>
      </c>
      <c r="AU2615" s="262" t="s">
        <v>83</v>
      </c>
      <c r="AV2615" s="14" t="s">
        <v>83</v>
      </c>
      <c r="AW2615" s="14" t="s">
        <v>30</v>
      </c>
      <c r="AX2615" s="14" t="s">
        <v>73</v>
      </c>
      <c r="AY2615" s="262" t="s">
        <v>183</v>
      </c>
    </row>
    <row r="2616" s="13" customFormat="1">
      <c r="A2616" s="13"/>
      <c r="B2616" s="241"/>
      <c r="C2616" s="242"/>
      <c r="D2616" s="243" t="s">
        <v>195</v>
      </c>
      <c r="E2616" s="244" t="s">
        <v>1</v>
      </c>
      <c r="F2616" s="245" t="s">
        <v>2878</v>
      </c>
      <c r="G2616" s="242"/>
      <c r="H2616" s="244" t="s">
        <v>1</v>
      </c>
      <c r="I2616" s="246"/>
      <c r="J2616" s="242"/>
      <c r="K2616" s="242"/>
      <c r="L2616" s="247"/>
      <c r="M2616" s="248"/>
      <c r="N2616" s="249"/>
      <c r="O2616" s="249"/>
      <c r="P2616" s="249"/>
      <c r="Q2616" s="249"/>
      <c r="R2616" s="249"/>
      <c r="S2616" s="249"/>
      <c r="T2616" s="250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51" t="s">
        <v>195</v>
      </c>
      <c r="AU2616" s="251" t="s">
        <v>83</v>
      </c>
      <c r="AV2616" s="13" t="s">
        <v>81</v>
      </c>
      <c r="AW2616" s="13" t="s">
        <v>30</v>
      </c>
      <c r="AX2616" s="13" t="s">
        <v>73</v>
      </c>
      <c r="AY2616" s="251" t="s">
        <v>183</v>
      </c>
    </row>
    <row r="2617" s="13" customFormat="1">
      <c r="A2617" s="13"/>
      <c r="B2617" s="241"/>
      <c r="C2617" s="242"/>
      <c r="D2617" s="243" t="s">
        <v>195</v>
      </c>
      <c r="E2617" s="244" t="s">
        <v>1</v>
      </c>
      <c r="F2617" s="245" t="s">
        <v>2879</v>
      </c>
      <c r="G2617" s="242"/>
      <c r="H2617" s="244" t="s">
        <v>1</v>
      </c>
      <c r="I2617" s="246"/>
      <c r="J2617" s="242"/>
      <c r="K2617" s="242"/>
      <c r="L2617" s="247"/>
      <c r="M2617" s="248"/>
      <c r="N2617" s="249"/>
      <c r="O2617" s="249"/>
      <c r="P2617" s="249"/>
      <c r="Q2617" s="249"/>
      <c r="R2617" s="249"/>
      <c r="S2617" s="249"/>
      <c r="T2617" s="250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51" t="s">
        <v>195</v>
      </c>
      <c r="AU2617" s="251" t="s">
        <v>83</v>
      </c>
      <c r="AV2617" s="13" t="s">
        <v>81</v>
      </c>
      <c r="AW2617" s="13" t="s">
        <v>30</v>
      </c>
      <c r="AX2617" s="13" t="s">
        <v>73</v>
      </c>
      <c r="AY2617" s="251" t="s">
        <v>183</v>
      </c>
    </row>
    <row r="2618" s="14" customFormat="1">
      <c r="A2618" s="14"/>
      <c r="B2618" s="252"/>
      <c r="C2618" s="253"/>
      <c r="D2618" s="243" t="s">
        <v>195</v>
      </c>
      <c r="E2618" s="254" t="s">
        <v>1</v>
      </c>
      <c r="F2618" s="255" t="s">
        <v>8</v>
      </c>
      <c r="G2618" s="253"/>
      <c r="H2618" s="256">
        <v>12</v>
      </c>
      <c r="I2618" s="257"/>
      <c r="J2618" s="253"/>
      <c r="K2618" s="253"/>
      <c r="L2618" s="258"/>
      <c r="M2618" s="259"/>
      <c r="N2618" s="260"/>
      <c r="O2618" s="260"/>
      <c r="P2618" s="260"/>
      <c r="Q2618" s="260"/>
      <c r="R2618" s="260"/>
      <c r="S2618" s="260"/>
      <c r="T2618" s="261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62" t="s">
        <v>195</v>
      </c>
      <c r="AU2618" s="262" t="s">
        <v>83</v>
      </c>
      <c r="AV2618" s="14" t="s">
        <v>83</v>
      </c>
      <c r="AW2618" s="14" t="s">
        <v>30</v>
      </c>
      <c r="AX2618" s="14" t="s">
        <v>73</v>
      </c>
      <c r="AY2618" s="262" t="s">
        <v>183</v>
      </c>
    </row>
    <row r="2619" s="13" customFormat="1">
      <c r="A2619" s="13"/>
      <c r="B2619" s="241"/>
      <c r="C2619" s="242"/>
      <c r="D2619" s="243" t="s">
        <v>195</v>
      </c>
      <c r="E2619" s="244" t="s">
        <v>1</v>
      </c>
      <c r="F2619" s="245" t="s">
        <v>2880</v>
      </c>
      <c r="G2619" s="242"/>
      <c r="H2619" s="244" t="s">
        <v>1</v>
      </c>
      <c r="I2619" s="246"/>
      <c r="J2619" s="242"/>
      <c r="K2619" s="242"/>
      <c r="L2619" s="247"/>
      <c r="M2619" s="248"/>
      <c r="N2619" s="249"/>
      <c r="O2619" s="249"/>
      <c r="P2619" s="249"/>
      <c r="Q2619" s="249"/>
      <c r="R2619" s="249"/>
      <c r="S2619" s="249"/>
      <c r="T2619" s="250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51" t="s">
        <v>195</v>
      </c>
      <c r="AU2619" s="251" t="s">
        <v>83</v>
      </c>
      <c r="AV2619" s="13" t="s">
        <v>81</v>
      </c>
      <c r="AW2619" s="13" t="s">
        <v>30</v>
      </c>
      <c r="AX2619" s="13" t="s">
        <v>73</v>
      </c>
      <c r="AY2619" s="251" t="s">
        <v>183</v>
      </c>
    </row>
    <row r="2620" s="13" customFormat="1">
      <c r="A2620" s="13"/>
      <c r="B2620" s="241"/>
      <c r="C2620" s="242"/>
      <c r="D2620" s="243" t="s">
        <v>195</v>
      </c>
      <c r="E2620" s="244" t="s">
        <v>1</v>
      </c>
      <c r="F2620" s="245" t="s">
        <v>2881</v>
      </c>
      <c r="G2620" s="242"/>
      <c r="H2620" s="244" t="s">
        <v>1</v>
      </c>
      <c r="I2620" s="246"/>
      <c r="J2620" s="242"/>
      <c r="K2620" s="242"/>
      <c r="L2620" s="247"/>
      <c r="M2620" s="248"/>
      <c r="N2620" s="249"/>
      <c r="O2620" s="249"/>
      <c r="P2620" s="249"/>
      <c r="Q2620" s="249"/>
      <c r="R2620" s="249"/>
      <c r="S2620" s="249"/>
      <c r="T2620" s="250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51" t="s">
        <v>195</v>
      </c>
      <c r="AU2620" s="251" t="s">
        <v>83</v>
      </c>
      <c r="AV2620" s="13" t="s">
        <v>81</v>
      </c>
      <c r="AW2620" s="13" t="s">
        <v>30</v>
      </c>
      <c r="AX2620" s="13" t="s">
        <v>73</v>
      </c>
      <c r="AY2620" s="251" t="s">
        <v>183</v>
      </c>
    </row>
    <row r="2621" s="14" customFormat="1">
      <c r="A2621" s="14"/>
      <c r="B2621" s="252"/>
      <c r="C2621" s="253"/>
      <c r="D2621" s="243" t="s">
        <v>195</v>
      </c>
      <c r="E2621" s="254" t="s">
        <v>1</v>
      </c>
      <c r="F2621" s="255" t="s">
        <v>2882</v>
      </c>
      <c r="G2621" s="253"/>
      <c r="H2621" s="256">
        <v>28.271000000000001</v>
      </c>
      <c r="I2621" s="257"/>
      <c r="J2621" s="253"/>
      <c r="K2621" s="253"/>
      <c r="L2621" s="258"/>
      <c r="M2621" s="259"/>
      <c r="N2621" s="260"/>
      <c r="O2621" s="260"/>
      <c r="P2621" s="260"/>
      <c r="Q2621" s="260"/>
      <c r="R2621" s="260"/>
      <c r="S2621" s="260"/>
      <c r="T2621" s="261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62" t="s">
        <v>195</v>
      </c>
      <c r="AU2621" s="262" t="s">
        <v>83</v>
      </c>
      <c r="AV2621" s="14" t="s">
        <v>83</v>
      </c>
      <c r="AW2621" s="14" t="s">
        <v>30</v>
      </c>
      <c r="AX2621" s="14" t="s">
        <v>73</v>
      </c>
      <c r="AY2621" s="262" t="s">
        <v>183</v>
      </c>
    </row>
    <row r="2622" s="15" customFormat="1">
      <c r="A2622" s="15"/>
      <c r="B2622" s="263"/>
      <c r="C2622" s="264"/>
      <c r="D2622" s="243" t="s">
        <v>195</v>
      </c>
      <c r="E2622" s="265" t="s">
        <v>1</v>
      </c>
      <c r="F2622" s="266" t="s">
        <v>219</v>
      </c>
      <c r="G2622" s="264"/>
      <c r="H2622" s="267">
        <v>67.570999999999998</v>
      </c>
      <c r="I2622" s="268"/>
      <c r="J2622" s="264"/>
      <c r="K2622" s="264"/>
      <c r="L2622" s="269"/>
      <c r="M2622" s="270"/>
      <c r="N2622" s="271"/>
      <c r="O2622" s="271"/>
      <c r="P2622" s="271"/>
      <c r="Q2622" s="271"/>
      <c r="R2622" s="271"/>
      <c r="S2622" s="271"/>
      <c r="T2622" s="272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T2622" s="273" t="s">
        <v>195</v>
      </c>
      <c r="AU2622" s="273" t="s">
        <v>83</v>
      </c>
      <c r="AV2622" s="15" t="s">
        <v>188</v>
      </c>
      <c r="AW2622" s="15" t="s">
        <v>30</v>
      </c>
      <c r="AX2622" s="15" t="s">
        <v>81</v>
      </c>
      <c r="AY2622" s="273" t="s">
        <v>183</v>
      </c>
    </row>
    <row r="2623" s="2" customFormat="1" ht="21.75" customHeight="1">
      <c r="A2623" s="38"/>
      <c r="B2623" s="39"/>
      <c r="C2623" s="277" t="s">
        <v>2883</v>
      </c>
      <c r="D2623" s="277" t="s">
        <v>649</v>
      </c>
      <c r="E2623" s="278" t="s">
        <v>2884</v>
      </c>
      <c r="F2623" s="279" t="s">
        <v>2885</v>
      </c>
      <c r="G2623" s="280" t="s">
        <v>202</v>
      </c>
      <c r="H2623" s="281">
        <v>70.950000000000003</v>
      </c>
      <c r="I2623" s="282"/>
      <c r="J2623" s="283">
        <f>ROUND(I2623*H2623,2)</f>
        <v>0</v>
      </c>
      <c r="K2623" s="284"/>
      <c r="L2623" s="285"/>
      <c r="M2623" s="286" t="s">
        <v>1</v>
      </c>
      <c r="N2623" s="287" t="s">
        <v>38</v>
      </c>
      <c r="O2623" s="91"/>
      <c r="P2623" s="237">
        <f>O2623*H2623</f>
        <v>0</v>
      </c>
      <c r="Q2623" s="237">
        <v>0.0097999999999999997</v>
      </c>
      <c r="R2623" s="237">
        <f>Q2623*H2623</f>
        <v>0.69530999999999998</v>
      </c>
      <c r="S2623" s="237">
        <v>0</v>
      </c>
      <c r="T2623" s="238">
        <f>S2623*H2623</f>
        <v>0</v>
      </c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R2623" s="239" t="s">
        <v>435</v>
      </c>
      <c r="AT2623" s="239" t="s">
        <v>649</v>
      </c>
      <c r="AU2623" s="239" t="s">
        <v>83</v>
      </c>
      <c r="AY2623" s="17" t="s">
        <v>183</v>
      </c>
      <c r="BE2623" s="240">
        <f>IF(N2623="základní",J2623,0)</f>
        <v>0</v>
      </c>
      <c r="BF2623" s="240">
        <f>IF(N2623="snížená",J2623,0)</f>
        <v>0</v>
      </c>
      <c r="BG2623" s="240">
        <f>IF(N2623="zákl. přenesená",J2623,0)</f>
        <v>0</v>
      </c>
      <c r="BH2623" s="240">
        <f>IF(N2623="sníž. přenesená",J2623,0)</f>
        <v>0</v>
      </c>
      <c r="BI2623" s="240">
        <f>IF(N2623="nulová",J2623,0)</f>
        <v>0</v>
      </c>
      <c r="BJ2623" s="17" t="s">
        <v>81</v>
      </c>
      <c r="BK2623" s="240">
        <f>ROUND(I2623*H2623,2)</f>
        <v>0</v>
      </c>
      <c r="BL2623" s="17" t="s">
        <v>327</v>
      </c>
      <c r="BM2623" s="239" t="s">
        <v>2886</v>
      </c>
    </row>
    <row r="2624" s="14" customFormat="1">
      <c r="A2624" s="14"/>
      <c r="B2624" s="252"/>
      <c r="C2624" s="253"/>
      <c r="D2624" s="243" t="s">
        <v>195</v>
      </c>
      <c r="E2624" s="253"/>
      <c r="F2624" s="255" t="s">
        <v>2887</v>
      </c>
      <c r="G2624" s="253"/>
      <c r="H2624" s="256">
        <v>70.950000000000003</v>
      </c>
      <c r="I2624" s="257"/>
      <c r="J2624" s="253"/>
      <c r="K2624" s="253"/>
      <c r="L2624" s="258"/>
      <c r="M2624" s="259"/>
      <c r="N2624" s="260"/>
      <c r="O2624" s="260"/>
      <c r="P2624" s="260"/>
      <c r="Q2624" s="260"/>
      <c r="R2624" s="260"/>
      <c r="S2624" s="260"/>
      <c r="T2624" s="261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62" t="s">
        <v>195</v>
      </c>
      <c r="AU2624" s="262" t="s">
        <v>83</v>
      </c>
      <c r="AV2624" s="14" t="s">
        <v>83</v>
      </c>
      <c r="AW2624" s="14" t="s">
        <v>4</v>
      </c>
      <c r="AX2624" s="14" t="s">
        <v>81</v>
      </c>
      <c r="AY2624" s="262" t="s">
        <v>183</v>
      </c>
    </row>
    <row r="2625" s="2" customFormat="1" ht="24.15" customHeight="1">
      <c r="A2625" s="38"/>
      <c r="B2625" s="39"/>
      <c r="C2625" s="227" t="s">
        <v>2888</v>
      </c>
      <c r="D2625" s="227" t="s">
        <v>185</v>
      </c>
      <c r="E2625" s="228" t="s">
        <v>2889</v>
      </c>
      <c r="F2625" s="229" t="s">
        <v>2890</v>
      </c>
      <c r="G2625" s="230" t="s">
        <v>202</v>
      </c>
      <c r="H2625" s="231">
        <v>110.7</v>
      </c>
      <c r="I2625" s="232"/>
      <c r="J2625" s="233">
        <f>ROUND(I2625*H2625,2)</f>
        <v>0</v>
      </c>
      <c r="K2625" s="234"/>
      <c r="L2625" s="44"/>
      <c r="M2625" s="235" t="s">
        <v>1</v>
      </c>
      <c r="N2625" s="236" t="s">
        <v>38</v>
      </c>
      <c r="O2625" s="91"/>
      <c r="P2625" s="237">
        <f>O2625*H2625</f>
        <v>0</v>
      </c>
      <c r="Q2625" s="237">
        <v>0.00020000000000000001</v>
      </c>
      <c r="R2625" s="237">
        <f>Q2625*H2625</f>
        <v>0.02214</v>
      </c>
      <c r="S2625" s="237">
        <v>0</v>
      </c>
      <c r="T2625" s="238">
        <f>S2625*H2625</f>
        <v>0</v>
      </c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R2625" s="239" t="s">
        <v>327</v>
      </c>
      <c r="AT2625" s="239" t="s">
        <v>185</v>
      </c>
      <c r="AU2625" s="239" t="s">
        <v>83</v>
      </c>
      <c r="AY2625" s="17" t="s">
        <v>183</v>
      </c>
      <c r="BE2625" s="240">
        <f>IF(N2625="základní",J2625,0)</f>
        <v>0</v>
      </c>
      <c r="BF2625" s="240">
        <f>IF(N2625="snížená",J2625,0)</f>
        <v>0</v>
      </c>
      <c r="BG2625" s="240">
        <f>IF(N2625="zákl. přenesená",J2625,0)</f>
        <v>0</v>
      </c>
      <c r="BH2625" s="240">
        <f>IF(N2625="sníž. přenesená",J2625,0)</f>
        <v>0</v>
      </c>
      <c r="BI2625" s="240">
        <f>IF(N2625="nulová",J2625,0)</f>
        <v>0</v>
      </c>
      <c r="BJ2625" s="17" t="s">
        <v>81</v>
      </c>
      <c r="BK2625" s="240">
        <f>ROUND(I2625*H2625,2)</f>
        <v>0</v>
      </c>
      <c r="BL2625" s="17" t="s">
        <v>327</v>
      </c>
      <c r="BM2625" s="239" t="s">
        <v>2891</v>
      </c>
    </row>
    <row r="2626" s="13" customFormat="1">
      <c r="A2626" s="13"/>
      <c r="B2626" s="241"/>
      <c r="C2626" s="242"/>
      <c r="D2626" s="243" t="s">
        <v>195</v>
      </c>
      <c r="E2626" s="244" t="s">
        <v>1</v>
      </c>
      <c r="F2626" s="245" t="s">
        <v>254</v>
      </c>
      <c r="G2626" s="242"/>
      <c r="H2626" s="244" t="s">
        <v>1</v>
      </c>
      <c r="I2626" s="246"/>
      <c r="J2626" s="242"/>
      <c r="K2626" s="242"/>
      <c r="L2626" s="247"/>
      <c r="M2626" s="248"/>
      <c r="N2626" s="249"/>
      <c r="O2626" s="249"/>
      <c r="P2626" s="249"/>
      <c r="Q2626" s="249"/>
      <c r="R2626" s="249"/>
      <c r="S2626" s="249"/>
      <c r="T2626" s="250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51" t="s">
        <v>195</v>
      </c>
      <c r="AU2626" s="251" t="s">
        <v>83</v>
      </c>
      <c r="AV2626" s="13" t="s">
        <v>81</v>
      </c>
      <c r="AW2626" s="13" t="s">
        <v>30</v>
      </c>
      <c r="AX2626" s="13" t="s">
        <v>73</v>
      </c>
      <c r="AY2626" s="251" t="s">
        <v>183</v>
      </c>
    </row>
    <row r="2627" s="13" customFormat="1">
      <c r="A2627" s="13"/>
      <c r="B2627" s="241"/>
      <c r="C2627" s="242"/>
      <c r="D2627" s="243" t="s">
        <v>195</v>
      </c>
      <c r="E2627" s="244" t="s">
        <v>1</v>
      </c>
      <c r="F2627" s="245" t="s">
        <v>2839</v>
      </c>
      <c r="G2627" s="242"/>
      <c r="H2627" s="244" t="s">
        <v>1</v>
      </c>
      <c r="I2627" s="246"/>
      <c r="J2627" s="242"/>
      <c r="K2627" s="242"/>
      <c r="L2627" s="247"/>
      <c r="M2627" s="248"/>
      <c r="N2627" s="249"/>
      <c r="O2627" s="249"/>
      <c r="P2627" s="249"/>
      <c r="Q2627" s="249"/>
      <c r="R2627" s="249"/>
      <c r="S2627" s="249"/>
      <c r="T2627" s="250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51" t="s">
        <v>195</v>
      </c>
      <c r="AU2627" s="251" t="s">
        <v>83</v>
      </c>
      <c r="AV2627" s="13" t="s">
        <v>81</v>
      </c>
      <c r="AW2627" s="13" t="s">
        <v>30</v>
      </c>
      <c r="AX2627" s="13" t="s">
        <v>73</v>
      </c>
      <c r="AY2627" s="251" t="s">
        <v>183</v>
      </c>
    </row>
    <row r="2628" s="13" customFormat="1">
      <c r="A2628" s="13"/>
      <c r="B2628" s="241"/>
      <c r="C2628" s="242"/>
      <c r="D2628" s="243" t="s">
        <v>195</v>
      </c>
      <c r="E2628" s="244" t="s">
        <v>1</v>
      </c>
      <c r="F2628" s="245" t="s">
        <v>2892</v>
      </c>
      <c r="G2628" s="242"/>
      <c r="H2628" s="244" t="s">
        <v>1</v>
      </c>
      <c r="I2628" s="246"/>
      <c r="J2628" s="242"/>
      <c r="K2628" s="242"/>
      <c r="L2628" s="247"/>
      <c r="M2628" s="248"/>
      <c r="N2628" s="249"/>
      <c r="O2628" s="249"/>
      <c r="P2628" s="249"/>
      <c r="Q2628" s="249"/>
      <c r="R2628" s="249"/>
      <c r="S2628" s="249"/>
      <c r="T2628" s="250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51" t="s">
        <v>195</v>
      </c>
      <c r="AU2628" s="251" t="s">
        <v>83</v>
      </c>
      <c r="AV2628" s="13" t="s">
        <v>81</v>
      </c>
      <c r="AW2628" s="13" t="s">
        <v>30</v>
      </c>
      <c r="AX2628" s="13" t="s">
        <v>73</v>
      </c>
      <c r="AY2628" s="251" t="s">
        <v>183</v>
      </c>
    </row>
    <row r="2629" s="14" customFormat="1">
      <c r="A2629" s="14"/>
      <c r="B2629" s="252"/>
      <c r="C2629" s="253"/>
      <c r="D2629" s="243" t="s">
        <v>195</v>
      </c>
      <c r="E2629" s="254" t="s">
        <v>1</v>
      </c>
      <c r="F2629" s="255" t="s">
        <v>2841</v>
      </c>
      <c r="G2629" s="253"/>
      <c r="H2629" s="256">
        <v>110.7</v>
      </c>
      <c r="I2629" s="257"/>
      <c r="J2629" s="253"/>
      <c r="K2629" s="253"/>
      <c r="L2629" s="258"/>
      <c r="M2629" s="259"/>
      <c r="N2629" s="260"/>
      <c r="O2629" s="260"/>
      <c r="P2629" s="260"/>
      <c r="Q2629" s="260"/>
      <c r="R2629" s="260"/>
      <c r="S2629" s="260"/>
      <c r="T2629" s="261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62" t="s">
        <v>195</v>
      </c>
      <c r="AU2629" s="262" t="s">
        <v>83</v>
      </c>
      <c r="AV2629" s="14" t="s">
        <v>83</v>
      </c>
      <c r="AW2629" s="14" t="s">
        <v>30</v>
      </c>
      <c r="AX2629" s="14" t="s">
        <v>81</v>
      </c>
      <c r="AY2629" s="262" t="s">
        <v>183</v>
      </c>
    </row>
    <row r="2630" s="2" customFormat="1" ht="24.15" customHeight="1">
      <c r="A2630" s="38"/>
      <c r="B2630" s="39"/>
      <c r="C2630" s="277" t="s">
        <v>2893</v>
      </c>
      <c r="D2630" s="277" t="s">
        <v>649</v>
      </c>
      <c r="E2630" s="278" t="s">
        <v>2894</v>
      </c>
      <c r="F2630" s="279" t="s">
        <v>2895</v>
      </c>
      <c r="G2630" s="280" t="s">
        <v>202</v>
      </c>
      <c r="H2630" s="281">
        <v>116.235</v>
      </c>
      <c r="I2630" s="282"/>
      <c r="J2630" s="283">
        <f>ROUND(I2630*H2630,2)</f>
        <v>0</v>
      </c>
      <c r="K2630" s="284"/>
      <c r="L2630" s="285"/>
      <c r="M2630" s="286" t="s">
        <v>1</v>
      </c>
      <c r="N2630" s="287" t="s">
        <v>38</v>
      </c>
      <c r="O2630" s="91"/>
      <c r="P2630" s="237">
        <f>O2630*H2630</f>
        <v>0</v>
      </c>
      <c r="Q2630" s="237">
        <v>0.0080000000000000002</v>
      </c>
      <c r="R2630" s="237">
        <f>Q2630*H2630</f>
        <v>0.92988000000000004</v>
      </c>
      <c r="S2630" s="237">
        <v>0</v>
      </c>
      <c r="T2630" s="238">
        <f>S2630*H2630</f>
        <v>0</v>
      </c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R2630" s="239" t="s">
        <v>435</v>
      </c>
      <c r="AT2630" s="239" t="s">
        <v>649</v>
      </c>
      <c r="AU2630" s="239" t="s">
        <v>83</v>
      </c>
      <c r="AY2630" s="17" t="s">
        <v>183</v>
      </c>
      <c r="BE2630" s="240">
        <f>IF(N2630="základní",J2630,0)</f>
        <v>0</v>
      </c>
      <c r="BF2630" s="240">
        <f>IF(N2630="snížená",J2630,0)</f>
        <v>0</v>
      </c>
      <c r="BG2630" s="240">
        <f>IF(N2630="zákl. přenesená",J2630,0)</f>
        <v>0</v>
      </c>
      <c r="BH2630" s="240">
        <f>IF(N2630="sníž. přenesená",J2630,0)</f>
        <v>0</v>
      </c>
      <c r="BI2630" s="240">
        <f>IF(N2630="nulová",J2630,0)</f>
        <v>0</v>
      </c>
      <c r="BJ2630" s="17" t="s">
        <v>81</v>
      </c>
      <c r="BK2630" s="240">
        <f>ROUND(I2630*H2630,2)</f>
        <v>0</v>
      </c>
      <c r="BL2630" s="17" t="s">
        <v>327</v>
      </c>
      <c r="BM2630" s="239" t="s">
        <v>2896</v>
      </c>
    </row>
    <row r="2631" s="14" customFormat="1">
      <c r="A2631" s="14"/>
      <c r="B2631" s="252"/>
      <c r="C2631" s="253"/>
      <c r="D2631" s="243" t="s">
        <v>195</v>
      </c>
      <c r="E2631" s="253"/>
      <c r="F2631" s="255" t="s">
        <v>2897</v>
      </c>
      <c r="G2631" s="253"/>
      <c r="H2631" s="256">
        <v>116.235</v>
      </c>
      <c r="I2631" s="257"/>
      <c r="J2631" s="253"/>
      <c r="K2631" s="253"/>
      <c r="L2631" s="258"/>
      <c r="M2631" s="259"/>
      <c r="N2631" s="260"/>
      <c r="O2631" s="260"/>
      <c r="P2631" s="260"/>
      <c r="Q2631" s="260"/>
      <c r="R2631" s="260"/>
      <c r="S2631" s="260"/>
      <c r="T2631" s="261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62" t="s">
        <v>195</v>
      </c>
      <c r="AU2631" s="262" t="s">
        <v>83</v>
      </c>
      <c r="AV2631" s="14" t="s">
        <v>83</v>
      </c>
      <c r="AW2631" s="14" t="s">
        <v>4</v>
      </c>
      <c r="AX2631" s="14" t="s">
        <v>81</v>
      </c>
      <c r="AY2631" s="262" t="s">
        <v>183</v>
      </c>
    </row>
    <row r="2632" s="2" customFormat="1" ht="24.15" customHeight="1">
      <c r="A2632" s="38"/>
      <c r="B2632" s="39"/>
      <c r="C2632" s="227" t="s">
        <v>2898</v>
      </c>
      <c r="D2632" s="227" t="s">
        <v>185</v>
      </c>
      <c r="E2632" s="228" t="s">
        <v>2899</v>
      </c>
      <c r="F2632" s="229" t="s">
        <v>2900</v>
      </c>
      <c r="G2632" s="230" t="s">
        <v>325</v>
      </c>
      <c r="H2632" s="231">
        <v>2</v>
      </c>
      <c r="I2632" s="232"/>
      <c r="J2632" s="233">
        <f>ROUND(I2632*H2632,2)</f>
        <v>0</v>
      </c>
      <c r="K2632" s="234"/>
      <c r="L2632" s="44"/>
      <c r="M2632" s="235" t="s">
        <v>1</v>
      </c>
      <c r="N2632" s="236" t="s">
        <v>38</v>
      </c>
      <c r="O2632" s="91"/>
      <c r="P2632" s="237">
        <f>O2632*H2632</f>
        <v>0</v>
      </c>
      <c r="Q2632" s="237">
        <v>3.0000000000000001E-05</v>
      </c>
      <c r="R2632" s="237">
        <f>Q2632*H2632</f>
        <v>6.0000000000000002E-05</v>
      </c>
      <c r="S2632" s="237">
        <v>0</v>
      </c>
      <c r="T2632" s="238">
        <f>S2632*H2632</f>
        <v>0</v>
      </c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R2632" s="239" t="s">
        <v>327</v>
      </c>
      <c r="AT2632" s="239" t="s">
        <v>185</v>
      </c>
      <c r="AU2632" s="239" t="s">
        <v>83</v>
      </c>
      <c r="AY2632" s="17" t="s">
        <v>183</v>
      </c>
      <c r="BE2632" s="240">
        <f>IF(N2632="základní",J2632,0)</f>
        <v>0</v>
      </c>
      <c r="BF2632" s="240">
        <f>IF(N2632="snížená",J2632,0)</f>
        <v>0</v>
      </c>
      <c r="BG2632" s="240">
        <f>IF(N2632="zákl. přenesená",J2632,0)</f>
        <v>0</v>
      </c>
      <c r="BH2632" s="240">
        <f>IF(N2632="sníž. přenesená",J2632,0)</f>
        <v>0</v>
      </c>
      <c r="BI2632" s="240">
        <f>IF(N2632="nulová",J2632,0)</f>
        <v>0</v>
      </c>
      <c r="BJ2632" s="17" t="s">
        <v>81</v>
      </c>
      <c r="BK2632" s="240">
        <f>ROUND(I2632*H2632,2)</f>
        <v>0</v>
      </c>
      <c r="BL2632" s="17" t="s">
        <v>327</v>
      </c>
      <c r="BM2632" s="239" t="s">
        <v>2901</v>
      </c>
    </row>
    <row r="2633" s="13" customFormat="1">
      <c r="A2633" s="13"/>
      <c r="B2633" s="241"/>
      <c r="C2633" s="242"/>
      <c r="D2633" s="243" t="s">
        <v>195</v>
      </c>
      <c r="E2633" s="244" t="s">
        <v>1</v>
      </c>
      <c r="F2633" s="245" t="s">
        <v>2902</v>
      </c>
      <c r="G2633" s="242"/>
      <c r="H2633" s="244" t="s">
        <v>1</v>
      </c>
      <c r="I2633" s="246"/>
      <c r="J2633" s="242"/>
      <c r="K2633" s="242"/>
      <c r="L2633" s="247"/>
      <c r="M2633" s="248"/>
      <c r="N2633" s="249"/>
      <c r="O2633" s="249"/>
      <c r="P2633" s="249"/>
      <c r="Q2633" s="249"/>
      <c r="R2633" s="249"/>
      <c r="S2633" s="249"/>
      <c r="T2633" s="250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51" t="s">
        <v>195</v>
      </c>
      <c r="AU2633" s="251" t="s">
        <v>83</v>
      </c>
      <c r="AV2633" s="13" t="s">
        <v>81</v>
      </c>
      <c r="AW2633" s="13" t="s">
        <v>30</v>
      </c>
      <c r="AX2633" s="13" t="s">
        <v>73</v>
      </c>
      <c r="AY2633" s="251" t="s">
        <v>183</v>
      </c>
    </row>
    <row r="2634" s="14" customFormat="1">
      <c r="A2634" s="14"/>
      <c r="B2634" s="252"/>
      <c r="C2634" s="253"/>
      <c r="D2634" s="243" t="s">
        <v>195</v>
      </c>
      <c r="E2634" s="254" t="s">
        <v>1</v>
      </c>
      <c r="F2634" s="255" t="s">
        <v>2903</v>
      </c>
      <c r="G2634" s="253"/>
      <c r="H2634" s="256">
        <v>2</v>
      </c>
      <c r="I2634" s="257"/>
      <c r="J2634" s="253"/>
      <c r="K2634" s="253"/>
      <c r="L2634" s="258"/>
      <c r="M2634" s="259"/>
      <c r="N2634" s="260"/>
      <c r="O2634" s="260"/>
      <c r="P2634" s="260"/>
      <c r="Q2634" s="260"/>
      <c r="R2634" s="260"/>
      <c r="S2634" s="260"/>
      <c r="T2634" s="261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62" t="s">
        <v>195</v>
      </c>
      <c r="AU2634" s="262" t="s">
        <v>83</v>
      </c>
      <c r="AV2634" s="14" t="s">
        <v>83</v>
      </c>
      <c r="AW2634" s="14" t="s">
        <v>30</v>
      </c>
      <c r="AX2634" s="14" t="s">
        <v>81</v>
      </c>
      <c r="AY2634" s="262" t="s">
        <v>183</v>
      </c>
    </row>
    <row r="2635" s="2" customFormat="1" ht="21.75" customHeight="1">
      <c r="A2635" s="38"/>
      <c r="B2635" s="39"/>
      <c r="C2635" s="277" t="s">
        <v>2904</v>
      </c>
      <c r="D2635" s="277" t="s">
        <v>649</v>
      </c>
      <c r="E2635" s="278" t="s">
        <v>2905</v>
      </c>
      <c r="F2635" s="279" t="s">
        <v>2906</v>
      </c>
      <c r="G2635" s="280" t="s">
        <v>325</v>
      </c>
      <c r="H2635" s="281">
        <v>1</v>
      </c>
      <c r="I2635" s="282"/>
      <c r="J2635" s="283">
        <f>ROUND(I2635*H2635,2)</f>
        <v>0</v>
      </c>
      <c r="K2635" s="284"/>
      <c r="L2635" s="285"/>
      <c r="M2635" s="286" t="s">
        <v>1</v>
      </c>
      <c r="N2635" s="287" t="s">
        <v>38</v>
      </c>
      <c r="O2635" s="91"/>
      <c r="P2635" s="237">
        <f>O2635*H2635</f>
        <v>0</v>
      </c>
      <c r="Q2635" s="237">
        <v>0.0018</v>
      </c>
      <c r="R2635" s="237">
        <f>Q2635*H2635</f>
        <v>0.0018</v>
      </c>
      <c r="S2635" s="237">
        <v>0</v>
      </c>
      <c r="T2635" s="238">
        <f>S2635*H2635</f>
        <v>0</v>
      </c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R2635" s="239" t="s">
        <v>435</v>
      </c>
      <c r="AT2635" s="239" t="s">
        <v>649</v>
      </c>
      <c r="AU2635" s="239" t="s">
        <v>83</v>
      </c>
      <c r="AY2635" s="17" t="s">
        <v>183</v>
      </c>
      <c r="BE2635" s="240">
        <f>IF(N2635="základní",J2635,0)</f>
        <v>0</v>
      </c>
      <c r="BF2635" s="240">
        <f>IF(N2635="snížená",J2635,0)</f>
        <v>0</v>
      </c>
      <c r="BG2635" s="240">
        <f>IF(N2635="zákl. přenesená",J2635,0)</f>
        <v>0</v>
      </c>
      <c r="BH2635" s="240">
        <f>IF(N2635="sníž. přenesená",J2635,0)</f>
        <v>0</v>
      </c>
      <c r="BI2635" s="240">
        <f>IF(N2635="nulová",J2635,0)</f>
        <v>0</v>
      </c>
      <c r="BJ2635" s="17" t="s">
        <v>81</v>
      </c>
      <c r="BK2635" s="240">
        <f>ROUND(I2635*H2635,2)</f>
        <v>0</v>
      </c>
      <c r="BL2635" s="17" t="s">
        <v>327</v>
      </c>
      <c r="BM2635" s="239" t="s">
        <v>2907</v>
      </c>
    </row>
    <row r="2636" s="14" customFormat="1">
      <c r="A2636" s="14"/>
      <c r="B2636" s="252"/>
      <c r="C2636" s="253"/>
      <c r="D2636" s="243" t="s">
        <v>195</v>
      </c>
      <c r="E2636" s="254" t="s">
        <v>1</v>
      </c>
      <c r="F2636" s="255" t="s">
        <v>81</v>
      </c>
      <c r="G2636" s="253"/>
      <c r="H2636" s="256">
        <v>1</v>
      </c>
      <c r="I2636" s="257"/>
      <c r="J2636" s="253"/>
      <c r="K2636" s="253"/>
      <c r="L2636" s="258"/>
      <c r="M2636" s="259"/>
      <c r="N2636" s="260"/>
      <c r="O2636" s="260"/>
      <c r="P2636" s="260"/>
      <c r="Q2636" s="260"/>
      <c r="R2636" s="260"/>
      <c r="S2636" s="260"/>
      <c r="T2636" s="261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62" t="s">
        <v>195</v>
      </c>
      <c r="AU2636" s="262" t="s">
        <v>83</v>
      </c>
      <c r="AV2636" s="14" t="s">
        <v>83</v>
      </c>
      <c r="AW2636" s="14" t="s">
        <v>30</v>
      </c>
      <c r="AX2636" s="14" t="s">
        <v>81</v>
      </c>
      <c r="AY2636" s="262" t="s">
        <v>183</v>
      </c>
    </row>
    <row r="2637" s="2" customFormat="1" ht="24.15" customHeight="1">
      <c r="A2637" s="38"/>
      <c r="B2637" s="39"/>
      <c r="C2637" s="277" t="s">
        <v>2908</v>
      </c>
      <c r="D2637" s="277" t="s">
        <v>649</v>
      </c>
      <c r="E2637" s="278" t="s">
        <v>2909</v>
      </c>
      <c r="F2637" s="279" t="s">
        <v>2910</v>
      </c>
      <c r="G2637" s="280" t="s">
        <v>325</v>
      </c>
      <c r="H2637" s="281">
        <v>1</v>
      </c>
      <c r="I2637" s="282"/>
      <c r="J2637" s="283">
        <f>ROUND(I2637*H2637,2)</f>
        <v>0</v>
      </c>
      <c r="K2637" s="284"/>
      <c r="L2637" s="285"/>
      <c r="M2637" s="286" t="s">
        <v>1</v>
      </c>
      <c r="N2637" s="287" t="s">
        <v>38</v>
      </c>
      <c r="O2637" s="91"/>
      <c r="P2637" s="237">
        <f>O2637*H2637</f>
        <v>0</v>
      </c>
      <c r="Q2637" s="237">
        <v>0.00050000000000000001</v>
      </c>
      <c r="R2637" s="237">
        <f>Q2637*H2637</f>
        <v>0.00050000000000000001</v>
      </c>
      <c r="S2637" s="237">
        <v>0</v>
      </c>
      <c r="T2637" s="238">
        <f>S2637*H2637</f>
        <v>0</v>
      </c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R2637" s="239" t="s">
        <v>435</v>
      </c>
      <c r="AT2637" s="239" t="s">
        <v>649</v>
      </c>
      <c r="AU2637" s="239" t="s">
        <v>83</v>
      </c>
      <c r="AY2637" s="17" t="s">
        <v>183</v>
      </c>
      <c r="BE2637" s="240">
        <f>IF(N2637="základní",J2637,0)</f>
        <v>0</v>
      </c>
      <c r="BF2637" s="240">
        <f>IF(N2637="snížená",J2637,0)</f>
        <v>0</v>
      </c>
      <c r="BG2637" s="240">
        <f>IF(N2637="zákl. přenesená",J2637,0)</f>
        <v>0</v>
      </c>
      <c r="BH2637" s="240">
        <f>IF(N2637="sníž. přenesená",J2637,0)</f>
        <v>0</v>
      </c>
      <c r="BI2637" s="240">
        <f>IF(N2637="nulová",J2637,0)</f>
        <v>0</v>
      </c>
      <c r="BJ2637" s="17" t="s">
        <v>81</v>
      </c>
      <c r="BK2637" s="240">
        <f>ROUND(I2637*H2637,2)</f>
        <v>0</v>
      </c>
      <c r="BL2637" s="17" t="s">
        <v>327</v>
      </c>
      <c r="BM2637" s="239" t="s">
        <v>2911</v>
      </c>
    </row>
    <row r="2638" s="14" customFormat="1">
      <c r="A2638" s="14"/>
      <c r="B2638" s="252"/>
      <c r="C2638" s="253"/>
      <c r="D2638" s="243" t="s">
        <v>195</v>
      </c>
      <c r="E2638" s="254" t="s">
        <v>1</v>
      </c>
      <c r="F2638" s="255" t="s">
        <v>81</v>
      </c>
      <c r="G2638" s="253"/>
      <c r="H2638" s="256">
        <v>1</v>
      </c>
      <c r="I2638" s="257"/>
      <c r="J2638" s="253"/>
      <c r="K2638" s="253"/>
      <c r="L2638" s="258"/>
      <c r="M2638" s="259"/>
      <c r="N2638" s="260"/>
      <c r="O2638" s="260"/>
      <c r="P2638" s="260"/>
      <c r="Q2638" s="260"/>
      <c r="R2638" s="260"/>
      <c r="S2638" s="260"/>
      <c r="T2638" s="261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62" t="s">
        <v>195</v>
      </c>
      <c r="AU2638" s="262" t="s">
        <v>83</v>
      </c>
      <c r="AV2638" s="14" t="s">
        <v>83</v>
      </c>
      <c r="AW2638" s="14" t="s">
        <v>30</v>
      </c>
      <c r="AX2638" s="14" t="s">
        <v>81</v>
      </c>
      <c r="AY2638" s="262" t="s">
        <v>183</v>
      </c>
    </row>
    <row r="2639" s="2" customFormat="1" ht="24.15" customHeight="1">
      <c r="A2639" s="38"/>
      <c r="B2639" s="39"/>
      <c r="C2639" s="227" t="s">
        <v>2912</v>
      </c>
      <c r="D2639" s="227" t="s">
        <v>185</v>
      </c>
      <c r="E2639" s="228" t="s">
        <v>2913</v>
      </c>
      <c r="F2639" s="229" t="s">
        <v>2914</v>
      </c>
      <c r="G2639" s="230" t="s">
        <v>202</v>
      </c>
      <c r="H2639" s="231">
        <v>11.097</v>
      </c>
      <c r="I2639" s="232"/>
      <c r="J2639" s="233">
        <f>ROUND(I2639*H2639,2)</f>
        <v>0</v>
      </c>
      <c r="K2639" s="234"/>
      <c r="L2639" s="44"/>
      <c r="M2639" s="235" t="s">
        <v>1</v>
      </c>
      <c r="N2639" s="236" t="s">
        <v>38</v>
      </c>
      <c r="O2639" s="91"/>
      <c r="P2639" s="237">
        <f>O2639*H2639</f>
        <v>0</v>
      </c>
      <c r="Q2639" s="237">
        <v>0.020119999999999999</v>
      </c>
      <c r="R2639" s="237">
        <f>Q2639*H2639</f>
        <v>0.22327163999999997</v>
      </c>
      <c r="S2639" s="237">
        <v>0</v>
      </c>
      <c r="T2639" s="238">
        <f>S2639*H2639</f>
        <v>0</v>
      </c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R2639" s="239" t="s">
        <v>327</v>
      </c>
      <c r="AT2639" s="239" t="s">
        <v>185</v>
      </c>
      <c r="AU2639" s="239" t="s">
        <v>83</v>
      </c>
      <c r="AY2639" s="17" t="s">
        <v>183</v>
      </c>
      <c r="BE2639" s="240">
        <f>IF(N2639="základní",J2639,0)</f>
        <v>0</v>
      </c>
      <c r="BF2639" s="240">
        <f>IF(N2639="snížená",J2639,0)</f>
        <v>0</v>
      </c>
      <c r="BG2639" s="240">
        <f>IF(N2639="zákl. přenesená",J2639,0)</f>
        <v>0</v>
      </c>
      <c r="BH2639" s="240">
        <f>IF(N2639="sníž. přenesená",J2639,0)</f>
        <v>0</v>
      </c>
      <c r="BI2639" s="240">
        <f>IF(N2639="nulová",J2639,0)</f>
        <v>0</v>
      </c>
      <c r="BJ2639" s="17" t="s">
        <v>81</v>
      </c>
      <c r="BK2639" s="240">
        <f>ROUND(I2639*H2639,2)</f>
        <v>0</v>
      </c>
      <c r="BL2639" s="17" t="s">
        <v>327</v>
      </c>
      <c r="BM2639" s="239" t="s">
        <v>2915</v>
      </c>
    </row>
    <row r="2640" s="13" customFormat="1">
      <c r="A2640" s="13"/>
      <c r="B2640" s="241"/>
      <c r="C2640" s="242"/>
      <c r="D2640" s="243" t="s">
        <v>195</v>
      </c>
      <c r="E2640" s="244" t="s">
        <v>1</v>
      </c>
      <c r="F2640" s="245" t="s">
        <v>208</v>
      </c>
      <c r="G2640" s="242"/>
      <c r="H2640" s="244" t="s">
        <v>1</v>
      </c>
      <c r="I2640" s="246"/>
      <c r="J2640" s="242"/>
      <c r="K2640" s="242"/>
      <c r="L2640" s="247"/>
      <c r="M2640" s="248"/>
      <c r="N2640" s="249"/>
      <c r="O2640" s="249"/>
      <c r="P2640" s="249"/>
      <c r="Q2640" s="249"/>
      <c r="R2640" s="249"/>
      <c r="S2640" s="249"/>
      <c r="T2640" s="250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51" t="s">
        <v>195</v>
      </c>
      <c r="AU2640" s="251" t="s">
        <v>83</v>
      </c>
      <c r="AV2640" s="13" t="s">
        <v>81</v>
      </c>
      <c r="AW2640" s="13" t="s">
        <v>30</v>
      </c>
      <c r="AX2640" s="13" t="s">
        <v>73</v>
      </c>
      <c r="AY2640" s="251" t="s">
        <v>183</v>
      </c>
    </row>
    <row r="2641" s="13" customFormat="1">
      <c r="A2641" s="13"/>
      <c r="B2641" s="241"/>
      <c r="C2641" s="242"/>
      <c r="D2641" s="243" t="s">
        <v>195</v>
      </c>
      <c r="E2641" s="244" t="s">
        <v>1</v>
      </c>
      <c r="F2641" s="245" t="s">
        <v>2799</v>
      </c>
      <c r="G2641" s="242"/>
      <c r="H2641" s="244" t="s">
        <v>1</v>
      </c>
      <c r="I2641" s="246"/>
      <c r="J2641" s="242"/>
      <c r="K2641" s="242"/>
      <c r="L2641" s="247"/>
      <c r="M2641" s="248"/>
      <c r="N2641" s="249"/>
      <c r="O2641" s="249"/>
      <c r="P2641" s="249"/>
      <c r="Q2641" s="249"/>
      <c r="R2641" s="249"/>
      <c r="S2641" s="249"/>
      <c r="T2641" s="250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51" t="s">
        <v>195</v>
      </c>
      <c r="AU2641" s="251" t="s">
        <v>83</v>
      </c>
      <c r="AV2641" s="13" t="s">
        <v>81</v>
      </c>
      <c r="AW2641" s="13" t="s">
        <v>30</v>
      </c>
      <c r="AX2641" s="13" t="s">
        <v>73</v>
      </c>
      <c r="AY2641" s="251" t="s">
        <v>183</v>
      </c>
    </row>
    <row r="2642" s="14" customFormat="1">
      <c r="A2642" s="14"/>
      <c r="B2642" s="252"/>
      <c r="C2642" s="253"/>
      <c r="D2642" s="243" t="s">
        <v>195</v>
      </c>
      <c r="E2642" s="254" t="s">
        <v>1</v>
      </c>
      <c r="F2642" s="255" t="s">
        <v>2916</v>
      </c>
      <c r="G2642" s="253"/>
      <c r="H2642" s="256">
        <v>11.097</v>
      </c>
      <c r="I2642" s="257"/>
      <c r="J2642" s="253"/>
      <c r="K2642" s="253"/>
      <c r="L2642" s="258"/>
      <c r="M2642" s="259"/>
      <c r="N2642" s="260"/>
      <c r="O2642" s="260"/>
      <c r="P2642" s="260"/>
      <c r="Q2642" s="260"/>
      <c r="R2642" s="260"/>
      <c r="S2642" s="260"/>
      <c r="T2642" s="261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62" t="s">
        <v>195</v>
      </c>
      <c r="AU2642" s="262" t="s">
        <v>83</v>
      </c>
      <c r="AV2642" s="14" t="s">
        <v>83</v>
      </c>
      <c r="AW2642" s="14" t="s">
        <v>30</v>
      </c>
      <c r="AX2642" s="14" t="s">
        <v>73</v>
      </c>
      <c r="AY2642" s="262" t="s">
        <v>183</v>
      </c>
    </row>
    <row r="2643" s="15" customFormat="1">
      <c r="A2643" s="15"/>
      <c r="B2643" s="263"/>
      <c r="C2643" s="264"/>
      <c r="D2643" s="243" t="s">
        <v>195</v>
      </c>
      <c r="E2643" s="265" t="s">
        <v>1</v>
      </c>
      <c r="F2643" s="266" t="s">
        <v>219</v>
      </c>
      <c r="G2643" s="264"/>
      <c r="H2643" s="267">
        <v>11.097</v>
      </c>
      <c r="I2643" s="268"/>
      <c r="J2643" s="264"/>
      <c r="K2643" s="264"/>
      <c r="L2643" s="269"/>
      <c r="M2643" s="270"/>
      <c r="N2643" s="271"/>
      <c r="O2643" s="271"/>
      <c r="P2643" s="271"/>
      <c r="Q2643" s="271"/>
      <c r="R2643" s="271"/>
      <c r="S2643" s="271"/>
      <c r="T2643" s="272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5"/>
      <c r="AE2643" s="15"/>
      <c r="AT2643" s="273" t="s">
        <v>195</v>
      </c>
      <c r="AU2643" s="273" t="s">
        <v>83</v>
      </c>
      <c r="AV2643" s="15" t="s">
        <v>188</v>
      </c>
      <c r="AW2643" s="15" t="s">
        <v>30</v>
      </c>
      <c r="AX2643" s="15" t="s">
        <v>81</v>
      </c>
      <c r="AY2643" s="273" t="s">
        <v>183</v>
      </c>
    </row>
    <row r="2644" s="2" customFormat="1" ht="24.15" customHeight="1">
      <c r="A2644" s="38"/>
      <c r="B2644" s="39"/>
      <c r="C2644" s="227" t="s">
        <v>2917</v>
      </c>
      <c r="D2644" s="227" t="s">
        <v>185</v>
      </c>
      <c r="E2644" s="228" t="s">
        <v>2918</v>
      </c>
      <c r="F2644" s="229" t="s">
        <v>2919</v>
      </c>
      <c r="G2644" s="230" t="s">
        <v>325</v>
      </c>
      <c r="H2644" s="231">
        <v>5</v>
      </c>
      <c r="I2644" s="232"/>
      <c r="J2644" s="233">
        <f>ROUND(I2644*H2644,2)</f>
        <v>0</v>
      </c>
      <c r="K2644" s="234"/>
      <c r="L2644" s="44"/>
      <c r="M2644" s="235" t="s">
        <v>1</v>
      </c>
      <c r="N2644" s="236" t="s">
        <v>38</v>
      </c>
      <c r="O2644" s="91"/>
      <c r="P2644" s="237">
        <f>O2644*H2644</f>
        <v>0</v>
      </c>
      <c r="Q2644" s="237">
        <v>0.03058</v>
      </c>
      <c r="R2644" s="237">
        <f>Q2644*H2644</f>
        <v>0.15290000000000001</v>
      </c>
      <c r="S2644" s="237">
        <v>0</v>
      </c>
      <c r="T2644" s="238">
        <f>S2644*H2644</f>
        <v>0</v>
      </c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R2644" s="239" t="s">
        <v>327</v>
      </c>
      <c r="AT2644" s="239" t="s">
        <v>185</v>
      </c>
      <c r="AU2644" s="239" t="s">
        <v>83</v>
      </c>
      <c r="AY2644" s="17" t="s">
        <v>183</v>
      </c>
      <c r="BE2644" s="240">
        <f>IF(N2644="základní",J2644,0)</f>
        <v>0</v>
      </c>
      <c r="BF2644" s="240">
        <f>IF(N2644="snížená",J2644,0)</f>
        <v>0</v>
      </c>
      <c r="BG2644" s="240">
        <f>IF(N2644="zákl. přenesená",J2644,0)</f>
        <v>0</v>
      </c>
      <c r="BH2644" s="240">
        <f>IF(N2644="sníž. přenesená",J2644,0)</f>
        <v>0</v>
      </c>
      <c r="BI2644" s="240">
        <f>IF(N2644="nulová",J2644,0)</f>
        <v>0</v>
      </c>
      <c r="BJ2644" s="17" t="s">
        <v>81</v>
      </c>
      <c r="BK2644" s="240">
        <f>ROUND(I2644*H2644,2)</f>
        <v>0</v>
      </c>
      <c r="BL2644" s="17" t="s">
        <v>327</v>
      </c>
      <c r="BM2644" s="239" t="s">
        <v>2920</v>
      </c>
    </row>
    <row r="2645" s="13" customFormat="1">
      <c r="A2645" s="13"/>
      <c r="B2645" s="241"/>
      <c r="C2645" s="242"/>
      <c r="D2645" s="243" t="s">
        <v>195</v>
      </c>
      <c r="E2645" s="244" t="s">
        <v>1</v>
      </c>
      <c r="F2645" s="245" t="s">
        <v>208</v>
      </c>
      <c r="G2645" s="242"/>
      <c r="H2645" s="244" t="s">
        <v>1</v>
      </c>
      <c r="I2645" s="246"/>
      <c r="J2645" s="242"/>
      <c r="K2645" s="242"/>
      <c r="L2645" s="247"/>
      <c r="M2645" s="248"/>
      <c r="N2645" s="249"/>
      <c r="O2645" s="249"/>
      <c r="P2645" s="249"/>
      <c r="Q2645" s="249"/>
      <c r="R2645" s="249"/>
      <c r="S2645" s="249"/>
      <c r="T2645" s="250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51" t="s">
        <v>195</v>
      </c>
      <c r="AU2645" s="251" t="s">
        <v>83</v>
      </c>
      <c r="AV2645" s="13" t="s">
        <v>81</v>
      </c>
      <c r="AW2645" s="13" t="s">
        <v>30</v>
      </c>
      <c r="AX2645" s="13" t="s">
        <v>73</v>
      </c>
      <c r="AY2645" s="251" t="s">
        <v>183</v>
      </c>
    </row>
    <row r="2646" s="13" customFormat="1">
      <c r="A2646" s="13"/>
      <c r="B2646" s="241"/>
      <c r="C2646" s="242"/>
      <c r="D2646" s="243" t="s">
        <v>195</v>
      </c>
      <c r="E2646" s="244" t="s">
        <v>1</v>
      </c>
      <c r="F2646" s="245" t="s">
        <v>2799</v>
      </c>
      <c r="G2646" s="242"/>
      <c r="H2646" s="244" t="s">
        <v>1</v>
      </c>
      <c r="I2646" s="246"/>
      <c r="J2646" s="242"/>
      <c r="K2646" s="242"/>
      <c r="L2646" s="247"/>
      <c r="M2646" s="248"/>
      <c r="N2646" s="249"/>
      <c r="O2646" s="249"/>
      <c r="P2646" s="249"/>
      <c r="Q2646" s="249"/>
      <c r="R2646" s="249"/>
      <c r="S2646" s="249"/>
      <c r="T2646" s="250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51" t="s">
        <v>195</v>
      </c>
      <c r="AU2646" s="251" t="s">
        <v>83</v>
      </c>
      <c r="AV2646" s="13" t="s">
        <v>81</v>
      </c>
      <c r="AW2646" s="13" t="s">
        <v>30</v>
      </c>
      <c r="AX2646" s="13" t="s">
        <v>73</v>
      </c>
      <c r="AY2646" s="251" t="s">
        <v>183</v>
      </c>
    </row>
    <row r="2647" s="14" customFormat="1">
      <c r="A2647" s="14"/>
      <c r="B2647" s="252"/>
      <c r="C2647" s="253"/>
      <c r="D2647" s="243" t="s">
        <v>195</v>
      </c>
      <c r="E2647" s="254" t="s">
        <v>1</v>
      </c>
      <c r="F2647" s="255" t="s">
        <v>244</v>
      </c>
      <c r="G2647" s="253"/>
      <c r="H2647" s="256">
        <v>5</v>
      </c>
      <c r="I2647" s="257"/>
      <c r="J2647" s="253"/>
      <c r="K2647" s="253"/>
      <c r="L2647" s="258"/>
      <c r="M2647" s="259"/>
      <c r="N2647" s="260"/>
      <c r="O2647" s="260"/>
      <c r="P2647" s="260"/>
      <c r="Q2647" s="260"/>
      <c r="R2647" s="260"/>
      <c r="S2647" s="260"/>
      <c r="T2647" s="261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62" t="s">
        <v>195</v>
      </c>
      <c r="AU2647" s="262" t="s">
        <v>83</v>
      </c>
      <c r="AV2647" s="14" t="s">
        <v>83</v>
      </c>
      <c r="AW2647" s="14" t="s">
        <v>30</v>
      </c>
      <c r="AX2647" s="14" t="s">
        <v>73</v>
      </c>
      <c r="AY2647" s="262" t="s">
        <v>183</v>
      </c>
    </row>
    <row r="2648" s="15" customFormat="1">
      <c r="A2648" s="15"/>
      <c r="B2648" s="263"/>
      <c r="C2648" s="264"/>
      <c r="D2648" s="243" t="s">
        <v>195</v>
      </c>
      <c r="E2648" s="265" t="s">
        <v>1</v>
      </c>
      <c r="F2648" s="266" t="s">
        <v>219</v>
      </c>
      <c r="G2648" s="264"/>
      <c r="H2648" s="267">
        <v>5</v>
      </c>
      <c r="I2648" s="268"/>
      <c r="J2648" s="264"/>
      <c r="K2648" s="264"/>
      <c r="L2648" s="269"/>
      <c r="M2648" s="270"/>
      <c r="N2648" s="271"/>
      <c r="O2648" s="271"/>
      <c r="P2648" s="271"/>
      <c r="Q2648" s="271"/>
      <c r="R2648" s="271"/>
      <c r="S2648" s="271"/>
      <c r="T2648" s="272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T2648" s="273" t="s">
        <v>195</v>
      </c>
      <c r="AU2648" s="273" t="s">
        <v>83</v>
      </c>
      <c r="AV2648" s="15" t="s">
        <v>188</v>
      </c>
      <c r="AW2648" s="15" t="s">
        <v>30</v>
      </c>
      <c r="AX2648" s="15" t="s">
        <v>81</v>
      </c>
      <c r="AY2648" s="273" t="s">
        <v>183</v>
      </c>
    </row>
    <row r="2649" s="2" customFormat="1" ht="21.75" customHeight="1">
      <c r="A2649" s="38"/>
      <c r="B2649" s="39"/>
      <c r="C2649" s="227" t="s">
        <v>2921</v>
      </c>
      <c r="D2649" s="227" t="s">
        <v>185</v>
      </c>
      <c r="E2649" s="228" t="s">
        <v>2922</v>
      </c>
      <c r="F2649" s="229" t="s">
        <v>2923</v>
      </c>
      <c r="G2649" s="230" t="s">
        <v>1875</v>
      </c>
      <c r="H2649" s="231">
        <v>2</v>
      </c>
      <c r="I2649" s="232"/>
      <c r="J2649" s="233">
        <f>ROUND(I2649*H2649,2)</f>
        <v>0</v>
      </c>
      <c r="K2649" s="234"/>
      <c r="L2649" s="44"/>
      <c r="M2649" s="235" t="s">
        <v>1</v>
      </c>
      <c r="N2649" s="236" t="s">
        <v>38</v>
      </c>
      <c r="O2649" s="91"/>
      <c r="P2649" s="237">
        <f>O2649*H2649</f>
        <v>0</v>
      </c>
      <c r="Q2649" s="237">
        <v>0</v>
      </c>
      <c r="R2649" s="237">
        <f>Q2649*H2649</f>
        <v>0</v>
      </c>
      <c r="S2649" s="237">
        <v>0</v>
      </c>
      <c r="T2649" s="238">
        <f>S2649*H2649</f>
        <v>0</v>
      </c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R2649" s="239" t="s">
        <v>327</v>
      </c>
      <c r="AT2649" s="239" t="s">
        <v>185</v>
      </c>
      <c r="AU2649" s="239" t="s">
        <v>83</v>
      </c>
      <c r="AY2649" s="17" t="s">
        <v>183</v>
      </c>
      <c r="BE2649" s="240">
        <f>IF(N2649="základní",J2649,0)</f>
        <v>0</v>
      </c>
      <c r="BF2649" s="240">
        <f>IF(N2649="snížená",J2649,0)</f>
        <v>0</v>
      </c>
      <c r="BG2649" s="240">
        <f>IF(N2649="zákl. přenesená",J2649,0)</f>
        <v>0</v>
      </c>
      <c r="BH2649" s="240">
        <f>IF(N2649="sníž. přenesená",J2649,0)</f>
        <v>0</v>
      </c>
      <c r="BI2649" s="240">
        <f>IF(N2649="nulová",J2649,0)</f>
        <v>0</v>
      </c>
      <c r="BJ2649" s="17" t="s">
        <v>81</v>
      </c>
      <c r="BK2649" s="240">
        <f>ROUND(I2649*H2649,2)</f>
        <v>0</v>
      </c>
      <c r="BL2649" s="17" t="s">
        <v>327</v>
      </c>
      <c r="BM2649" s="239" t="s">
        <v>2924</v>
      </c>
    </row>
    <row r="2650" s="13" customFormat="1">
      <c r="A2650" s="13"/>
      <c r="B2650" s="241"/>
      <c r="C2650" s="242"/>
      <c r="D2650" s="243" t="s">
        <v>195</v>
      </c>
      <c r="E2650" s="244" t="s">
        <v>1</v>
      </c>
      <c r="F2650" s="245" t="s">
        <v>2925</v>
      </c>
      <c r="G2650" s="242"/>
      <c r="H2650" s="244" t="s">
        <v>1</v>
      </c>
      <c r="I2650" s="246"/>
      <c r="J2650" s="242"/>
      <c r="K2650" s="242"/>
      <c r="L2650" s="247"/>
      <c r="M2650" s="248"/>
      <c r="N2650" s="249"/>
      <c r="O2650" s="249"/>
      <c r="P2650" s="249"/>
      <c r="Q2650" s="249"/>
      <c r="R2650" s="249"/>
      <c r="S2650" s="249"/>
      <c r="T2650" s="250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51" t="s">
        <v>195</v>
      </c>
      <c r="AU2650" s="251" t="s">
        <v>83</v>
      </c>
      <c r="AV2650" s="13" t="s">
        <v>81</v>
      </c>
      <c r="AW2650" s="13" t="s">
        <v>30</v>
      </c>
      <c r="AX2650" s="13" t="s">
        <v>73</v>
      </c>
      <c r="AY2650" s="251" t="s">
        <v>183</v>
      </c>
    </row>
    <row r="2651" s="14" customFormat="1">
      <c r="A2651" s="14"/>
      <c r="B2651" s="252"/>
      <c r="C2651" s="253"/>
      <c r="D2651" s="243" t="s">
        <v>195</v>
      </c>
      <c r="E2651" s="254" t="s">
        <v>1</v>
      </c>
      <c r="F2651" s="255" t="s">
        <v>83</v>
      </c>
      <c r="G2651" s="253"/>
      <c r="H2651" s="256">
        <v>2</v>
      </c>
      <c r="I2651" s="257"/>
      <c r="J2651" s="253"/>
      <c r="K2651" s="253"/>
      <c r="L2651" s="258"/>
      <c r="M2651" s="259"/>
      <c r="N2651" s="260"/>
      <c r="O2651" s="260"/>
      <c r="P2651" s="260"/>
      <c r="Q2651" s="260"/>
      <c r="R2651" s="260"/>
      <c r="S2651" s="260"/>
      <c r="T2651" s="261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62" t="s">
        <v>195</v>
      </c>
      <c r="AU2651" s="262" t="s">
        <v>83</v>
      </c>
      <c r="AV2651" s="14" t="s">
        <v>83</v>
      </c>
      <c r="AW2651" s="14" t="s">
        <v>30</v>
      </c>
      <c r="AX2651" s="14" t="s">
        <v>81</v>
      </c>
      <c r="AY2651" s="262" t="s">
        <v>183</v>
      </c>
    </row>
    <row r="2652" s="2" customFormat="1" ht="24.15" customHeight="1">
      <c r="A2652" s="38"/>
      <c r="B2652" s="39"/>
      <c r="C2652" s="227" t="s">
        <v>2926</v>
      </c>
      <c r="D2652" s="227" t="s">
        <v>185</v>
      </c>
      <c r="E2652" s="228" t="s">
        <v>2927</v>
      </c>
      <c r="F2652" s="229" t="s">
        <v>2928</v>
      </c>
      <c r="G2652" s="230" t="s">
        <v>319</v>
      </c>
      <c r="H2652" s="231">
        <v>40</v>
      </c>
      <c r="I2652" s="232"/>
      <c r="J2652" s="233">
        <f>ROUND(I2652*H2652,2)</f>
        <v>0</v>
      </c>
      <c r="K2652" s="234"/>
      <c r="L2652" s="44"/>
      <c r="M2652" s="235" t="s">
        <v>1</v>
      </c>
      <c r="N2652" s="236" t="s">
        <v>38</v>
      </c>
      <c r="O2652" s="91"/>
      <c r="P2652" s="237">
        <f>O2652*H2652</f>
        <v>0</v>
      </c>
      <c r="Q2652" s="237">
        <v>0.00020000000000000001</v>
      </c>
      <c r="R2652" s="237">
        <f>Q2652*H2652</f>
        <v>0.0080000000000000002</v>
      </c>
      <c r="S2652" s="237">
        <v>0</v>
      </c>
      <c r="T2652" s="238">
        <f>S2652*H2652</f>
        <v>0</v>
      </c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R2652" s="239" t="s">
        <v>327</v>
      </c>
      <c r="AT2652" s="239" t="s">
        <v>185</v>
      </c>
      <c r="AU2652" s="239" t="s">
        <v>83</v>
      </c>
      <c r="AY2652" s="17" t="s">
        <v>183</v>
      </c>
      <c r="BE2652" s="240">
        <f>IF(N2652="základní",J2652,0)</f>
        <v>0</v>
      </c>
      <c r="BF2652" s="240">
        <f>IF(N2652="snížená",J2652,0)</f>
        <v>0</v>
      </c>
      <c r="BG2652" s="240">
        <f>IF(N2652="zákl. přenesená",J2652,0)</f>
        <v>0</v>
      </c>
      <c r="BH2652" s="240">
        <f>IF(N2652="sníž. přenesená",J2652,0)</f>
        <v>0</v>
      </c>
      <c r="BI2652" s="240">
        <f>IF(N2652="nulová",J2652,0)</f>
        <v>0</v>
      </c>
      <c r="BJ2652" s="17" t="s">
        <v>81</v>
      </c>
      <c r="BK2652" s="240">
        <f>ROUND(I2652*H2652,2)</f>
        <v>0</v>
      </c>
      <c r="BL2652" s="17" t="s">
        <v>327</v>
      </c>
      <c r="BM2652" s="239" t="s">
        <v>2929</v>
      </c>
    </row>
    <row r="2653" s="2" customFormat="1" ht="24.15" customHeight="1">
      <c r="A2653" s="38"/>
      <c r="B2653" s="39"/>
      <c r="C2653" s="227" t="s">
        <v>2930</v>
      </c>
      <c r="D2653" s="227" t="s">
        <v>185</v>
      </c>
      <c r="E2653" s="228" t="s">
        <v>2931</v>
      </c>
      <c r="F2653" s="229" t="s">
        <v>2932</v>
      </c>
      <c r="G2653" s="230" t="s">
        <v>293</v>
      </c>
      <c r="H2653" s="231">
        <v>9.7439999999999998</v>
      </c>
      <c r="I2653" s="232"/>
      <c r="J2653" s="233">
        <f>ROUND(I2653*H2653,2)</f>
        <v>0</v>
      </c>
      <c r="K2653" s="234"/>
      <c r="L2653" s="44"/>
      <c r="M2653" s="235" t="s">
        <v>1</v>
      </c>
      <c r="N2653" s="236" t="s">
        <v>38</v>
      </c>
      <c r="O2653" s="91"/>
      <c r="P2653" s="237">
        <f>O2653*H2653</f>
        <v>0</v>
      </c>
      <c r="Q2653" s="237">
        <v>0</v>
      </c>
      <c r="R2653" s="237">
        <f>Q2653*H2653</f>
        <v>0</v>
      </c>
      <c r="S2653" s="237">
        <v>0</v>
      </c>
      <c r="T2653" s="238">
        <f>S2653*H2653</f>
        <v>0</v>
      </c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R2653" s="239" t="s">
        <v>327</v>
      </c>
      <c r="AT2653" s="239" t="s">
        <v>185</v>
      </c>
      <c r="AU2653" s="239" t="s">
        <v>83</v>
      </c>
      <c r="AY2653" s="17" t="s">
        <v>183</v>
      </c>
      <c r="BE2653" s="240">
        <f>IF(N2653="základní",J2653,0)</f>
        <v>0</v>
      </c>
      <c r="BF2653" s="240">
        <f>IF(N2653="snížená",J2653,0)</f>
        <v>0</v>
      </c>
      <c r="BG2653" s="240">
        <f>IF(N2653="zákl. přenesená",J2653,0)</f>
        <v>0</v>
      </c>
      <c r="BH2653" s="240">
        <f>IF(N2653="sníž. přenesená",J2653,0)</f>
        <v>0</v>
      </c>
      <c r="BI2653" s="240">
        <f>IF(N2653="nulová",J2653,0)</f>
        <v>0</v>
      </c>
      <c r="BJ2653" s="17" t="s">
        <v>81</v>
      </c>
      <c r="BK2653" s="240">
        <f>ROUND(I2653*H2653,2)</f>
        <v>0</v>
      </c>
      <c r="BL2653" s="17" t="s">
        <v>327</v>
      </c>
      <c r="BM2653" s="239" t="s">
        <v>2933</v>
      </c>
    </row>
    <row r="2654" s="2" customFormat="1" ht="37.8" customHeight="1">
      <c r="A2654" s="38"/>
      <c r="B2654" s="39"/>
      <c r="C2654" s="227" t="s">
        <v>2934</v>
      </c>
      <c r="D2654" s="227" t="s">
        <v>185</v>
      </c>
      <c r="E2654" s="228" t="s">
        <v>2935</v>
      </c>
      <c r="F2654" s="229" t="s">
        <v>2936</v>
      </c>
      <c r="G2654" s="230" t="s">
        <v>293</v>
      </c>
      <c r="H2654" s="231">
        <v>29.231999999999999</v>
      </c>
      <c r="I2654" s="232"/>
      <c r="J2654" s="233">
        <f>ROUND(I2654*H2654,2)</f>
        <v>0</v>
      </c>
      <c r="K2654" s="234"/>
      <c r="L2654" s="44"/>
      <c r="M2654" s="235" t="s">
        <v>1</v>
      </c>
      <c r="N2654" s="236" t="s">
        <v>38</v>
      </c>
      <c r="O2654" s="91"/>
      <c r="P2654" s="237">
        <f>O2654*H2654</f>
        <v>0</v>
      </c>
      <c r="Q2654" s="237">
        <v>0</v>
      </c>
      <c r="R2654" s="237">
        <f>Q2654*H2654</f>
        <v>0</v>
      </c>
      <c r="S2654" s="237">
        <v>0</v>
      </c>
      <c r="T2654" s="238">
        <f>S2654*H2654</f>
        <v>0</v>
      </c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R2654" s="239" t="s">
        <v>327</v>
      </c>
      <c r="AT2654" s="239" t="s">
        <v>185</v>
      </c>
      <c r="AU2654" s="239" t="s">
        <v>83</v>
      </c>
      <c r="AY2654" s="17" t="s">
        <v>183</v>
      </c>
      <c r="BE2654" s="240">
        <f>IF(N2654="základní",J2654,0)</f>
        <v>0</v>
      </c>
      <c r="BF2654" s="240">
        <f>IF(N2654="snížená",J2654,0)</f>
        <v>0</v>
      </c>
      <c r="BG2654" s="240">
        <f>IF(N2654="zákl. přenesená",J2654,0)</f>
        <v>0</v>
      </c>
      <c r="BH2654" s="240">
        <f>IF(N2654="sníž. přenesená",J2654,0)</f>
        <v>0</v>
      </c>
      <c r="BI2654" s="240">
        <f>IF(N2654="nulová",J2654,0)</f>
        <v>0</v>
      </c>
      <c r="BJ2654" s="17" t="s">
        <v>81</v>
      </c>
      <c r="BK2654" s="240">
        <f>ROUND(I2654*H2654,2)</f>
        <v>0</v>
      </c>
      <c r="BL2654" s="17" t="s">
        <v>327</v>
      </c>
      <c r="BM2654" s="239" t="s">
        <v>2937</v>
      </c>
    </row>
    <row r="2655" s="14" customFormat="1">
      <c r="A2655" s="14"/>
      <c r="B2655" s="252"/>
      <c r="C2655" s="253"/>
      <c r="D2655" s="243" t="s">
        <v>195</v>
      </c>
      <c r="E2655" s="253"/>
      <c r="F2655" s="255" t="s">
        <v>2938</v>
      </c>
      <c r="G2655" s="253"/>
      <c r="H2655" s="256">
        <v>29.231999999999999</v>
      </c>
      <c r="I2655" s="257"/>
      <c r="J2655" s="253"/>
      <c r="K2655" s="253"/>
      <c r="L2655" s="258"/>
      <c r="M2655" s="259"/>
      <c r="N2655" s="260"/>
      <c r="O2655" s="260"/>
      <c r="P2655" s="260"/>
      <c r="Q2655" s="260"/>
      <c r="R2655" s="260"/>
      <c r="S2655" s="260"/>
      <c r="T2655" s="261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62" t="s">
        <v>195</v>
      </c>
      <c r="AU2655" s="262" t="s">
        <v>83</v>
      </c>
      <c r="AV2655" s="14" t="s">
        <v>83</v>
      </c>
      <c r="AW2655" s="14" t="s">
        <v>4</v>
      </c>
      <c r="AX2655" s="14" t="s">
        <v>81</v>
      </c>
      <c r="AY2655" s="262" t="s">
        <v>183</v>
      </c>
    </row>
    <row r="2656" s="12" customFormat="1" ht="22.8" customHeight="1">
      <c r="A2656" s="12"/>
      <c r="B2656" s="211"/>
      <c r="C2656" s="212"/>
      <c r="D2656" s="213" t="s">
        <v>72</v>
      </c>
      <c r="E2656" s="225" t="s">
        <v>466</v>
      </c>
      <c r="F2656" s="225" t="s">
        <v>467</v>
      </c>
      <c r="G2656" s="212"/>
      <c r="H2656" s="212"/>
      <c r="I2656" s="215"/>
      <c r="J2656" s="226">
        <f>BK2656</f>
        <v>0</v>
      </c>
      <c r="K2656" s="212"/>
      <c r="L2656" s="217"/>
      <c r="M2656" s="218"/>
      <c r="N2656" s="219"/>
      <c r="O2656" s="219"/>
      <c r="P2656" s="220">
        <f>SUM(P2657:P2709)</f>
        <v>0</v>
      </c>
      <c r="Q2656" s="219"/>
      <c r="R2656" s="220">
        <f>SUM(R2657:R2709)</f>
        <v>0.51531419999999994</v>
      </c>
      <c r="S2656" s="219"/>
      <c r="T2656" s="221">
        <f>SUM(T2657:T2709)</f>
        <v>0</v>
      </c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R2656" s="222" t="s">
        <v>83</v>
      </c>
      <c r="AT2656" s="223" t="s">
        <v>72</v>
      </c>
      <c r="AU2656" s="223" t="s">
        <v>81</v>
      </c>
      <c r="AY2656" s="222" t="s">
        <v>183</v>
      </c>
      <c r="BK2656" s="224">
        <f>SUM(BK2657:BK2709)</f>
        <v>0</v>
      </c>
    </row>
    <row r="2657" s="2" customFormat="1" ht="21.75" customHeight="1">
      <c r="A2657" s="38"/>
      <c r="B2657" s="39"/>
      <c r="C2657" s="227" t="s">
        <v>2939</v>
      </c>
      <c r="D2657" s="227" t="s">
        <v>185</v>
      </c>
      <c r="E2657" s="228" t="s">
        <v>2940</v>
      </c>
      <c r="F2657" s="229" t="s">
        <v>2941</v>
      </c>
      <c r="G2657" s="230" t="s">
        <v>202</v>
      </c>
      <c r="H2657" s="231">
        <v>45.945</v>
      </c>
      <c r="I2657" s="232"/>
      <c r="J2657" s="233">
        <f>ROUND(I2657*H2657,2)</f>
        <v>0</v>
      </c>
      <c r="K2657" s="234"/>
      <c r="L2657" s="44"/>
      <c r="M2657" s="235" t="s">
        <v>1</v>
      </c>
      <c r="N2657" s="236" t="s">
        <v>38</v>
      </c>
      <c r="O2657" s="91"/>
      <c r="P2657" s="237">
        <f>O2657*H2657</f>
        <v>0</v>
      </c>
      <c r="Q2657" s="237">
        <v>0</v>
      </c>
      <c r="R2657" s="237">
        <f>Q2657*H2657</f>
        <v>0</v>
      </c>
      <c r="S2657" s="237">
        <v>0</v>
      </c>
      <c r="T2657" s="238">
        <f>S2657*H2657</f>
        <v>0</v>
      </c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R2657" s="239" t="s">
        <v>327</v>
      </c>
      <c r="AT2657" s="239" t="s">
        <v>185</v>
      </c>
      <c r="AU2657" s="239" t="s">
        <v>83</v>
      </c>
      <c r="AY2657" s="17" t="s">
        <v>183</v>
      </c>
      <c r="BE2657" s="240">
        <f>IF(N2657="základní",J2657,0)</f>
        <v>0</v>
      </c>
      <c r="BF2657" s="240">
        <f>IF(N2657="snížená",J2657,0)</f>
        <v>0</v>
      </c>
      <c r="BG2657" s="240">
        <f>IF(N2657="zákl. přenesená",J2657,0)</f>
        <v>0</v>
      </c>
      <c r="BH2657" s="240">
        <f>IF(N2657="sníž. přenesená",J2657,0)</f>
        <v>0</v>
      </c>
      <c r="BI2657" s="240">
        <f>IF(N2657="nulová",J2657,0)</f>
        <v>0</v>
      </c>
      <c r="BJ2657" s="17" t="s">
        <v>81</v>
      </c>
      <c r="BK2657" s="240">
        <f>ROUND(I2657*H2657,2)</f>
        <v>0</v>
      </c>
      <c r="BL2657" s="17" t="s">
        <v>327</v>
      </c>
      <c r="BM2657" s="239" t="s">
        <v>2942</v>
      </c>
    </row>
    <row r="2658" s="14" customFormat="1">
      <c r="A2658" s="14"/>
      <c r="B2658" s="252"/>
      <c r="C2658" s="253"/>
      <c r="D2658" s="243" t="s">
        <v>195</v>
      </c>
      <c r="E2658" s="254" t="s">
        <v>1</v>
      </c>
      <c r="F2658" s="255" t="s">
        <v>2943</v>
      </c>
      <c r="G2658" s="253"/>
      <c r="H2658" s="256">
        <v>45.945</v>
      </c>
      <c r="I2658" s="257"/>
      <c r="J2658" s="253"/>
      <c r="K2658" s="253"/>
      <c r="L2658" s="258"/>
      <c r="M2658" s="259"/>
      <c r="N2658" s="260"/>
      <c r="O2658" s="260"/>
      <c r="P2658" s="260"/>
      <c r="Q2658" s="260"/>
      <c r="R2658" s="260"/>
      <c r="S2658" s="260"/>
      <c r="T2658" s="261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62" t="s">
        <v>195</v>
      </c>
      <c r="AU2658" s="262" t="s">
        <v>83</v>
      </c>
      <c r="AV2658" s="14" t="s">
        <v>83</v>
      </c>
      <c r="AW2658" s="14" t="s">
        <v>30</v>
      </c>
      <c r="AX2658" s="14" t="s">
        <v>81</v>
      </c>
      <c r="AY2658" s="262" t="s">
        <v>183</v>
      </c>
    </row>
    <row r="2659" s="2" customFormat="1" ht="33" customHeight="1">
      <c r="A2659" s="38"/>
      <c r="B2659" s="39"/>
      <c r="C2659" s="277" t="s">
        <v>2944</v>
      </c>
      <c r="D2659" s="277" t="s">
        <v>649</v>
      </c>
      <c r="E2659" s="278" t="s">
        <v>2945</v>
      </c>
      <c r="F2659" s="279" t="s">
        <v>2946</v>
      </c>
      <c r="G2659" s="280" t="s">
        <v>202</v>
      </c>
      <c r="H2659" s="281">
        <v>52.837000000000003</v>
      </c>
      <c r="I2659" s="282"/>
      <c r="J2659" s="283">
        <f>ROUND(I2659*H2659,2)</f>
        <v>0</v>
      </c>
      <c r="K2659" s="284"/>
      <c r="L2659" s="285"/>
      <c r="M2659" s="286" t="s">
        <v>1</v>
      </c>
      <c r="N2659" s="287" t="s">
        <v>38</v>
      </c>
      <c r="O2659" s="91"/>
      <c r="P2659" s="237">
        <f>O2659*H2659</f>
        <v>0</v>
      </c>
      <c r="Q2659" s="237">
        <v>0.00050000000000000001</v>
      </c>
      <c r="R2659" s="237">
        <f>Q2659*H2659</f>
        <v>0.026418500000000001</v>
      </c>
      <c r="S2659" s="237">
        <v>0</v>
      </c>
      <c r="T2659" s="238">
        <f>S2659*H2659</f>
        <v>0</v>
      </c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R2659" s="239" t="s">
        <v>435</v>
      </c>
      <c r="AT2659" s="239" t="s">
        <v>649</v>
      </c>
      <c r="AU2659" s="239" t="s">
        <v>83</v>
      </c>
      <c r="AY2659" s="17" t="s">
        <v>183</v>
      </c>
      <c r="BE2659" s="240">
        <f>IF(N2659="základní",J2659,0)</f>
        <v>0</v>
      </c>
      <c r="BF2659" s="240">
        <f>IF(N2659="snížená",J2659,0)</f>
        <v>0</v>
      </c>
      <c r="BG2659" s="240">
        <f>IF(N2659="zákl. přenesená",J2659,0)</f>
        <v>0</v>
      </c>
      <c r="BH2659" s="240">
        <f>IF(N2659="sníž. přenesená",J2659,0)</f>
        <v>0</v>
      </c>
      <c r="BI2659" s="240">
        <f>IF(N2659="nulová",J2659,0)</f>
        <v>0</v>
      </c>
      <c r="BJ2659" s="17" t="s">
        <v>81</v>
      </c>
      <c r="BK2659" s="240">
        <f>ROUND(I2659*H2659,2)</f>
        <v>0</v>
      </c>
      <c r="BL2659" s="17" t="s">
        <v>327</v>
      </c>
      <c r="BM2659" s="239" t="s">
        <v>2947</v>
      </c>
    </row>
    <row r="2660" s="14" customFormat="1">
      <c r="A2660" s="14"/>
      <c r="B2660" s="252"/>
      <c r="C2660" s="253"/>
      <c r="D2660" s="243" t="s">
        <v>195</v>
      </c>
      <c r="E2660" s="253"/>
      <c r="F2660" s="255" t="s">
        <v>2948</v>
      </c>
      <c r="G2660" s="253"/>
      <c r="H2660" s="256">
        <v>52.837000000000003</v>
      </c>
      <c r="I2660" s="257"/>
      <c r="J2660" s="253"/>
      <c r="K2660" s="253"/>
      <c r="L2660" s="258"/>
      <c r="M2660" s="259"/>
      <c r="N2660" s="260"/>
      <c r="O2660" s="260"/>
      <c r="P2660" s="260"/>
      <c r="Q2660" s="260"/>
      <c r="R2660" s="260"/>
      <c r="S2660" s="260"/>
      <c r="T2660" s="261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62" t="s">
        <v>195</v>
      </c>
      <c r="AU2660" s="262" t="s">
        <v>83</v>
      </c>
      <c r="AV2660" s="14" t="s">
        <v>83</v>
      </c>
      <c r="AW2660" s="14" t="s">
        <v>4</v>
      </c>
      <c r="AX2660" s="14" t="s">
        <v>81</v>
      </c>
      <c r="AY2660" s="262" t="s">
        <v>183</v>
      </c>
    </row>
    <row r="2661" s="2" customFormat="1" ht="33" customHeight="1">
      <c r="A2661" s="38"/>
      <c r="B2661" s="39"/>
      <c r="C2661" s="227" t="s">
        <v>2949</v>
      </c>
      <c r="D2661" s="227" t="s">
        <v>185</v>
      </c>
      <c r="E2661" s="228" t="s">
        <v>2950</v>
      </c>
      <c r="F2661" s="229" t="s">
        <v>2951</v>
      </c>
      <c r="G2661" s="230" t="s">
        <v>319</v>
      </c>
      <c r="H2661" s="231">
        <v>7</v>
      </c>
      <c r="I2661" s="232"/>
      <c r="J2661" s="233">
        <f>ROUND(I2661*H2661,2)</f>
        <v>0</v>
      </c>
      <c r="K2661" s="234"/>
      <c r="L2661" s="44"/>
      <c r="M2661" s="235" t="s">
        <v>1</v>
      </c>
      <c r="N2661" s="236" t="s">
        <v>38</v>
      </c>
      <c r="O2661" s="91"/>
      <c r="P2661" s="237">
        <f>O2661*H2661</f>
        <v>0</v>
      </c>
      <c r="Q2661" s="237">
        <v>0.0030000000000000001</v>
      </c>
      <c r="R2661" s="237">
        <f>Q2661*H2661</f>
        <v>0.021000000000000001</v>
      </c>
      <c r="S2661" s="237">
        <v>0</v>
      </c>
      <c r="T2661" s="238">
        <f>S2661*H2661</f>
        <v>0</v>
      </c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R2661" s="239" t="s">
        <v>327</v>
      </c>
      <c r="AT2661" s="239" t="s">
        <v>185</v>
      </c>
      <c r="AU2661" s="239" t="s">
        <v>83</v>
      </c>
      <c r="AY2661" s="17" t="s">
        <v>183</v>
      </c>
      <c r="BE2661" s="240">
        <f>IF(N2661="základní",J2661,0)</f>
        <v>0</v>
      </c>
      <c r="BF2661" s="240">
        <f>IF(N2661="snížená",J2661,0)</f>
        <v>0</v>
      </c>
      <c r="BG2661" s="240">
        <f>IF(N2661="zákl. přenesená",J2661,0)</f>
        <v>0</v>
      </c>
      <c r="BH2661" s="240">
        <f>IF(N2661="sníž. přenesená",J2661,0)</f>
        <v>0</v>
      </c>
      <c r="BI2661" s="240">
        <f>IF(N2661="nulová",J2661,0)</f>
        <v>0</v>
      </c>
      <c r="BJ2661" s="17" t="s">
        <v>81</v>
      </c>
      <c r="BK2661" s="240">
        <f>ROUND(I2661*H2661,2)</f>
        <v>0</v>
      </c>
      <c r="BL2661" s="17" t="s">
        <v>327</v>
      </c>
      <c r="BM2661" s="239" t="s">
        <v>2952</v>
      </c>
    </row>
    <row r="2662" s="13" customFormat="1">
      <c r="A2662" s="13"/>
      <c r="B2662" s="241"/>
      <c r="C2662" s="242"/>
      <c r="D2662" s="243" t="s">
        <v>195</v>
      </c>
      <c r="E2662" s="244" t="s">
        <v>1</v>
      </c>
      <c r="F2662" s="245" t="s">
        <v>2953</v>
      </c>
      <c r="G2662" s="242"/>
      <c r="H2662" s="244" t="s">
        <v>1</v>
      </c>
      <c r="I2662" s="246"/>
      <c r="J2662" s="242"/>
      <c r="K2662" s="242"/>
      <c r="L2662" s="247"/>
      <c r="M2662" s="248"/>
      <c r="N2662" s="249"/>
      <c r="O2662" s="249"/>
      <c r="P2662" s="249"/>
      <c r="Q2662" s="249"/>
      <c r="R2662" s="249"/>
      <c r="S2662" s="249"/>
      <c r="T2662" s="250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51" t="s">
        <v>195</v>
      </c>
      <c r="AU2662" s="251" t="s">
        <v>83</v>
      </c>
      <c r="AV2662" s="13" t="s">
        <v>81</v>
      </c>
      <c r="AW2662" s="13" t="s">
        <v>30</v>
      </c>
      <c r="AX2662" s="13" t="s">
        <v>73</v>
      </c>
      <c r="AY2662" s="251" t="s">
        <v>183</v>
      </c>
    </row>
    <row r="2663" s="13" customFormat="1">
      <c r="A2663" s="13"/>
      <c r="B2663" s="241"/>
      <c r="C2663" s="242"/>
      <c r="D2663" s="243" t="s">
        <v>195</v>
      </c>
      <c r="E2663" s="244" t="s">
        <v>1</v>
      </c>
      <c r="F2663" s="245" t="s">
        <v>2954</v>
      </c>
      <c r="G2663" s="242"/>
      <c r="H2663" s="244" t="s">
        <v>1</v>
      </c>
      <c r="I2663" s="246"/>
      <c r="J2663" s="242"/>
      <c r="K2663" s="242"/>
      <c r="L2663" s="247"/>
      <c r="M2663" s="248"/>
      <c r="N2663" s="249"/>
      <c r="O2663" s="249"/>
      <c r="P2663" s="249"/>
      <c r="Q2663" s="249"/>
      <c r="R2663" s="249"/>
      <c r="S2663" s="249"/>
      <c r="T2663" s="250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51" t="s">
        <v>195</v>
      </c>
      <c r="AU2663" s="251" t="s">
        <v>83</v>
      </c>
      <c r="AV2663" s="13" t="s">
        <v>81</v>
      </c>
      <c r="AW2663" s="13" t="s">
        <v>30</v>
      </c>
      <c r="AX2663" s="13" t="s">
        <v>73</v>
      </c>
      <c r="AY2663" s="251" t="s">
        <v>183</v>
      </c>
    </row>
    <row r="2664" s="14" customFormat="1">
      <c r="A2664" s="14"/>
      <c r="B2664" s="252"/>
      <c r="C2664" s="253"/>
      <c r="D2664" s="243" t="s">
        <v>195</v>
      </c>
      <c r="E2664" s="254" t="s">
        <v>1</v>
      </c>
      <c r="F2664" s="255" t="s">
        <v>2955</v>
      </c>
      <c r="G2664" s="253"/>
      <c r="H2664" s="256">
        <v>7</v>
      </c>
      <c r="I2664" s="257"/>
      <c r="J2664" s="253"/>
      <c r="K2664" s="253"/>
      <c r="L2664" s="258"/>
      <c r="M2664" s="259"/>
      <c r="N2664" s="260"/>
      <c r="O2664" s="260"/>
      <c r="P2664" s="260"/>
      <c r="Q2664" s="260"/>
      <c r="R2664" s="260"/>
      <c r="S2664" s="260"/>
      <c r="T2664" s="261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62" t="s">
        <v>195</v>
      </c>
      <c r="AU2664" s="262" t="s">
        <v>83</v>
      </c>
      <c r="AV2664" s="14" t="s">
        <v>83</v>
      </c>
      <c r="AW2664" s="14" t="s">
        <v>30</v>
      </c>
      <c r="AX2664" s="14" t="s">
        <v>73</v>
      </c>
      <c r="AY2664" s="262" t="s">
        <v>183</v>
      </c>
    </row>
    <row r="2665" s="15" customFormat="1">
      <c r="A2665" s="15"/>
      <c r="B2665" s="263"/>
      <c r="C2665" s="264"/>
      <c r="D2665" s="243" t="s">
        <v>195</v>
      </c>
      <c r="E2665" s="265" t="s">
        <v>1</v>
      </c>
      <c r="F2665" s="266" t="s">
        <v>219</v>
      </c>
      <c r="G2665" s="264"/>
      <c r="H2665" s="267">
        <v>7</v>
      </c>
      <c r="I2665" s="268"/>
      <c r="J2665" s="264"/>
      <c r="K2665" s="264"/>
      <c r="L2665" s="269"/>
      <c r="M2665" s="270"/>
      <c r="N2665" s="271"/>
      <c r="O2665" s="271"/>
      <c r="P2665" s="271"/>
      <c r="Q2665" s="271"/>
      <c r="R2665" s="271"/>
      <c r="S2665" s="271"/>
      <c r="T2665" s="272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T2665" s="273" t="s">
        <v>195</v>
      </c>
      <c r="AU2665" s="273" t="s">
        <v>83</v>
      </c>
      <c r="AV2665" s="15" t="s">
        <v>188</v>
      </c>
      <c r="AW2665" s="15" t="s">
        <v>30</v>
      </c>
      <c r="AX2665" s="15" t="s">
        <v>81</v>
      </c>
      <c r="AY2665" s="273" t="s">
        <v>183</v>
      </c>
    </row>
    <row r="2666" s="2" customFormat="1" ht="33" customHeight="1">
      <c r="A2666" s="38"/>
      <c r="B2666" s="39"/>
      <c r="C2666" s="227" t="s">
        <v>2956</v>
      </c>
      <c r="D2666" s="227" t="s">
        <v>185</v>
      </c>
      <c r="E2666" s="228" t="s">
        <v>2957</v>
      </c>
      <c r="F2666" s="229" t="s">
        <v>2958</v>
      </c>
      <c r="G2666" s="230" t="s">
        <v>319</v>
      </c>
      <c r="H2666" s="231">
        <v>7</v>
      </c>
      <c r="I2666" s="232"/>
      <c r="J2666" s="233">
        <f>ROUND(I2666*H2666,2)</f>
        <v>0</v>
      </c>
      <c r="K2666" s="234"/>
      <c r="L2666" s="44"/>
      <c r="M2666" s="235" t="s">
        <v>1</v>
      </c>
      <c r="N2666" s="236" t="s">
        <v>38</v>
      </c>
      <c r="O2666" s="91"/>
      <c r="P2666" s="237">
        <f>O2666*H2666</f>
        <v>0</v>
      </c>
      <c r="Q2666" s="237">
        <v>0.0044799999999999996</v>
      </c>
      <c r="R2666" s="237">
        <f>Q2666*H2666</f>
        <v>0.031359999999999999</v>
      </c>
      <c r="S2666" s="237">
        <v>0</v>
      </c>
      <c r="T2666" s="238">
        <f>S2666*H2666</f>
        <v>0</v>
      </c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R2666" s="239" t="s">
        <v>327</v>
      </c>
      <c r="AT2666" s="239" t="s">
        <v>185</v>
      </c>
      <c r="AU2666" s="239" t="s">
        <v>83</v>
      </c>
      <c r="AY2666" s="17" t="s">
        <v>183</v>
      </c>
      <c r="BE2666" s="240">
        <f>IF(N2666="základní",J2666,0)</f>
        <v>0</v>
      </c>
      <c r="BF2666" s="240">
        <f>IF(N2666="snížená",J2666,0)</f>
        <v>0</v>
      </c>
      <c r="BG2666" s="240">
        <f>IF(N2666="zákl. přenesená",J2666,0)</f>
        <v>0</v>
      </c>
      <c r="BH2666" s="240">
        <f>IF(N2666="sníž. přenesená",J2666,0)</f>
        <v>0</v>
      </c>
      <c r="BI2666" s="240">
        <f>IF(N2666="nulová",J2666,0)</f>
        <v>0</v>
      </c>
      <c r="BJ2666" s="17" t="s">
        <v>81</v>
      </c>
      <c r="BK2666" s="240">
        <f>ROUND(I2666*H2666,2)</f>
        <v>0</v>
      </c>
      <c r="BL2666" s="17" t="s">
        <v>327</v>
      </c>
      <c r="BM2666" s="239" t="s">
        <v>2959</v>
      </c>
    </row>
    <row r="2667" s="13" customFormat="1">
      <c r="A2667" s="13"/>
      <c r="B2667" s="241"/>
      <c r="C2667" s="242"/>
      <c r="D2667" s="243" t="s">
        <v>195</v>
      </c>
      <c r="E2667" s="244" t="s">
        <v>1</v>
      </c>
      <c r="F2667" s="245" t="s">
        <v>2953</v>
      </c>
      <c r="G2667" s="242"/>
      <c r="H2667" s="244" t="s">
        <v>1</v>
      </c>
      <c r="I2667" s="246"/>
      <c r="J2667" s="242"/>
      <c r="K2667" s="242"/>
      <c r="L2667" s="247"/>
      <c r="M2667" s="248"/>
      <c r="N2667" s="249"/>
      <c r="O2667" s="249"/>
      <c r="P2667" s="249"/>
      <c r="Q2667" s="249"/>
      <c r="R2667" s="249"/>
      <c r="S2667" s="249"/>
      <c r="T2667" s="250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51" t="s">
        <v>195</v>
      </c>
      <c r="AU2667" s="251" t="s">
        <v>83</v>
      </c>
      <c r="AV2667" s="13" t="s">
        <v>81</v>
      </c>
      <c r="AW2667" s="13" t="s">
        <v>30</v>
      </c>
      <c r="AX2667" s="13" t="s">
        <v>73</v>
      </c>
      <c r="AY2667" s="251" t="s">
        <v>183</v>
      </c>
    </row>
    <row r="2668" s="13" customFormat="1">
      <c r="A2668" s="13"/>
      <c r="B2668" s="241"/>
      <c r="C2668" s="242"/>
      <c r="D2668" s="243" t="s">
        <v>195</v>
      </c>
      <c r="E2668" s="244" t="s">
        <v>1</v>
      </c>
      <c r="F2668" s="245" t="s">
        <v>2960</v>
      </c>
      <c r="G2668" s="242"/>
      <c r="H2668" s="244" t="s">
        <v>1</v>
      </c>
      <c r="I2668" s="246"/>
      <c r="J2668" s="242"/>
      <c r="K2668" s="242"/>
      <c r="L2668" s="247"/>
      <c r="M2668" s="248"/>
      <c r="N2668" s="249"/>
      <c r="O2668" s="249"/>
      <c r="P2668" s="249"/>
      <c r="Q2668" s="249"/>
      <c r="R2668" s="249"/>
      <c r="S2668" s="249"/>
      <c r="T2668" s="250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51" t="s">
        <v>195</v>
      </c>
      <c r="AU2668" s="251" t="s">
        <v>83</v>
      </c>
      <c r="AV2668" s="13" t="s">
        <v>81</v>
      </c>
      <c r="AW2668" s="13" t="s">
        <v>30</v>
      </c>
      <c r="AX2668" s="13" t="s">
        <v>73</v>
      </c>
      <c r="AY2668" s="251" t="s">
        <v>183</v>
      </c>
    </row>
    <row r="2669" s="14" customFormat="1">
      <c r="A2669" s="14"/>
      <c r="B2669" s="252"/>
      <c r="C2669" s="253"/>
      <c r="D2669" s="243" t="s">
        <v>195</v>
      </c>
      <c r="E2669" s="254" t="s">
        <v>1</v>
      </c>
      <c r="F2669" s="255" t="s">
        <v>2961</v>
      </c>
      <c r="G2669" s="253"/>
      <c r="H2669" s="256">
        <v>7</v>
      </c>
      <c r="I2669" s="257"/>
      <c r="J2669" s="253"/>
      <c r="K2669" s="253"/>
      <c r="L2669" s="258"/>
      <c r="M2669" s="259"/>
      <c r="N2669" s="260"/>
      <c r="O2669" s="260"/>
      <c r="P2669" s="260"/>
      <c r="Q2669" s="260"/>
      <c r="R2669" s="260"/>
      <c r="S2669" s="260"/>
      <c r="T2669" s="261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62" t="s">
        <v>195</v>
      </c>
      <c r="AU2669" s="262" t="s">
        <v>83</v>
      </c>
      <c r="AV2669" s="14" t="s">
        <v>83</v>
      </c>
      <c r="AW2669" s="14" t="s">
        <v>30</v>
      </c>
      <c r="AX2669" s="14" t="s">
        <v>73</v>
      </c>
      <c r="AY2669" s="262" t="s">
        <v>183</v>
      </c>
    </row>
    <row r="2670" s="15" customFormat="1">
      <c r="A2670" s="15"/>
      <c r="B2670" s="263"/>
      <c r="C2670" s="264"/>
      <c r="D2670" s="243" t="s">
        <v>195</v>
      </c>
      <c r="E2670" s="265" t="s">
        <v>1</v>
      </c>
      <c r="F2670" s="266" t="s">
        <v>219</v>
      </c>
      <c r="G2670" s="264"/>
      <c r="H2670" s="267">
        <v>7</v>
      </c>
      <c r="I2670" s="268"/>
      <c r="J2670" s="264"/>
      <c r="K2670" s="264"/>
      <c r="L2670" s="269"/>
      <c r="M2670" s="270"/>
      <c r="N2670" s="271"/>
      <c r="O2670" s="271"/>
      <c r="P2670" s="271"/>
      <c r="Q2670" s="271"/>
      <c r="R2670" s="271"/>
      <c r="S2670" s="271"/>
      <c r="T2670" s="272"/>
      <c r="U2670" s="15"/>
      <c r="V2670" s="15"/>
      <c r="W2670" s="15"/>
      <c r="X2670" s="15"/>
      <c r="Y2670" s="15"/>
      <c r="Z2670" s="15"/>
      <c r="AA2670" s="15"/>
      <c r="AB2670" s="15"/>
      <c r="AC2670" s="15"/>
      <c r="AD2670" s="15"/>
      <c r="AE2670" s="15"/>
      <c r="AT2670" s="273" t="s">
        <v>195</v>
      </c>
      <c r="AU2670" s="273" t="s">
        <v>83</v>
      </c>
      <c r="AV2670" s="15" t="s">
        <v>188</v>
      </c>
      <c r="AW2670" s="15" t="s">
        <v>30</v>
      </c>
      <c r="AX2670" s="15" t="s">
        <v>81</v>
      </c>
      <c r="AY2670" s="273" t="s">
        <v>183</v>
      </c>
    </row>
    <row r="2671" s="2" customFormat="1" ht="33" customHeight="1">
      <c r="A2671" s="38"/>
      <c r="B2671" s="39"/>
      <c r="C2671" s="227" t="s">
        <v>2962</v>
      </c>
      <c r="D2671" s="227" t="s">
        <v>185</v>
      </c>
      <c r="E2671" s="228" t="s">
        <v>2963</v>
      </c>
      <c r="F2671" s="229" t="s">
        <v>2964</v>
      </c>
      <c r="G2671" s="230" t="s">
        <v>319</v>
      </c>
      <c r="H2671" s="231">
        <v>32</v>
      </c>
      <c r="I2671" s="232"/>
      <c r="J2671" s="233">
        <f>ROUND(I2671*H2671,2)</f>
        <v>0</v>
      </c>
      <c r="K2671" s="234"/>
      <c r="L2671" s="44"/>
      <c r="M2671" s="235" t="s">
        <v>1</v>
      </c>
      <c r="N2671" s="236" t="s">
        <v>38</v>
      </c>
      <c r="O2671" s="91"/>
      <c r="P2671" s="237">
        <f>O2671*H2671</f>
        <v>0</v>
      </c>
      <c r="Q2671" s="237">
        <v>0.00479</v>
      </c>
      <c r="R2671" s="237">
        <f>Q2671*H2671</f>
        <v>0.15328</v>
      </c>
      <c r="S2671" s="237">
        <v>0</v>
      </c>
      <c r="T2671" s="238">
        <f>S2671*H2671</f>
        <v>0</v>
      </c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R2671" s="239" t="s">
        <v>327</v>
      </c>
      <c r="AT2671" s="239" t="s">
        <v>185</v>
      </c>
      <c r="AU2671" s="239" t="s">
        <v>83</v>
      </c>
      <c r="AY2671" s="17" t="s">
        <v>183</v>
      </c>
      <c r="BE2671" s="240">
        <f>IF(N2671="základní",J2671,0)</f>
        <v>0</v>
      </c>
      <c r="BF2671" s="240">
        <f>IF(N2671="snížená",J2671,0)</f>
        <v>0</v>
      </c>
      <c r="BG2671" s="240">
        <f>IF(N2671="zákl. přenesená",J2671,0)</f>
        <v>0</v>
      </c>
      <c r="BH2671" s="240">
        <f>IF(N2671="sníž. přenesená",J2671,0)</f>
        <v>0</v>
      </c>
      <c r="BI2671" s="240">
        <f>IF(N2671="nulová",J2671,0)</f>
        <v>0</v>
      </c>
      <c r="BJ2671" s="17" t="s">
        <v>81</v>
      </c>
      <c r="BK2671" s="240">
        <f>ROUND(I2671*H2671,2)</f>
        <v>0</v>
      </c>
      <c r="BL2671" s="17" t="s">
        <v>327</v>
      </c>
      <c r="BM2671" s="239" t="s">
        <v>2965</v>
      </c>
    </row>
    <row r="2672" s="13" customFormat="1">
      <c r="A2672" s="13"/>
      <c r="B2672" s="241"/>
      <c r="C2672" s="242"/>
      <c r="D2672" s="243" t="s">
        <v>195</v>
      </c>
      <c r="E2672" s="244" t="s">
        <v>1</v>
      </c>
      <c r="F2672" s="245" t="s">
        <v>2966</v>
      </c>
      <c r="G2672" s="242"/>
      <c r="H2672" s="244" t="s">
        <v>1</v>
      </c>
      <c r="I2672" s="246"/>
      <c r="J2672" s="242"/>
      <c r="K2672" s="242"/>
      <c r="L2672" s="247"/>
      <c r="M2672" s="248"/>
      <c r="N2672" s="249"/>
      <c r="O2672" s="249"/>
      <c r="P2672" s="249"/>
      <c r="Q2672" s="249"/>
      <c r="R2672" s="249"/>
      <c r="S2672" s="249"/>
      <c r="T2672" s="250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51" t="s">
        <v>195</v>
      </c>
      <c r="AU2672" s="251" t="s">
        <v>83</v>
      </c>
      <c r="AV2672" s="13" t="s">
        <v>81</v>
      </c>
      <c r="AW2672" s="13" t="s">
        <v>30</v>
      </c>
      <c r="AX2672" s="13" t="s">
        <v>73</v>
      </c>
      <c r="AY2672" s="251" t="s">
        <v>183</v>
      </c>
    </row>
    <row r="2673" s="13" customFormat="1">
      <c r="A2673" s="13"/>
      <c r="B2673" s="241"/>
      <c r="C2673" s="242"/>
      <c r="D2673" s="243" t="s">
        <v>195</v>
      </c>
      <c r="E2673" s="244" t="s">
        <v>1</v>
      </c>
      <c r="F2673" s="245" t="s">
        <v>2967</v>
      </c>
      <c r="G2673" s="242"/>
      <c r="H2673" s="244" t="s">
        <v>1</v>
      </c>
      <c r="I2673" s="246"/>
      <c r="J2673" s="242"/>
      <c r="K2673" s="242"/>
      <c r="L2673" s="247"/>
      <c r="M2673" s="248"/>
      <c r="N2673" s="249"/>
      <c r="O2673" s="249"/>
      <c r="P2673" s="249"/>
      <c r="Q2673" s="249"/>
      <c r="R2673" s="249"/>
      <c r="S2673" s="249"/>
      <c r="T2673" s="250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51" t="s">
        <v>195</v>
      </c>
      <c r="AU2673" s="251" t="s">
        <v>83</v>
      </c>
      <c r="AV2673" s="13" t="s">
        <v>81</v>
      </c>
      <c r="AW2673" s="13" t="s">
        <v>30</v>
      </c>
      <c r="AX2673" s="13" t="s">
        <v>73</v>
      </c>
      <c r="AY2673" s="251" t="s">
        <v>183</v>
      </c>
    </row>
    <row r="2674" s="14" customFormat="1">
      <c r="A2674" s="14"/>
      <c r="B2674" s="252"/>
      <c r="C2674" s="253"/>
      <c r="D2674" s="243" t="s">
        <v>195</v>
      </c>
      <c r="E2674" s="254" t="s">
        <v>1</v>
      </c>
      <c r="F2674" s="255" t="s">
        <v>2968</v>
      </c>
      <c r="G2674" s="253"/>
      <c r="H2674" s="256">
        <v>12</v>
      </c>
      <c r="I2674" s="257"/>
      <c r="J2674" s="253"/>
      <c r="K2674" s="253"/>
      <c r="L2674" s="258"/>
      <c r="M2674" s="259"/>
      <c r="N2674" s="260"/>
      <c r="O2674" s="260"/>
      <c r="P2674" s="260"/>
      <c r="Q2674" s="260"/>
      <c r="R2674" s="260"/>
      <c r="S2674" s="260"/>
      <c r="T2674" s="261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62" t="s">
        <v>195</v>
      </c>
      <c r="AU2674" s="262" t="s">
        <v>83</v>
      </c>
      <c r="AV2674" s="14" t="s">
        <v>83</v>
      </c>
      <c r="AW2674" s="14" t="s">
        <v>30</v>
      </c>
      <c r="AX2674" s="14" t="s">
        <v>73</v>
      </c>
      <c r="AY2674" s="262" t="s">
        <v>183</v>
      </c>
    </row>
    <row r="2675" s="13" customFormat="1">
      <c r="A2675" s="13"/>
      <c r="B2675" s="241"/>
      <c r="C2675" s="242"/>
      <c r="D2675" s="243" t="s">
        <v>195</v>
      </c>
      <c r="E2675" s="244" t="s">
        <v>1</v>
      </c>
      <c r="F2675" s="245" t="s">
        <v>2953</v>
      </c>
      <c r="G2675" s="242"/>
      <c r="H2675" s="244" t="s">
        <v>1</v>
      </c>
      <c r="I2675" s="246"/>
      <c r="J2675" s="242"/>
      <c r="K2675" s="242"/>
      <c r="L2675" s="247"/>
      <c r="M2675" s="248"/>
      <c r="N2675" s="249"/>
      <c r="O2675" s="249"/>
      <c r="P2675" s="249"/>
      <c r="Q2675" s="249"/>
      <c r="R2675" s="249"/>
      <c r="S2675" s="249"/>
      <c r="T2675" s="250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51" t="s">
        <v>195</v>
      </c>
      <c r="AU2675" s="251" t="s">
        <v>83</v>
      </c>
      <c r="AV2675" s="13" t="s">
        <v>81</v>
      </c>
      <c r="AW2675" s="13" t="s">
        <v>30</v>
      </c>
      <c r="AX2675" s="13" t="s">
        <v>73</v>
      </c>
      <c r="AY2675" s="251" t="s">
        <v>183</v>
      </c>
    </row>
    <row r="2676" s="13" customFormat="1">
      <c r="A2676" s="13"/>
      <c r="B2676" s="241"/>
      <c r="C2676" s="242"/>
      <c r="D2676" s="243" t="s">
        <v>195</v>
      </c>
      <c r="E2676" s="244" t="s">
        <v>1</v>
      </c>
      <c r="F2676" s="245" t="s">
        <v>2969</v>
      </c>
      <c r="G2676" s="242"/>
      <c r="H2676" s="244" t="s">
        <v>1</v>
      </c>
      <c r="I2676" s="246"/>
      <c r="J2676" s="242"/>
      <c r="K2676" s="242"/>
      <c r="L2676" s="247"/>
      <c r="M2676" s="248"/>
      <c r="N2676" s="249"/>
      <c r="O2676" s="249"/>
      <c r="P2676" s="249"/>
      <c r="Q2676" s="249"/>
      <c r="R2676" s="249"/>
      <c r="S2676" s="249"/>
      <c r="T2676" s="250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51" t="s">
        <v>195</v>
      </c>
      <c r="AU2676" s="251" t="s">
        <v>83</v>
      </c>
      <c r="AV2676" s="13" t="s">
        <v>81</v>
      </c>
      <c r="AW2676" s="13" t="s">
        <v>30</v>
      </c>
      <c r="AX2676" s="13" t="s">
        <v>73</v>
      </c>
      <c r="AY2676" s="251" t="s">
        <v>183</v>
      </c>
    </row>
    <row r="2677" s="14" customFormat="1">
      <c r="A2677" s="14"/>
      <c r="B2677" s="252"/>
      <c r="C2677" s="253"/>
      <c r="D2677" s="243" t="s">
        <v>195</v>
      </c>
      <c r="E2677" s="254" t="s">
        <v>1</v>
      </c>
      <c r="F2677" s="255" t="s">
        <v>322</v>
      </c>
      <c r="G2677" s="253"/>
      <c r="H2677" s="256">
        <v>15</v>
      </c>
      <c r="I2677" s="257"/>
      <c r="J2677" s="253"/>
      <c r="K2677" s="253"/>
      <c r="L2677" s="258"/>
      <c r="M2677" s="259"/>
      <c r="N2677" s="260"/>
      <c r="O2677" s="260"/>
      <c r="P2677" s="260"/>
      <c r="Q2677" s="260"/>
      <c r="R2677" s="260"/>
      <c r="S2677" s="260"/>
      <c r="T2677" s="261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62" t="s">
        <v>195</v>
      </c>
      <c r="AU2677" s="262" t="s">
        <v>83</v>
      </c>
      <c r="AV2677" s="14" t="s">
        <v>83</v>
      </c>
      <c r="AW2677" s="14" t="s">
        <v>30</v>
      </c>
      <c r="AX2677" s="14" t="s">
        <v>73</v>
      </c>
      <c r="AY2677" s="262" t="s">
        <v>183</v>
      </c>
    </row>
    <row r="2678" s="13" customFormat="1">
      <c r="A2678" s="13"/>
      <c r="B2678" s="241"/>
      <c r="C2678" s="242"/>
      <c r="D2678" s="243" t="s">
        <v>195</v>
      </c>
      <c r="E2678" s="244" t="s">
        <v>1</v>
      </c>
      <c r="F2678" s="245" t="s">
        <v>2970</v>
      </c>
      <c r="G2678" s="242"/>
      <c r="H2678" s="244" t="s">
        <v>1</v>
      </c>
      <c r="I2678" s="246"/>
      <c r="J2678" s="242"/>
      <c r="K2678" s="242"/>
      <c r="L2678" s="247"/>
      <c r="M2678" s="248"/>
      <c r="N2678" s="249"/>
      <c r="O2678" s="249"/>
      <c r="P2678" s="249"/>
      <c r="Q2678" s="249"/>
      <c r="R2678" s="249"/>
      <c r="S2678" s="249"/>
      <c r="T2678" s="250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51" t="s">
        <v>195</v>
      </c>
      <c r="AU2678" s="251" t="s">
        <v>83</v>
      </c>
      <c r="AV2678" s="13" t="s">
        <v>81</v>
      </c>
      <c r="AW2678" s="13" t="s">
        <v>30</v>
      </c>
      <c r="AX2678" s="13" t="s">
        <v>73</v>
      </c>
      <c r="AY2678" s="251" t="s">
        <v>183</v>
      </c>
    </row>
    <row r="2679" s="13" customFormat="1">
      <c r="A2679" s="13"/>
      <c r="B2679" s="241"/>
      <c r="C2679" s="242"/>
      <c r="D2679" s="243" t="s">
        <v>195</v>
      </c>
      <c r="E2679" s="244" t="s">
        <v>1</v>
      </c>
      <c r="F2679" s="245" t="s">
        <v>2971</v>
      </c>
      <c r="G2679" s="242"/>
      <c r="H2679" s="244" t="s">
        <v>1</v>
      </c>
      <c r="I2679" s="246"/>
      <c r="J2679" s="242"/>
      <c r="K2679" s="242"/>
      <c r="L2679" s="247"/>
      <c r="M2679" s="248"/>
      <c r="N2679" s="249"/>
      <c r="O2679" s="249"/>
      <c r="P2679" s="249"/>
      <c r="Q2679" s="249"/>
      <c r="R2679" s="249"/>
      <c r="S2679" s="249"/>
      <c r="T2679" s="250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51" t="s">
        <v>195</v>
      </c>
      <c r="AU2679" s="251" t="s">
        <v>83</v>
      </c>
      <c r="AV2679" s="13" t="s">
        <v>81</v>
      </c>
      <c r="AW2679" s="13" t="s">
        <v>30</v>
      </c>
      <c r="AX2679" s="13" t="s">
        <v>73</v>
      </c>
      <c r="AY2679" s="251" t="s">
        <v>183</v>
      </c>
    </row>
    <row r="2680" s="14" customFormat="1">
      <c r="A2680" s="14"/>
      <c r="B2680" s="252"/>
      <c r="C2680" s="253"/>
      <c r="D2680" s="243" t="s">
        <v>195</v>
      </c>
      <c r="E2680" s="254" t="s">
        <v>1</v>
      </c>
      <c r="F2680" s="255" t="s">
        <v>244</v>
      </c>
      <c r="G2680" s="253"/>
      <c r="H2680" s="256">
        <v>5</v>
      </c>
      <c r="I2680" s="257"/>
      <c r="J2680" s="253"/>
      <c r="K2680" s="253"/>
      <c r="L2680" s="258"/>
      <c r="M2680" s="259"/>
      <c r="N2680" s="260"/>
      <c r="O2680" s="260"/>
      <c r="P2680" s="260"/>
      <c r="Q2680" s="260"/>
      <c r="R2680" s="260"/>
      <c r="S2680" s="260"/>
      <c r="T2680" s="261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62" t="s">
        <v>195</v>
      </c>
      <c r="AU2680" s="262" t="s">
        <v>83</v>
      </c>
      <c r="AV2680" s="14" t="s">
        <v>83</v>
      </c>
      <c r="AW2680" s="14" t="s">
        <v>30</v>
      </c>
      <c r="AX2680" s="14" t="s">
        <v>73</v>
      </c>
      <c r="AY2680" s="262" t="s">
        <v>183</v>
      </c>
    </row>
    <row r="2681" s="15" customFormat="1">
      <c r="A2681" s="15"/>
      <c r="B2681" s="263"/>
      <c r="C2681" s="264"/>
      <c r="D2681" s="243" t="s">
        <v>195</v>
      </c>
      <c r="E2681" s="265" t="s">
        <v>1</v>
      </c>
      <c r="F2681" s="266" t="s">
        <v>219</v>
      </c>
      <c r="G2681" s="264"/>
      <c r="H2681" s="267">
        <v>32</v>
      </c>
      <c r="I2681" s="268"/>
      <c r="J2681" s="264"/>
      <c r="K2681" s="264"/>
      <c r="L2681" s="269"/>
      <c r="M2681" s="270"/>
      <c r="N2681" s="271"/>
      <c r="O2681" s="271"/>
      <c r="P2681" s="271"/>
      <c r="Q2681" s="271"/>
      <c r="R2681" s="271"/>
      <c r="S2681" s="271"/>
      <c r="T2681" s="272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  <c r="AE2681" s="15"/>
      <c r="AT2681" s="273" t="s">
        <v>195</v>
      </c>
      <c r="AU2681" s="273" t="s">
        <v>83</v>
      </c>
      <c r="AV2681" s="15" t="s">
        <v>188</v>
      </c>
      <c r="AW2681" s="15" t="s">
        <v>30</v>
      </c>
      <c r="AX2681" s="15" t="s">
        <v>81</v>
      </c>
      <c r="AY2681" s="273" t="s">
        <v>183</v>
      </c>
    </row>
    <row r="2682" s="2" customFormat="1" ht="33" customHeight="1">
      <c r="A2682" s="38"/>
      <c r="B2682" s="39"/>
      <c r="C2682" s="227" t="s">
        <v>2972</v>
      </c>
      <c r="D2682" s="227" t="s">
        <v>185</v>
      </c>
      <c r="E2682" s="228" t="s">
        <v>2973</v>
      </c>
      <c r="F2682" s="229" t="s">
        <v>2974</v>
      </c>
      <c r="G2682" s="230" t="s">
        <v>202</v>
      </c>
      <c r="H2682" s="231">
        <v>33</v>
      </c>
      <c r="I2682" s="232"/>
      <c r="J2682" s="233">
        <f>ROUND(I2682*H2682,2)</f>
        <v>0</v>
      </c>
      <c r="K2682" s="234"/>
      <c r="L2682" s="44"/>
      <c r="M2682" s="235" t="s">
        <v>1</v>
      </c>
      <c r="N2682" s="236" t="s">
        <v>38</v>
      </c>
      <c r="O2682" s="91"/>
      <c r="P2682" s="237">
        <f>O2682*H2682</f>
        <v>0</v>
      </c>
      <c r="Q2682" s="237">
        <v>0.0053699999999999998</v>
      </c>
      <c r="R2682" s="237">
        <f>Q2682*H2682</f>
        <v>0.17720999999999998</v>
      </c>
      <c r="S2682" s="237">
        <v>0</v>
      </c>
      <c r="T2682" s="238">
        <f>S2682*H2682</f>
        <v>0</v>
      </c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R2682" s="239" t="s">
        <v>327</v>
      </c>
      <c r="AT2682" s="239" t="s">
        <v>185</v>
      </c>
      <c r="AU2682" s="239" t="s">
        <v>83</v>
      </c>
      <c r="AY2682" s="17" t="s">
        <v>183</v>
      </c>
      <c r="BE2682" s="240">
        <f>IF(N2682="základní",J2682,0)</f>
        <v>0</v>
      </c>
      <c r="BF2682" s="240">
        <f>IF(N2682="snížená",J2682,0)</f>
        <v>0</v>
      </c>
      <c r="BG2682" s="240">
        <f>IF(N2682="zákl. přenesená",J2682,0)</f>
        <v>0</v>
      </c>
      <c r="BH2682" s="240">
        <f>IF(N2682="sníž. přenesená",J2682,0)</f>
        <v>0</v>
      </c>
      <c r="BI2682" s="240">
        <f>IF(N2682="nulová",J2682,0)</f>
        <v>0</v>
      </c>
      <c r="BJ2682" s="17" t="s">
        <v>81</v>
      </c>
      <c r="BK2682" s="240">
        <f>ROUND(I2682*H2682,2)</f>
        <v>0</v>
      </c>
      <c r="BL2682" s="17" t="s">
        <v>327</v>
      </c>
      <c r="BM2682" s="239" t="s">
        <v>2975</v>
      </c>
    </row>
    <row r="2683" s="13" customFormat="1">
      <c r="A2683" s="13"/>
      <c r="B2683" s="241"/>
      <c r="C2683" s="242"/>
      <c r="D2683" s="243" t="s">
        <v>195</v>
      </c>
      <c r="E2683" s="244" t="s">
        <v>1</v>
      </c>
      <c r="F2683" s="245" t="s">
        <v>2966</v>
      </c>
      <c r="G2683" s="242"/>
      <c r="H2683" s="244" t="s">
        <v>1</v>
      </c>
      <c r="I2683" s="246"/>
      <c r="J2683" s="242"/>
      <c r="K2683" s="242"/>
      <c r="L2683" s="247"/>
      <c r="M2683" s="248"/>
      <c r="N2683" s="249"/>
      <c r="O2683" s="249"/>
      <c r="P2683" s="249"/>
      <c r="Q2683" s="249"/>
      <c r="R2683" s="249"/>
      <c r="S2683" s="249"/>
      <c r="T2683" s="250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51" t="s">
        <v>195</v>
      </c>
      <c r="AU2683" s="251" t="s">
        <v>83</v>
      </c>
      <c r="AV2683" s="13" t="s">
        <v>81</v>
      </c>
      <c r="AW2683" s="13" t="s">
        <v>30</v>
      </c>
      <c r="AX2683" s="13" t="s">
        <v>73</v>
      </c>
      <c r="AY2683" s="251" t="s">
        <v>183</v>
      </c>
    </row>
    <row r="2684" s="13" customFormat="1">
      <c r="A2684" s="13"/>
      <c r="B2684" s="241"/>
      <c r="C2684" s="242"/>
      <c r="D2684" s="243" t="s">
        <v>195</v>
      </c>
      <c r="E2684" s="244" t="s">
        <v>1</v>
      </c>
      <c r="F2684" s="245" t="s">
        <v>2976</v>
      </c>
      <c r="G2684" s="242"/>
      <c r="H2684" s="244" t="s">
        <v>1</v>
      </c>
      <c r="I2684" s="246"/>
      <c r="J2684" s="242"/>
      <c r="K2684" s="242"/>
      <c r="L2684" s="247"/>
      <c r="M2684" s="248"/>
      <c r="N2684" s="249"/>
      <c r="O2684" s="249"/>
      <c r="P2684" s="249"/>
      <c r="Q2684" s="249"/>
      <c r="R2684" s="249"/>
      <c r="S2684" s="249"/>
      <c r="T2684" s="250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51" t="s">
        <v>195</v>
      </c>
      <c r="AU2684" s="251" t="s">
        <v>83</v>
      </c>
      <c r="AV2684" s="13" t="s">
        <v>81</v>
      </c>
      <c r="AW2684" s="13" t="s">
        <v>30</v>
      </c>
      <c r="AX2684" s="13" t="s">
        <v>73</v>
      </c>
      <c r="AY2684" s="251" t="s">
        <v>183</v>
      </c>
    </row>
    <row r="2685" s="14" customFormat="1">
      <c r="A2685" s="14"/>
      <c r="B2685" s="252"/>
      <c r="C2685" s="253"/>
      <c r="D2685" s="243" t="s">
        <v>195</v>
      </c>
      <c r="E2685" s="254" t="s">
        <v>1</v>
      </c>
      <c r="F2685" s="255" t="s">
        <v>2977</v>
      </c>
      <c r="G2685" s="253"/>
      <c r="H2685" s="256">
        <v>6.2999999999999998</v>
      </c>
      <c r="I2685" s="257"/>
      <c r="J2685" s="253"/>
      <c r="K2685" s="253"/>
      <c r="L2685" s="258"/>
      <c r="M2685" s="259"/>
      <c r="N2685" s="260"/>
      <c r="O2685" s="260"/>
      <c r="P2685" s="260"/>
      <c r="Q2685" s="260"/>
      <c r="R2685" s="260"/>
      <c r="S2685" s="260"/>
      <c r="T2685" s="261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62" t="s">
        <v>195</v>
      </c>
      <c r="AU2685" s="262" t="s">
        <v>83</v>
      </c>
      <c r="AV2685" s="14" t="s">
        <v>83</v>
      </c>
      <c r="AW2685" s="14" t="s">
        <v>30</v>
      </c>
      <c r="AX2685" s="14" t="s">
        <v>73</v>
      </c>
      <c r="AY2685" s="262" t="s">
        <v>183</v>
      </c>
    </row>
    <row r="2686" s="13" customFormat="1">
      <c r="A2686" s="13"/>
      <c r="B2686" s="241"/>
      <c r="C2686" s="242"/>
      <c r="D2686" s="243" t="s">
        <v>195</v>
      </c>
      <c r="E2686" s="244" t="s">
        <v>1</v>
      </c>
      <c r="F2686" s="245" t="s">
        <v>2953</v>
      </c>
      <c r="G2686" s="242"/>
      <c r="H2686" s="244" t="s">
        <v>1</v>
      </c>
      <c r="I2686" s="246"/>
      <c r="J2686" s="242"/>
      <c r="K2686" s="242"/>
      <c r="L2686" s="247"/>
      <c r="M2686" s="248"/>
      <c r="N2686" s="249"/>
      <c r="O2686" s="249"/>
      <c r="P2686" s="249"/>
      <c r="Q2686" s="249"/>
      <c r="R2686" s="249"/>
      <c r="S2686" s="249"/>
      <c r="T2686" s="250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51" t="s">
        <v>195</v>
      </c>
      <c r="AU2686" s="251" t="s">
        <v>83</v>
      </c>
      <c r="AV2686" s="13" t="s">
        <v>81</v>
      </c>
      <c r="AW2686" s="13" t="s">
        <v>30</v>
      </c>
      <c r="AX2686" s="13" t="s">
        <v>73</v>
      </c>
      <c r="AY2686" s="251" t="s">
        <v>183</v>
      </c>
    </row>
    <row r="2687" s="13" customFormat="1">
      <c r="A2687" s="13"/>
      <c r="B2687" s="241"/>
      <c r="C2687" s="242"/>
      <c r="D2687" s="243" t="s">
        <v>195</v>
      </c>
      <c r="E2687" s="244" t="s">
        <v>1</v>
      </c>
      <c r="F2687" s="245" t="s">
        <v>2978</v>
      </c>
      <c r="G2687" s="242"/>
      <c r="H2687" s="244" t="s">
        <v>1</v>
      </c>
      <c r="I2687" s="246"/>
      <c r="J2687" s="242"/>
      <c r="K2687" s="242"/>
      <c r="L2687" s="247"/>
      <c r="M2687" s="248"/>
      <c r="N2687" s="249"/>
      <c r="O2687" s="249"/>
      <c r="P2687" s="249"/>
      <c r="Q2687" s="249"/>
      <c r="R2687" s="249"/>
      <c r="S2687" s="249"/>
      <c r="T2687" s="250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51" t="s">
        <v>195</v>
      </c>
      <c r="AU2687" s="251" t="s">
        <v>83</v>
      </c>
      <c r="AV2687" s="13" t="s">
        <v>81</v>
      </c>
      <c r="AW2687" s="13" t="s">
        <v>30</v>
      </c>
      <c r="AX2687" s="13" t="s">
        <v>73</v>
      </c>
      <c r="AY2687" s="251" t="s">
        <v>183</v>
      </c>
    </row>
    <row r="2688" s="14" customFormat="1">
      <c r="A2688" s="14"/>
      <c r="B2688" s="252"/>
      <c r="C2688" s="253"/>
      <c r="D2688" s="243" t="s">
        <v>195</v>
      </c>
      <c r="E2688" s="254" t="s">
        <v>1</v>
      </c>
      <c r="F2688" s="255" t="s">
        <v>2979</v>
      </c>
      <c r="G2688" s="253"/>
      <c r="H2688" s="256">
        <v>26.699999999999999</v>
      </c>
      <c r="I2688" s="257"/>
      <c r="J2688" s="253"/>
      <c r="K2688" s="253"/>
      <c r="L2688" s="258"/>
      <c r="M2688" s="259"/>
      <c r="N2688" s="260"/>
      <c r="O2688" s="260"/>
      <c r="P2688" s="260"/>
      <c r="Q2688" s="260"/>
      <c r="R2688" s="260"/>
      <c r="S2688" s="260"/>
      <c r="T2688" s="261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62" t="s">
        <v>195</v>
      </c>
      <c r="AU2688" s="262" t="s">
        <v>83</v>
      </c>
      <c r="AV2688" s="14" t="s">
        <v>83</v>
      </c>
      <c r="AW2688" s="14" t="s">
        <v>30</v>
      </c>
      <c r="AX2688" s="14" t="s">
        <v>73</v>
      </c>
      <c r="AY2688" s="262" t="s">
        <v>183</v>
      </c>
    </row>
    <row r="2689" s="15" customFormat="1">
      <c r="A2689" s="15"/>
      <c r="B2689" s="263"/>
      <c r="C2689" s="264"/>
      <c r="D2689" s="243" t="s">
        <v>195</v>
      </c>
      <c r="E2689" s="265" t="s">
        <v>1</v>
      </c>
      <c r="F2689" s="266" t="s">
        <v>219</v>
      </c>
      <c r="G2689" s="264"/>
      <c r="H2689" s="267">
        <v>33</v>
      </c>
      <c r="I2689" s="268"/>
      <c r="J2689" s="264"/>
      <c r="K2689" s="264"/>
      <c r="L2689" s="269"/>
      <c r="M2689" s="270"/>
      <c r="N2689" s="271"/>
      <c r="O2689" s="271"/>
      <c r="P2689" s="271"/>
      <c r="Q2689" s="271"/>
      <c r="R2689" s="271"/>
      <c r="S2689" s="271"/>
      <c r="T2689" s="272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T2689" s="273" t="s">
        <v>195</v>
      </c>
      <c r="AU2689" s="273" t="s">
        <v>83</v>
      </c>
      <c r="AV2689" s="15" t="s">
        <v>188</v>
      </c>
      <c r="AW2689" s="15" t="s">
        <v>30</v>
      </c>
      <c r="AX2689" s="15" t="s">
        <v>81</v>
      </c>
      <c r="AY2689" s="273" t="s">
        <v>183</v>
      </c>
    </row>
    <row r="2690" s="2" customFormat="1" ht="37.8" customHeight="1">
      <c r="A2690" s="38"/>
      <c r="B2690" s="39"/>
      <c r="C2690" s="227" t="s">
        <v>2980</v>
      </c>
      <c r="D2690" s="227" t="s">
        <v>185</v>
      </c>
      <c r="E2690" s="228" t="s">
        <v>2981</v>
      </c>
      <c r="F2690" s="229" t="s">
        <v>2982</v>
      </c>
      <c r="G2690" s="230" t="s">
        <v>325</v>
      </c>
      <c r="H2690" s="231">
        <v>12</v>
      </c>
      <c r="I2690" s="232"/>
      <c r="J2690" s="233">
        <f>ROUND(I2690*H2690,2)</f>
        <v>0</v>
      </c>
      <c r="K2690" s="234"/>
      <c r="L2690" s="44"/>
      <c r="M2690" s="235" t="s">
        <v>1</v>
      </c>
      <c r="N2690" s="236" t="s">
        <v>38</v>
      </c>
      <c r="O2690" s="91"/>
      <c r="P2690" s="237">
        <f>O2690*H2690</f>
        <v>0</v>
      </c>
      <c r="Q2690" s="237">
        <v>0</v>
      </c>
      <c r="R2690" s="237">
        <f>Q2690*H2690</f>
        <v>0</v>
      </c>
      <c r="S2690" s="237">
        <v>0</v>
      </c>
      <c r="T2690" s="238">
        <f>S2690*H2690</f>
        <v>0</v>
      </c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R2690" s="239" t="s">
        <v>327</v>
      </c>
      <c r="AT2690" s="239" t="s">
        <v>185</v>
      </c>
      <c r="AU2690" s="239" t="s">
        <v>83</v>
      </c>
      <c r="AY2690" s="17" t="s">
        <v>183</v>
      </c>
      <c r="BE2690" s="240">
        <f>IF(N2690="základní",J2690,0)</f>
        <v>0</v>
      </c>
      <c r="BF2690" s="240">
        <f>IF(N2690="snížená",J2690,0)</f>
        <v>0</v>
      </c>
      <c r="BG2690" s="240">
        <f>IF(N2690="zákl. přenesená",J2690,0)</f>
        <v>0</v>
      </c>
      <c r="BH2690" s="240">
        <f>IF(N2690="sníž. přenesená",J2690,0)</f>
        <v>0</v>
      </c>
      <c r="BI2690" s="240">
        <f>IF(N2690="nulová",J2690,0)</f>
        <v>0</v>
      </c>
      <c r="BJ2690" s="17" t="s">
        <v>81</v>
      </c>
      <c r="BK2690" s="240">
        <f>ROUND(I2690*H2690,2)</f>
        <v>0</v>
      </c>
      <c r="BL2690" s="17" t="s">
        <v>327</v>
      </c>
      <c r="BM2690" s="239" t="s">
        <v>2983</v>
      </c>
    </row>
    <row r="2691" s="2" customFormat="1" ht="24.15" customHeight="1">
      <c r="A2691" s="38"/>
      <c r="B2691" s="39"/>
      <c r="C2691" s="227" t="s">
        <v>2984</v>
      </c>
      <c r="D2691" s="227" t="s">
        <v>185</v>
      </c>
      <c r="E2691" s="228" t="s">
        <v>2985</v>
      </c>
      <c r="F2691" s="229" t="s">
        <v>2986</v>
      </c>
      <c r="G2691" s="230" t="s">
        <v>319</v>
      </c>
      <c r="H2691" s="231">
        <v>2.75</v>
      </c>
      <c r="I2691" s="232"/>
      <c r="J2691" s="233">
        <f>ROUND(I2691*H2691,2)</f>
        <v>0</v>
      </c>
      <c r="K2691" s="234"/>
      <c r="L2691" s="44"/>
      <c r="M2691" s="235" t="s">
        <v>1</v>
      </c>
      <c r="N2691" s="236" t="s">
        <v>38</v>
      </c>
      <c r="O2691" s="91"/>
      <c r="P2691" s="237">
        <f>O2691*H2691</f>
        <v>0</v>
      </c>
      <c r="Q2691" s="237">
        <v>0.0016299999999999999</v>
      </c>
      <c r="R2691" s="237">
        <f>Q2691*H2691</f>
        <v>0.0044824999999999995</v>
      </c>
      <c r="S2691" s="237">
        <v>0</v>
      </c>
      <c r="T2691" s="238">
        <f>S2691*H2691</f>
        <v>0</v>
      </c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R2691" s="239" t="s">
        <v>327</v>
      </c>
      <c r="AT2691" s="239" t="s">
        <v>185</v>
      </c>
      <c r="AU2691" s="239" t="s">
        <v>83</v>
      </c>
      <c r="AY2691" s="17" t="s">
        <v>183</v>
      </c>
      <c r="BE2691" s="240">
        <f>IF(N2691="základní",J2691,0)</f>
        <v>0</v>
      </c>
      <c r="BF2691" s="240">
        <f>IF(N2691="snížená",J2691,0)</f>
        <v>0</v>
      </c>
      <c r="BG2691" s="240">
        <f>IF(N2691="zákl. přenesená",J2691,0)</f>
        <v>0</v>
      </c>
      <c r="BH2691" s="240">
        <f>IF(N2691="sníž. přenesená",J2691,0)</f>
        <v>0</v>
      </c>
      <c r="BI2691" s="240">
        <f>IF(N2691="nulová",J2691,0)</f>
        <v>0</v>
      </c>
      <c r="BJ2691" s="17" t="s">
        <v>81</v>
      </c>
      <c r="BK2691" s="240">
        <f>ROUND(I2691*H2691,2)</f>
        <v>0</v>
      </c>
      <c r="BL2691" s="17" t="s">
        <v>327</v>
      </c>
      <c r="BM2691" s="239" t="s">
        <v>2987</v>
      </c>
    </row>
    <row r="2692" s="13" customFormat="1">
      <c r="A2692" s="13"/>
      <c r="B2692" s="241"/>
      <c r="C2692" s="242"/>
      <c r="D2692" s="243" t="s">
        <v>195</v>
      </c>
      <c r="E2692" s="244" t="s">
        <v>1</v>
      </c>
      <c r="F2692" s="245" t="s">
        <v>2988</v>
      </c>
      <c r="G2692" s="242"/>
      <c r="H2692" s="244" t="s">
        <v>1</v>
      </c>
      <c r="I2692" s="246"/>
      <c r="J2692" s="242"/>
      <c r="K2692" s="242"/>
      <c r="L2692" s="247"/>
      <c r="M2692" s="248"/>
      <c r="N2692" s="249"/>
      <c r="O2692" s="249"/>
      <c r="P2692" s="249"/>
      <c r="Q2692" s="249"/>
      <c r="R2692" s="249"/>
      <c r="S2692" s="249"/>
      <c r="T2692" s="250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51" t="s">
        <v>195</v>
      </c>
      <c r="AU2692" s="251" t="s">
        <v>83</v>
      </c>
      <c r="AV2692" s="13" t="s">
        <v>81</v>
      </c>
      <c r="AW2692" s="13" t="s">
        <v>30</v>
      </c>
      <c r="AX2692" s="13" t="s">
        <v>73</v>
      </c>
      <c r="AY2692" s="251" t="s">
        <v>183</v>
      </c>
    </row>
    <row r="2693" s="14" customFormat="1">
      <c r="A2693" s="14"/>
      <c r="B2693" s="252"/>
      <c r="C2693" s="253"/>
      <c r="D2693" s="243" t="s">
        <v>195</v>
      </c>
      <c r="E2693" s="254" t="s">
        <v>1</v>
      </c>
      <c r="F2693" s="255" t="s">
        <v>2989</v>
      </c>
      <c r="G2693" s="253"/>
      <c r="H2693" s="256">
        <v>2.75</v>
      </c>
      <c r="I2693" s="257"/>
      <c r="J2693" s="253"/>
      <c r="K2693" s="253"/>
      <c r="L2693" s="258"/>
      <c r="M2693" s="259"/>
      <c r="N2693" s="260"/>
      <c r="O2693" s="260"/>
      <c r="P2693" s="260"/>
      <c r="Q2693" s="260"/>
      <c r="R2693" s="260"/>
      <c r="S2693" s="260"/>
      <c r="T2693" s="261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62" t="s">
        <v>195</v>
      </c>
      <c r="AU2693" s="262" t="s">
        <v>83</v>
      </c>
      <c r="AV2693" s="14" t="s">
        <v>83</v>
      </c>
      <c r="AW2693" s="14" t="s">
        <v>30</v>
      </c>
      <c r="AX2693" s="14" t="s">
        <v>81</v>
      </c>
      <c r="AY2693" s="262" t="s">
        <v>183</v>
      </c>
    </row>
    <row r="2694" s="2" customFormat="1" ht="24.15" customHeight="1">
      <c r="A2694" s="38"/>
      <c r="B2694" s="39"/>
      <c r="C2694" s="227" t="s">
        <v>2990</v>
      </c>
      <c r="D2694" s="227" t="s">
        <v>185</v>
      </c>
      <c r="E2694" s="228" t="s">
        <v>2991</v>
      </c>
      <c r="F2694" s="229" t="s">
        <v>2992</v>
      </c>
      <c r="G2694" s="230" t="s">
        <v>319</v>
      </c>
      <c r="H2694" s="231">
        <v>9.6600000000000001</v>
      </c>
      <c r="I2694" s="232"/>
      <c r="J2694" s="233">
        <f>ROUND(I2694*H2694,2)</f>
        <v>0</v>
      </c>
      <c r="K2694" s="234"/>
      <c r="L2694" s="44"/>
      <c r="M2694" s="235" t="s">
        <v>1</v>
      </c>
      <c r="N2694" s="236" t="s">
        <v>38</v>
      </c>
      <c r="O2694" s="91"/>
      <c r="P2694" s="237">
        <f>O2694*H2694</f>
        <v>0</v>
      </c>
      <c r="Q2694" s="237">
        <v>0.0020200000000000001</v>
      </c>
      <c r="R2694" s="237">
        <f>Q2694*H2694</f>
        <v>0.019513200000000001</v>
      </c>
      <c r="S2694" s="237">
        <v>0</v>
      </c>
      <c r="T2694" s="238">
        <f>S2694*H2694</f>
        <v>0</v>
      </c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R2694" s="239" t="s">
        <v>188</v>
      </c>
      <c r="AT2694" s="239" t="s">
        <v>185</v>
      </c>
      <c r="AU2694" s="239" t="s">
        <v>83</v>
      </c>
      <c r="AY2694" s="17" t="s">
        <v>183</v>
      </c>
      <c r="BE2694" s="240">
        <f>IF(N2694="základní",J2694,0)</f>
        <v>0</v>
      </c>
      <c r="BF2694" s="240">
        <f>IF(N2694="snížená",J2694,0)</f>
        <v>0</v>
      </c>
      <c r="BG2694" s="240">
        <f>IF(N2694="zákl. přenesená",J2694,0)</f>
        <v>0</v>
      </c>
      <c r="BH2694" s="240">
        <f>IF(N2694="sníž. přenesená",J2694,0)</f>
        <v>0</v>
      </c>
      <c r="BI2694" s="240">
        <f>IF(N2694="nulová",J2694,0)</f>
        <v>0</v>
      </c>
      <c r="BJ2694" s="17" t="s">
        <v>81</v>
      </c>
      <c r="BK2694" s="240">
        <f>ROUND(I2694*H2694,2)</f>
        <v>0</v>
      </c>
      <c r="BL2694" s="17" t="s">
        <v>188</v>
      </c>
      <c r="BM2694" s="239" t="s">
        <v>2993</v>
      </c>
    </row>
    <row r="2695" s="13" customFormat="1">
      <c r="A2695" s="13"/>
      <c r="B2695" s="241"/>
      <c r="C2695" s="242"/>
      <c r="D2695" s="243" t="s">
        <v>195</v>
      </c>
      <c r="E2695" s="244" t="s">
        <v>1</v>
      </c>
      <c r="F2695" s="245" t="s">
        <v>2994</v>
      </c>
      <c r="G2695" s="242"/>
      <c r="H2695" s="244" t="s">
        <v>1</v>
      </c>
      <c r="I2695" s="246"/>
      <c r="J2695" s="242"/>
      <c r="K2695" s="242"/>
      <c r="L2695" s="247"/>
      <c r="M2695" s="248"/>
      <c r="N2695" s="249"/>
      <c r="O2695" s="249"/>
      <c r="P2695" s="249"/>
      <c r="Q2695" s="249"/>
      <c r="R2695" s="249"/>
      <c r="S2695" s="249"/>
      <c r="T2695" s="250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51" t="s">
        <v>195</v>
      </c>
      <c r="AU2695" s="251" t="s">
        <v>83</v>
      </c>
      <c r="AV2695" s="13" t="s">
        <v>81</v>
      </c>
      <c r="AW2695" s="13" t="s">
        <v>30</v>
      </c>
      <c r="AX2695" s="13" t="s">
        <v>73</v>
      </c>
      <c r="AY2695" s="251" t="s">
        <v>183</v>
      </c>
    </row>
    <row r="2696" s="14" customFormat="1">
      <c r="A2696" s="14"/>
      <c r="B2696" s="252"/>
      <c r="C2696" s="253"/>
      <c r="D2696" s="243" t="s">
        <v>195</v>
      </c>
      <c r="E2696" s="254" t="s">
        <v>1</v>
      </c>
      <c r="F2696" s="255" t="s">
        <v>2995</v>
      </c>
      <c r="G2696" s="253"/>
      <c r="H2696" s="256">
        <v>9.6600000000000001</v>
      </c>
      <c r="I2696" s="257"/>
      <c r="J2696" s="253"/>
      <c r="K2696" s="253"/>
      <c r="L2696" s="258"/>
      <c r="M2696" s="259"/>
      <c r="N2696" s="260"/>
      <c r="O2696" s="260"/>
      <c r="P2696" s="260"/>
      <c r="Q2696" s="260"/>
      <c r="R2696" s="260"/>
      <c r="S2696" s="260"/>
      <c r="T2696" s="261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62" t="s">
        <v>195</v>
      </c>
      <c r="AU2696" s="262" t="s">
        <v>83</v>
      </c>
      <c r="AV2696" s="14" t="s">
        <v>83</v>
      </c>
      <c r="AW2696" s="14" t="s">
        <v>30</v>
      </c>
      <c r="AX2696" s="14" t="s">
        <v>81</v>
      </c>
      <c r="AY2696" s="262" t="s">
        <v>183</v>
      </c>
    </row>
    <row r="2697" s="2" customFormat="1" ht="33" customHeight="1">
      <c r="A2697" s="38"/>
      <c r="B2697" s="39"/>
      <c r="C2697" s="227" t="s">
        <v>2996</v>
      </c>
      <c r="D2697" s="227" t="s">
        <v>185</v>
      </c>
      <c r="E2697" s="228" t="s">
        <v>2997</v>
      </c>
      <c r="F2697" s="229" t="s">
        <v>2998</v>
      </c>
      <c r="G2697" s="230" t="s">
        <v>319</v>
      </c>
      <c r="H2697" s="231">
        <v>5</v>
      </c>
      <c r="I2697" s="232"/>
      <c r="J2697" s="233">
        <f>ROUND(I2697*H2697,2)</f>
        <v>0</v>
      </c>
      <c r="K2697" s="234"/>
      <c r="L2697" s="44"/>
      <c r="M2697" s="235" t="s">
        <v>1</v>
      </c>
      <c r="N2697" s="236" t="s">
        <v>38</v>
      </c>
      <c r="O2697" s="91"/>
      <c r="P2697" s="237">
        <f>O2697*H2697</f>
        <v>0</v>
      </c>
      <c r="Q2697" s="237">
        <v>0.0040099999999999997</v>
      </c>
      <c r="R2697" s="237">
        <f>Q2697*H2697</f>
        <v>0.020049999999999998</v>
      </c>
      <c r="S2697" s="237">
        <v>0</v>
      </c>
      <c r="T2697" s="238">
        <f>S2697*H2697</f>
        <v>0</v>
      </c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R2697" s="239" t="s">
        <v>327</v>
      </c>
      <c r="AT2697" s="239" t="s">
        <v>185</v>
      </c>
      <c r="AU2697" s="239" t="s">
        <v>83</v>
      </c>
      <c r="AY2697" s="17" t="s">
        <v>183</v>
      </c>
      <c r="BE2697" s="240">
        <f>IF(N2697="základní",J2697,0)</f>
        <v>0</v>
      </c>
      <c r="BF2697" s="240">
        <f>IF(N2697="snížená",J2697,0)</f>
        <v>0</v>
      </c>
      <c r="BG2697" s="240">
        <f>IF(N2697="zákl. přenesená",J2697,0)</f>
        <v>0</v>
      </c>
      <c r="BH2697" s="240">
        <f>IF(N2697="sníž. přenesená",J2697,0)</f>
        <v>0</v>
      </c>
      <c r="BI2697" s="240">
        <f>IF(N2697="nulová",J2697,0)</f>
        <v>0</v>
      </c>
      <c r="BJ2697" s="17" t="s">
        <v>81</v>
      </c>
      <c r="BK2697" s="240">
        <f>ROUND(I2697*H2697,2)</f>
        <v>0</v>
      </c>
      <c r="BL2697" s="17" t="s">
        <v>327</v>
      </c>
      <c r="BM2697" s="239" t="s">
        <v>2999</v>
      </c>
    </row>
    <row r="2698" s="13" customFormat="1">
      <c r="A2698" s="13"/>
      <c r="B2698" s="241"/>
      <c r="C2698" s="242"/>
      <c r="D2698" s="243" t="s">
        <v>195</v>
      </c>
      <c r="E2698" s="244" t="s">
        <v>1</v>
      </c>
      <c r="F2698" s="245" t="s">
        <v>2953</v>
      </c>
      <c r="G2698" s="242"/>
      <c r="H2698" s="244" t="s">
        <v>1</v>
      </c>
      <c r="I2698" s="246"/>
      <c r="J2698" s="242"/>
      <c r="K2698" s="242"/>
      <c r="L2698" s="247"/>
      <c r="M2698" s="248"/>
      <c r="N2698" s="249"/>
      <c r="O2698" s="249"/>
      <c r="P2698" s="249"/>
      <c r="Q2698" s="249"/>
      <c r="R2698" s="249"/>
      <c r="S2698" s="249"/>
      <c r="T2698" s="250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51" t="s">
        <v>195</v>
      </c>
      <c r="AU2698" s="251" t="s">
        <v>83</v>
      </c>
      <c r="AV2698" s="13" t="s">
        <v>81</v>
      </c>
      <c r="AW2698" s="13" t="s">
        <v>30</v>
      </c>
      <c r="AX2698" s="13" t="s">
        <v>73</v>
      </c>
      <c r="AY2698" s="251" t="s">
        <v>183</v>
      </c>
    </row>
    <row r="2699" s="13" customFormat="1">
      <c r="A2699" s="13"/>
      <c r="B2699" s="241"/>
      <c r="C2699" s="242"/>
      <c r="D2699" s="243" t="s">
        <v>195</v>
      </c>
      <c r="E2699" s="244" t="s">
        <v>1</v>
      </c>
      <c r="F2699" s="245" t="s">
        <v>3000</v>
      </c>
      <c r="G2699" s="242"/>
      <c r="H2699" s="244" t="s">
        <v>1</v>
      </c>
      <c r="I2699" s="246"/>
      <c r="J2699" s="242"/>
      <c r="K2699" s="242"/>
      <c r="L2699" s="247"/>
      <c r="M2699" s="248"/>
      <c r="N2699" s="249"/>
      <c r="O2699" s="249"/>
      <c r="P2699" s="249"/>
      <c r="Q2699" s="249"/>
      <c r="R2699" s="249"/>
      <c r="S2699" s="249"/>
      <c r="T2699" s="250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51" t="s">
        <v>195</v>
      </c>
      <c r="AU2699" s="251" t="s">
        <v>83</v>
      </c>
      <c r="AV2699" s="13" t="s">
        <v>81</v>
      </c>
      <c r="AW2699" s="13" t="s">
        <v>30</v>
      </c>
      <c r="AX2699" s="13" t="s">
        <v>73</v>
      </c>
      <c r="AY2699" s="251" t="s">
        <v>183</v>
      </c>
    </row>
    <row r="2700" s="14" customFormat="1">
      <c r="A2700" s="14"/>
      <c r="B2700" s="252"/>
      <c r="C2700" s="253"/>
      <c r="D2700" s="243" t="s">
        <v>195</v>
      </c>
      <c r="E2700" s="254" t="s">
        <v>1</v>
      </c>
      <c r="F2700" s="255" t="s">
        <v>3001</v>
      </c>
      <c r="G2700" s="253"/>
      <c r="H2700" s="256">
        <v>5</v>
      </c>
      <c r="I2700" s="257"/>
      <c r="J2700" s="253"/>
      <c r="K2700" s="253"/>
      <c r="L2700" s="258"/>
      <c r="M2700" s="259"/>
      <c r="N2700" s="260"/>
      <c r="O2700" s="260"/>
      <c r="P2700" s="260"/>
      <c r="Q2700" s="260"/>
      <c r="R2700" s="260"/>
      <c r="S2700" s="260"/>
      <c r="T2700" s="261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62" t="s">
        <v>195</v>
      </c>
      <c r="AU2700" s="262" t="s">
        <v>83</v>
      </c>
      <c r="AV2700" s="14" t="s">
        <v>83</v>
      </c>
      <c r="AW2700" s="14" t="s">
        <v>30</v>
      </c>
      <c r="AX2700" s="14" t="s">
        <v>73</v>
      </c>
      <c r="AY2700" s="262" t="s">
        <v>183</v>
      </c>
    </row>
    <row r="2701" s="15" customFormat="1">
      <c r="A2701" s="15"/>
      <c r="B2701" s="263"/>
      <c r="C2701" s="264"/>
      <c r="D2701" s="243" t="s">
        <v>195</v>
      </c>
      <c r="E2701" s="265" t="s">
        <v>1</v>
      </c>
      <c r="F2701" s="266" t="s">
        <v>219</v>
      </c>
      <c r="G2701" s="264"/>
      <c r="H2701" s="267">
        <v>5</v>
      </c>
      <c r="I2701" s="268"/>
      <c r="J2701" s="264"/>
      <c r="K2701" s="264"/>
      <c r="L2701" s="269"/>
      <c r="M2701" s="270"/>
      <c r="N2701" s="271"/>
      <c r="O2701" s="271"/>
      <c r="P2701" s="271"/>
      <c r="Q2701" s="271"/>
      <c r="R2701" s="271"/>
      <c r="S2701" s="271"/>
      <c r="T2701" s="272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T2701" s="273" t="s">
        <v>195</v>
      </c>
      <c r="AU2701" s="273" t="s">
        <v>83</v>
      </c>
      <c r="AV2701" s="15" t="s">
        <v>188</v>
      </c>
      <c r="AW2701" s="15" t="s">
        <v>30</v>
      </c>
      <c r="AX2701" s="15" t="s">
        <v>81</v>
      </c>
      <c r="AY2701" s="273" t="s">
        <v>183</v>
      </c>
    </row>
    <row r="2702" s="2" customFormat="1" ht="24.15" customHeight="1">
      <c r="A2702" s="38"/>
      <c r="B2702" s="39"/>
      <c r="C2702" s="227" t="s">
        <v>3002</v>
      </c>
      <c r="D2702" s="227" t="s">
        <v>185</v>
      </c>
      <c r="E2702" s="228" t="s">
        <v>3003</v>
      </c>
      <c r="F2702" s="229" t="s">
        <v>3004</v>
      </c>
      <c r="G2702" s="230" t="s">
        <v>319</v>
      </c>
      <c r="H2702" s="231">
        <v>15.5</v>
      </c>
      <c r="I2702" s="232"/>
      <c r="J2702" s="233">
        <f>ROUND(I2702*H2702,2)</f>
        <v>0</v>
      </c>
      <c r="K2702" s="234"/>
      <c r="L2702" s="44"/>
      <c r="M2702" s="235" t="s">
        <v>1</v>
      </c>
      <c r="N2702" s="236" t="s">
        <v>38</v>
      </c>
      <c r="O2702" s="91"/>
      <c r="P2702" s="237">
        <f>O2702*H2702</f>
        <v>0</v>
      </c>
      <c r="Q2702" s="237">
        <v>0.0040000000000000001</v>
      </c>
      <c r="R2702" s="237">
        <f>Q2702*H2702</f>
        <v>0.062</v>
      </c>
      <c r="S2702" s="237">
        <v>0</v>
      </c>
      <c r="T2702" s="238">
        <f>S2702*H2702</f>
        <v>0</v>
      </c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R2702" s="239" t="s">
        <v>327</v>
      </c>
      <c r="AT2702" s="239" t="s">
        <v>185</v>
      </c>
      <c r="AU2702" s="239" t="s">
        <v>83</v>
      </c>
      <c r="AY2702" s="17" t="s">
        <v>183</v>
      </c>
      <c r="BE2702" s="240">
        <f>IF(N2702="základní",J2702,0)</f>
        <v>0</v>
      </c>
      <c r="BF2702" s="240">
        <f>IF(N2702="snížená",J2702,0)</f>
        <v>0</v>
      </c>
      <c r="BG2702" s="240">
        <f>IF(N2702="zákl. přenesená",J2702,0)</f>
        <v>0</v>
      </c>
      <c r="BH2702" s="240">
        <f>IF(N2702="sníž. přenesená",J2702,0)</f>
        <v>0</v>
      </c>
      <c r="BI2702" s="240">
        <f>IF(N2702="nulová",J2702,0)</f>
        <v>0</v>
      </c>
      <c r="BJ2702" s="17" t="s">
        <v>81</v>
      </c>
      <c r="BK2702" s="240">
        <f>ROUND(I2702*H2702,2)</f>
        <v>0</v>
      </c>
      <c r="BL2702" s="17" t="s">
        <v>327</v>
      </c>
      <c r="BM2702" s="239" t="s">
        <v>3005</v>
      </c>
    </row>
    <row r="2703" s="13" customFormat="1">
      <c r="A2703" s="13"/>
      <c r="B2703" s="241"/>
      <c r="C2703" s="242"/>
      <c r="D2703" s="243" t="s">
        <v>195</v>
      </c>
      <c r="E2703" s="244" t="s">
        <v>1</v>
      </c>
      <c r="F2703" s="245" t="s">
        <v>3006</v>
      </c>
      <c r="G2703" s="242"/>
      <c r="H2703" s="244" t="s">
        <v>1</v>
      </c>
      <c r="I2703" s="246"/>
      <c r="J2703" s="242"/>
      <c r="K2703" s="242"/>
      <c r="L2703" s="247"/>
      <c r="M2703" s="248"/>
      <c r="N2703" s="249"/>
      <c r="O2703" s="249"/>
      <c r="P2703" s="249"/>
      <c r="Q2703" s="249"/>
      <c r="R2703" s="249"/>
      <c r="S2703" s="249"/>
      <c r="T2703" s="250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51" t="s">
        <v>195</v>
      </c>
      <c r="AU2703" s="251" t="s">
        <v>83</v>
      </c>
      <c r="AV2703" s="13" t="s">
        <v>81</v>
      </c>
      <c r="AW2703" s="13" t="s">
        <v>30</v>
      </c>
      <c r="AX2703" s="13" t="s">
        <v>73</v>
      </c>
      <c r="AY2703" s="251" t="s">
        <v>183</v>
      </c>
    </row>
    <row r="2704" s="13" customFormat="1">
      <c r="A2704" s="13"/>
      <c r="B2704" s="241"/>
      <c r="C2704" s="242"/>
      <c r="D2704" s="243" t="s">
        <v>195</v>
      </c>
      <c r="E2704" s="244" t="s">
        <v>1</v>
      </c>
      <c r="F2704" s="245" t="s">
        <v>3007</v>
      </c>
      <c r="G2704" s="242"/>
      <c r="H2704" s="244" t="s">
        <v>1</v>
      </c>
      <c r="I2704" s="246"/>
      <c r="J2704" s="242"/>
      <c r="K2704" s="242"/>
      <c r="L2704" s="247"/>
      <c r="M2704" s="248"/>
      <c r="N2704" s="249"/>
      <c r="O2704" s="249"/>
      <c r="P2704" s="249"/>
      <c r="Q2704" s="249"/>
      <c r="R2704" s="249"/>
      <c r="S2704" s="249"/>
      <c r="T2704" s="250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51" t="s">
        <v>195</v>
      </c>
      <c r="AU2704" s="251" t="s">
        <v>83</v>
      </c>
      <c r="AV2704" s="13" t="s">
        <v>81</v>
      </c>
      <c r="AW2704" s="13" t="s">
        <v>30</v>
      </c>
      <c r="AX2704" s="13" t="s">
        <v>73</v>
      </c>
      <c r="AY2704" s="251" t="s">
        <v>183</v>
      </c>
    </row>
    <row r="2705" s="14" customFormat="1">
      <c r="A2705" s="14"/>
      <c r="B2705" s="252"/>
      <c r="C2705" s="253"/>
      <c r="D2705" s="243" t="s">
        <v>195</v>
      </c>
      <c r="E2705" s="254" t="s">
        <v>1</v>
      </c>
      <c r="F2705" s="255" t="s">
        <v>3008</v>
      </c>
      <c r="G2705" s="253"/>
      <c r="H2705" s="256">
        <v>15.5</v>
      </c>
      <c r="I2705" s="257"/>
      <c r="J2705" s="253"/>
      <c r="K2705" s="253"/>
      <c r="L2705" s="258"/>
      <c r="M2705" s="259"/>
      <c r="N2705" s="260"/>
      <c r="O2705" s="260"/>
      <c r="P2705" s="260"/>
      <c r="Q2705" s="260"/>
      <c r="R2705" s="260"/>
      <c r="S2705" s="260"/>
      <c r="T2705" s="261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62" t="s">
        <v>195</v>
      </c>
      <c r="AU2705" s="262" t="s">
        <v>83</v>
      </c>
      <c r="AV2705" s="14" t="s">
        <v>83</v>
      </c>
      <c r="AW2705" s="14" t="s">
        <v>30</v>
      </c>
      <c r="AX2705" s="14" t="s">
        <v>73</v>
      </c>
      <c r="AY2705" s="262" t="s">
        <v>183</v>
      </c>
    </row>
    <row r="2706" s="15" customFormat="1">
      <c r="A2706" s="15"/>
      <c r="B2706" s="263"/>
      <c r="C2706" s="264"/>
      <c r="D2706" s="243" t="s">
        <v>195</v>
      </c>
      <c r="E2706" s="265" t="s">
        <v>1</v>
      </c>
      <c r="F2706" s="266" t="s">
        <v>219</v>
      </c>
      <c r="G2706" s="264"/>
      <c r="H2706" s="267">
        <v>15.5</v>
      </c>
      <c r="I2706" s="268"/>
      <c r="J2706" s="264"/>
      <c r="K2706" s="264"/>
      <c r="L2706" s="269"/>
      <c r="M2706" s="270"/>
      <c r="N2706" s="271"/>
      <c r="O2706" s="271"/>
      <c r="P2706" s="271"/>
      <c r="Q2706" s="271"/>
      <c r="R2706" s="271"/>
      <c r="S2706" s="271"/>
      <c r="T2706" s="272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T2706" s="273" t="s">
        <v>195</v>
      </c>
      <c r="AU2706" s="273" t="s">
        <v>83</v>
      </c>
      <c r="AV2706" s="15" t="s">
        <v>188</v>
      </c>
      <c r="AW2706" s="15" t="s">
        <v>30</v>
      </c>
      <c r="AX2706" s="15" t="s">
        <v>81</v>
      </c>
      <c r="AY2706" s="273" t="s">
        <v>183</v>
      </c>
    </row>
    <row r="2707" s="2" customFormat="1" ht="24.15" customHeight="1">
      <c r="A2707" s="38"/>
      <c r="B2707" s="39"/>
      <c r="C2707" s="227" t="s">
        <v>3009</v>
      </c>
      <c r="D2707" s="227" t="s">
        <v>185</v>
      </c>
      <c r="E2707" s="228" t="s">
        <v>3010</v>
      </c>
      <c r="F2707" s="229" t="s">
        <v>3011</v>
      </c>
      <c r="G2707" s="230" t="s">
        <v>293</v>
      </c>
      <c r="H2707" s="231">
        <v>0.496</v>
      </c>
      <c r="I2707" s="232"/>
      <c r="J2707" s="233">
        <f>ROUND(I2707*H2707,2)</f>
        <v>0</v>
      </c>
      <c r="K2707" s="234"/>
      <c r="L2707" s="44"/>
      <c r="M2707" s="235" t="s">
        <v>1</v>
      </c>
      <c r="N2707" s="236" t="s">
        <v>38</v>
      </c>
      <c r="O2707" s="91"/>
      <c r="P2707" s="237">
        <f>O2707*H2707</f>
        <v>0</v>
      </c>
      <c r="Q2707" s="237">
        <v>0</v>
      </c>
      <c r="R2707" s="237">
        <f>Q2707*H2707</f>
        <v>0</v>
      </c>
      <c r="S2707" s="237">
        <v>0</v>
      </c>
      <c r="T2707" s="238">
        <f>S2707*H2707</f>
        <v>0</v>
      </c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R2707" s="239" t="s">
        <v>327</v>
      </c>
      <c r="AT2707" s="239" t="s">
        <v>185</v>
      </c>
      <c r="AU2707" s="239" t="s">
        <v>83</v>
      </c>
      <c r="AY2707" s="17" t="s">
        <v>183</v>
      </c>
      <c r="BE2707" s="240">
        <f>IF(N2707="základní",J2707,0)</f>
        <v>0</v>
      </c>
      <c r="BF2707" s="240">
        <f>IF(N2707="snížená",J2707,0)</f>
        <v>0</v>
      </c>
      <c r="BG2707" s="240">
        <f>IF(N2707="zákl. přenesená",J2707,0)</f>
        <v>0</v>
      </c>
      <c r="BH2707" s="240">
        <f>IF(N2707="sníž. přenesená",J2707,0)</f>
        <v>0</v>
      </c>
      <c r="BI2707" s="240">
        <f>IF(N2707="nulová",J2707,0)</f>
        <v>0</v>
      </c>
      <c r="BJ2707" s="17" t="s">
        <v>81</v>
      </c>
      <c r="BK2707" s="240">
        <f>ROUND(I2707*H2707,2)</f>
        <v>0</v>
      </c>
      <c r="BL2707" s="17" t="s">
        <v>327</v>
      </c>
      <c r="BM2707" s="239" t="s">
        <v>3012</v>
      </c>
    </row>
    <row r="2708" s="2" customFormat="1" ht="33" customHeight="1">
      <c r="A2708" s="38"/>
      <c r="B2708" s="39"/>
      <c r="C2708" s="227" t="s">
        <v>3013</v>
      </c>
      <c r="D2708" s="227" t="s">
        <v>185</v>
      </c>
      <c r="E2708" s="228" t="s">
        <v>3014</v>
      </c>
      <c r="F2708" s="229" t="s">
        <v>3015</v>
      </c>
      <c r="G2708" s="230" t="s">
        <v>293</v>
      </c>
      <c r="H2708" s="231">
        <v>1.488</v>
      </c>
      <c r="I2708" s="232"/>
      <c r="J2708" s="233">
        <f>ROUND(I2708*H2708,2)</f>
        <v>0</v>
      </c>
      <c r="K2708" s="234"/>
      <c r="L2708" s="44"/>
      <c r="M2708" s="235" t="s">
        <v>1</v>
      </c>
      <c r="N2708" s="236" t="s">
        <v>38</v>
      </c>
      <c r="O2708" s="91"/>
      <c r="P2708" s="237">
        <f>O2708*H2708</f>
        <v>0</v>
      </c>
      <c r="Q2708" s="237">
        <v>0</v>
      </c>
      <c r="R2708" s="237">
        <f>Q2708*H2708</f>
        <v>0</v>
      </c>
      <c r="S2708" s="237">
        <v>0</v>
      </c>
      <c r="T2708" s="238">
        <f>S2708*H2708</f>
        <v>0</v>
      </c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R2708" s="239" t="s">
        <v>327</v>
      </c>
      <c r="AT2708" s="239" t="s">
        <v>185</v>
      </c>
      <c r="AU2708" s="239" t="s">
        <v>83</v>
      </c>
      <c r="AY2708" s="17" t="s">
        <v>183</v>
      </c>
      <c r="BE2708" s="240">
        <f>IF(N2708="základní",J2708,0)</f>
        <v>0</v>
      </c>
      <c r="BF2708" s="240">
        <f>IF(N2708="snížená",J2708,0)</f>
        <v>0</v>
      </c>
      <c r="BG2708" s="240">
        <f>IF(N2708="zákl. přenesená",J2708,0)</f>
        <v>0</v>
      </c>
      <c r="BH2708" s="240">
        <f>IF(N2708="sníž. přenesená",J2708,0)</f>
        <v>0</v>
      </c>
      <c r="BI2708" s="240">
        <f>IF(N2708="nulová",J2708,0)</f>
        <v>0</v>
      </c>
      <c r="BJ2708" s="17" t="s">
        <v>81</v>
      </c>
      <c r="BK2708" s="240">
        <f>ROUND(I2708*H2708,2)</f>
        <v>0</v>
      </c>
      <c r="BL2708" s="17" t="s">
        <v>327</v>
      </c>
      <c r="BM2708" s="239" t="s">
        <v>3016</v>
      </c>
    </row>
    <row r="2709" s="14" customFormat="1">
      <c r="A2709" s="14"/>
      <c r="B2709" s="252"/>
      <c r="C2709" s="253"/>
      <c r="D2709" s="243" t="s">
        <v>195</v>
      </c>
      <c r="E2709" s="253"/>
      <c r="F2709" s="255" t="s">
        <v>3017</v>
      </c>
      <c r="G2709" s="253"/>
      <c r="H2709" s="256">
        <v>1.488</v>
      </c>
      <c r="I2709" s="257"/>
      <c r="J2709" s="253"/>
      <c r="K2709" s="253"/>
      <c r="L2709" s="258"/>
      <c r="M2709" s="259"/>
      <c r="N2709" s="260"/>
      <c r="O2709" s="260"/>
      <c r="P2709" s="260"/>
      <c r="Q2709" s="260"/>
      <c r="R2709" s="260"/>
      <c r="S2709" s="260"/>
      <c r="T2709" s="261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62" t="s">
        <v>195</v>
      </c>
      <c r="AU2709" s="262" t="s">
        <v>83</v>
      </c>
      <c r="AV2709" s="14" t="s">
        <v>83</v>
      </c>
      <c r="AW2709" s="14" t="s">
        <v>4</v>
      </c>
      <c r="AX2709" s="14" t="s">
        <v>81</v>
      </c>
      <c r="AY2709" s="262" t="s">
        <v>183</v>
      </c>
    </row>
    <row r="2710" s="12" customFormat="1" ht="22.8" customHeight="1">
      <c r="A2710" s="12"/>
      <c r="B2710" s="211"/>
      <c r="C2710" s="212"/>
      <c r="D2710" s="213" t="s">
        <v>72</v>
      </c>
      <c r="E2710" s="225" t="s">
        <v>487</v>
      </c>
      <c r="F2710" s="225" t="s">
        <v>488</v>
      </c>
      <c r="G2710" s="212"/>
      <c r="H2710" s="212"/>
      <c r="I2710" s="215"/>
      <c r="J2710" s="226">
        <f>BK2710</f>
        <v>0</v>
      </c>
      <c r="K2710" s="212"/>
      <c r="L2710" s="217"/>
      <c r="M2710" s="218"/>
      <c r="N2710" s="219"/>
      <c r="O2710" s="219"/>
      <c r="P2710" s="220">
        <f>SUM(P2711:P2902)</f>
        <v>0</v>
      </c>
      <c r="Q2710" s="219"/>
      <c r="R2710" s="220">
        <f>SUM(R2711:R2902)</f>
        <v>1.2434795999999999</v>
      </c>
      <c r="S2710" s="219"/>
      <c r="T2710" s="221">
        <f>SUM(T2711:T2902)</f>
        <v>0.19500000000000001</v>
      </c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R2710" s="222" t="s">
        <v>83</v>
      </c>
      <c r="AT2710" s="223" t="s">
        <v>72</v>
      </c>
      <c r="AU2710" s="223" t="s">
        <v>81</v>
      </c>
      <c r="AY2710" s="222" t="s">
        <v>183</v>
      </c>
      <c r="BK2710" s="224">
        <f>SUM(BK2711:BK2902)</f>
        <v>0</v>
      </c>
    </row>
    <row r="2711" s="2" customFormat="1" ht="16.5" customHeight="1">
      <c r="A2711" s="38"/>
      <c r="B2711" s="39"/>
      <c r="C2711" s="227" t="s">
        <v>3018</v>
      </c>
      <c r="D2711" s="227" t="s">
        <v>185</v>
      </c>
      <c r="E2711" s="228" t="s">
        <v>3019</v>
      </c>
      <c r="F2711" s="229" t="s">
        <v>3020</v>
      </c>
      <c r="G2711" s="230" t="s">
        <v>1875</v>
      </c>
      <c r="H2711" s="231">
        <v>22</v>
      </c>
      <c r="I2711" s="232"/>
      <c r="J2711" s="233">
        <f>ROUND(I2711*H2711,2)</f>
        <v>0</v>
      </c>
      <c r="K2711" s="234"/>
      <c r="L2711" s="44"/>
      <c r="M2711" s="235" t="s">
        <v>1</v>
      </c>
      <c r="N2711" s="236" t="s">
        <v>38</v>
      </c>
      <c r="O2711" s="91"/>
      <c r="P2711" s="237">
        <f>O2711*H2711</f>
        <v>0</v>
      </c>
      <c r="Q2711" s="237">
        <v>0</v>
      </c>
      <c r="R2711" s="237">
        <f>Q2711*H2711</f>
        <v>0</v>
      </c>
      <c r="S2711" s="237">
        <v>0</v>
      </c>
      <c r="T2711" s="238">
        <f>S2711*H2711</f>
        <v>0</v>
      </c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R2711" s="239" t="s">
        <v>327</v>
      </c>
      <c r="AT2711" s="239" t="s">
        <v>185</v>
      </c>
      <c r="AU2711" s="239" t="s">
        <v>83</v>
      </c>
      <c r="AY2711" s="17" t="s">
        <v>183</v>
      </c>
      <c r="BE2711" s="240">
        <f>IF(N2711="základní",J2711,0)</f>
        <v>0</v>
      </c>
      <c r="BF2711" s="240">
        <f>IF(N2711="snížená",J2711,0)</f>
        <v>0</v>
      </c>
      <c r="BG2711" s="240">
        <f>IF(N2711="zákl. přenesená",J2711,0)</f>
        <v>0</v>
      </c>
      <c r="BH2711" s="240">
        <f>IF(N2711="sníž. přenesená",J2711,0)</f>
        <v>0</v>
      </c>
      <c r="BI2711" s="240">
        <f>IF(N2711="nulová",J2711,0)</f>
        <v>0</v>
      </c>
      <c r="BJ2711" s="17" t="s">
        <v>81</v>
      </c>
      <c r="BK2711" s="240">
        <f>ROUND(I2711*H2711,2)</f>
        <v>0</v>
      </c>
      <c r="BL2711" s="17" t="s">
        <v>327</v>
      </c>
      <c r="BM2711" s="239" t="s">
        <v>3021</v>
      </c>
    </row>
    <row r="2712" s="2" customFormat="1" ht="16.5" customHeight="1">
      <c r="A2712" s="38"/>
      <c r="B2712" s="39"/>
      <c r="C2712" s="227" t="s">
        <v>3022</v>
      </c>
      <c r="D2712" s="227" t="s">
        <v>185</v>
      </c>
      <c r="E2712" s="228" t="s">
        <v>3023</v>
      </c>
      <c r="F2712" s="229" t="s">
        <v>3024</v>
      </c>
      <c r="G2712" s="230" t="s">
        <v>1875</v>
      </c>
      <c r="H2712" s="231">
        <v>27</v>
      </c>
      <c r="I2712" s="232"/>
      <c r="J2712" s="233">
        <f>ROUND(I2712*H2712,2)</f>
        <v>0</v>
      </c>
      <c r="K2712" s="234"/>
      <c r="L2712" s="44"/>
      <c r="M2712" s="235" t="s">
        <v>1</v>
      </c>
      <c r="N2712" s="236" t="s">
        <v>38</v>
      </c>
      <c r="O2712" s="91"/>
      <c r="P2712" s="237">
        <f>O2712*H2712</f>
        <v>0</v>
      </c>
      <c r="Q2712" s="237">
        <v>0</v>
      </c>
      <c r="R2712" s="237">
        <f>Q2712*H2712</f>
        <v>0</v>
      </c>
      <c r="S2712" s="237">
        <v>0</v>
      </c>
      <c r="T2712" s="238">
        <f>S2712*H2712</f>
        <v>0</v>
      </c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R2712" s="239" t="s">
        <v>327</v>
      </c>
      <c r="AT2712" s="239" t="s">
        <v>185</v>
      </c>
      <c r="AU2712" s="239" t="s">
        <v>83</v>
      </c>
      <c r="AY2712" s="17" t="s">
        <v>183</v>
      </c>
      <c r="BE2712" s="240">
        <f>IF(N2712="základní",J2712,0)</f>
        <v>0</v>
      </c>
      <c r="BF2712" s="240">
        <f>IF(N2712="snížená",J2712,0)</f>
        <v>0</v>
      </c>
      <c r="BG2712" s="240">
        <f>IF(N2712="zákl. přenesená",J2712,0)</f>
        <v>0</v>
      </c>
      <c r="BH2712" s="240">
        <f>IF(N2712="sníž. přenesená",J2712,0)</f>
        <v>0</v>
      </c>
      <c r="BI2712" s="240">
        <f>IF(N2712="nulová",J2712,0)</f>
        <v>0</v>
      </c>
      <c r="BJ2712" s="17" t="s">
        <v>81</v>
      </c>
      <c r="BK2712" s="240">
        <f>ROUND(I2712*H2712,2)</f>
        <v>0</v>
      </c>
      <c r="BL2712" s="17" t="s">
        <v>327</v>
      </c>
      <c r="BM2712" s="239" t="s">
        <v>3025</v>
      </c>
    </row>
    <row r="2713" s="14" customFormat="1">
      <c r="A2713" s="14"/>
      <c r="B2713" s="252"/>
      <c r="C2713" s="253"/>
      <c r="D2713" s="243" t="s">
        <v>195</v>
      </c>
      <c r="E2713" s="254" t="s">
        <v>1</v>
      </c>
      <c r="F2713" s="255" t="s">
        <v>404</v>
      </c>
      <c r="G2713" s="253"/>
      <c r="H2713" s="256">
        <v>27</v>
      </c>
      <c r="I2713" s="257"/>
      <c r="J2713" s="253"/>
      <c r="K2713" s="253"/>
      <c r="L2713" s="258"/>
      <c r="M2713" s="259"/>
      <c r="N2713" s="260"/>
      <c r="O2713" s="260"/>
      <c r="P2713" s="260"/>
      <c r="Q2713" s="260"/>
      <c r="R2713" s="260"/>
      <c r="S2713" s="260"/>
      <c r="T2713" s="261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62" t="s">
        <v>195</v>
      </c>
      <c r="AU2713" s="262" t="s">
        <v>83</v>
      </c>
      <c r="AV2713" s="14" t="s">
        <v>83</v>
      </c>
      <c r="AW2713" s="14" t="s">
        <v>30</v>
      </c>
      <c r="AX2713" s="14" t="s">
        <v>81</v>
      </c>
      <c r="AY2713" s="262" t="s">
        <v>183</v>
      </c>
    </row>
    <row r="2714" s="2" customFormat="1" ht="16.5" customHeight="1">
      <c r="A2714" s="38"/>
      <c r="B2714" s="39"/>
      <c r="C2714" s="227" t="s">
        <v>3026</v>
      </c>
      <c r="D2714" s="227" t="s">
        <v>185</v>
      </c>
      <c r="E2714" s="228" t="s">
        <v>3027</v>
      </c>
      <c r="F2714" s="229" t="s">
        <v>3028</v>
      </c>
      <c r="G2714" s="230" t="s">
        <v>1875</v>
      </c>
      <c r="H2714" s="231">
        <v>7</v>
      </c>
      <c r="I2714" s="232"/>
      <c r="J2714" s="233">
        <f>ROUND(I2714*H2714,2)</f>
        <v>0</v>
      </c>
      <c r="K2714" s="234"/>
      <c r="L2714" s="44"/>
      <c r="M2714" s="235" t="s">
        <v>1</v>
      </c>
      <c r="N2714" s="236" t="s">
        <v>38</v>
      </c>
      <c r="O2714" s="91"/>
      <c r="P2714" s="237">
        <f>O2714*H2714</f>
        <v>0</v>
      </c>
      <c r="Q2714" s="237">
        <v>0</v>
      </c>
      <c r="R2714" s="237">
        <f>Q2714*H2714</f>
        <v>0</v>
      </c>
      <c r="S2714" s="237">
        <v>0</v>
      </c>
      <c r="T2714" s="238">
        <f>S2714*H2714</f>
        <v>0</v>
      </c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R2714" s="239" t="s">
        <v>327</v>
      </c>
      <c r="AT2714" s="239" t="s">
        <v>185</v>
      </c>
      <c r="AU2714" s="239" t="s">
        <v>83</v>
      </c>
      <c r="AY2714" s="17" t="s">
        <v>183</v>
      </c>
      <c r="BE2714" s="240">
        <f>IF(N2714="základní",J2714,0)</f>
        <v>0</v>
      </c>
      <c r="BF2714" s="240">
        <f>IF(N2714="snížená",J2714,0)</f>
        <v>0</v>
      </c>
      <c r="BG2714" s="240">
        <f>IF(N2714="zákl. přenesená",J2714,0)</f>
        <v>0</v>
      </c>
      <c r="BH2714" s="240">
        <f>IF(N2714="sníž. přenesená",J2714,0)</f>
        <v>0</v>
      </c>
      <c r="BI2714" s="240">
        <f>IF(N2714="nulová",J2714,0)</f>
        <v>0</v>
      </c>
      <c r="BJ2714" s="17" t="s">
        <v>81</v>
      </c>
      <c r="BK2714" s="240">
        <f>ROUND(I2714*H2714,2)</f>
        <v>0</v>
      </c>
      <c r="BL2714" s="17" t="s">
        <v>327</v>
      </c>
      <c r="BM2714" s="239" t="s">
        <v>3029</v>
      </c>
    </row>
    <row r="2715" s="14" customFormat="1">
      <c r="A2715" s="14"/>
      <c r="B2715" s="252"/>
      <c r="C2715" s="253"/>
      <c r="D2715" s="243" t="s">
        <v>195</v>
      </c>
      <c r="E2715" s="254" t="s">
        <v>1</v>
      </c>
      <c r="F2715" s="255" t="s">
        <v>2961</v>
      </c>
      <c r="G2715" s="253"/>
      <c r="H2715" s="256">
        <v>7</v>
      </c>
      <c r="I2715" s="257"/>
      <c r="J2715" s="253"/>
      <c r="K2715" s="253"/>
      <c r="L2715" s="258"/>
      <c r="M2715" s="259"/>
      <c r="N2715" s="260"/>
      <c r="O2715" s="260"/>
      <c r="P2715" s="260"/>
      <c r="Q2715" s="260"/>
      <c r="R2715" s="260"/>
      <c r="S2715" s="260"/>
      <c r="T2715" s="261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62" t="s">
        <v>195</v>
      </c>
      <c r="AU2715" s="262" t="s">
        <v>83</v>
      </c>
      <c r="AV2715" s="14" t="s">
        <v>83</v>
      </c>
      <c r="AW2715" s="14" t="s">
        <v>30</v>
      </c>
      <c r="AX2715" s="14" t="s">
        <v>81</v>
      </c>
      <c r="AY2715" s="262" t="s">
        <v>183</v>
      </c>
    </row>
    <row r="2716" s="2" customFormat="1" ht="16.5" customHeight="1">
      <c r="A2716" s="38"/>
      <c r="B2716" s="39"/>
      <c r="C2716" s="227" t="s">
        <v>3030</v>
      </c>
      <c r="D2716" s="227" t="s">
        <v>185</v>
      </c>
      <c r="E2716" s="228" t="s">
        <v>3031</v>
      </c>
      <c r="F2716" s="229" t="s">
        <v>3032</v>
      </c>
      <c r="G2716" s="230" t="s">
        <v>1875</v>
      </c>
      <c r="H2716" s="231">
        <v>199</v>
      </c>
      <c r="I2716" s="232"/>
      <c r="J2716" s="233">
        <f>ROUND(I2716*H2716,2)</f>
        <v>0</v>
      </c>
      <c r="K2716" s="234"/>
      <c r="L2716" s="44"/>
      <c r="M2716" s="235" t="s">
        <v>1</v>
      </c>
      <c r="N2716" s="236" t="s">
        <v>38</v>
      </c>
      <c r="O2716" s="91"/>
      <c r="P2716" s="237">
        <f>O2716*H2716</f>
        <v>0</v>
      </c>
      <c r="Q2716" s="237">
        <v>0</v>
      </c>
      <c r="R2716" s="237">
        <f>Q2716*H2716</f>
        <v>0</v>
      </c>
      <c r="S2716" s="237">
        <v>0</v>
      </c>
      <c r="T2716" s="238">
        <f>S2716*H2716</f>
        <v>0</v>
      </c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R2716" s="239" t="s">
        <v>327</v>
      </c>
      <c r="AT2716" s="239" t="s">
        <v>185</v>
      </c>
      <c r="AU2716" s="239" t="s">
        <v>83</v>
      </c>
      <c r="AY2716" s="17" t="s">
        <v>183</v>
      </c>
      <c r="BE2716" s="240">
        <f>IF(N2716="základní",J2716,0)</f>
        <v>0</v>
      </c>
      <c r="BF2716" s="240">
        <f>IF(N2716="snížená",J2716,0)</f>
        <v>0</v>
      </c>
      <c r="BG2716" s="240">
        <f>IF(N2716="zákl. přenesená",J2716,0)</f>
        <v>0</v>
      </c>
      <c r="BH2716" s="240">
        <f>IF(N2716="sníž. přenesená",J2716,0)</f>
        <v>0</v>
      </c>
      <c r="BI2716" s="240">
        <f>IF(N2716="nulová",J2716,0)</f>
        <v>0</v>
      </c>
      <c r="BJ2716" s="17" t="s">
        <v>81</v>
      </c>
      <c r="BK2716" s="240">
        <f>ROUND(I2716*H2716,2)</f>
        <v>0</v>
      </c>
      <c r="BL2716" s="17" t="s">
        <v>327</v>
      </c>
      <c r="BM2716" s="239" t="s">
        <v>3033</v>
      </c>
    </row>
    <row r="2717" s="13" customFormat="1">
      <c r="A2717" s="13"/>
      <c r="B2717" s="241"/>
      <c r="C2717" s="242"/>
      <c r="D2717" s="243" t="s">
        <v>195</v>
      </c>
      <c r="E2717" s="244" t="s">
        <v>1</v>
      </c>
      <c r="F2717" s="245" t="s">
        <v>3034</v>
      </c>
      <c r="G2717" s="242"/>
      <c r="H2717" s="244" t="s">
        <v>1</v>
      </c>
      <c r="I2717" s="246"/>
      <c r="J2717" s="242"/>
      <c r="K2717" s="242"/>
      <c r="L2717" s="247"/>
      <c r="M2717" s="248"/>
      <c r="N2717" s="249"/>
      <c r="O2717" s="249"/>
      <c r="P2717" s="249"/>
      <c r="Q2717" s="249"/>
      <c r="R2717" s="249"/>
      <c r="S2717" s="249"/>
      <c r="T2717" s="250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51" t="s">
        <v>195</v>
      </c>
      <c r="AU2717" s="251" t="s">
        <v>83</v>
      </c>
      <c r="AV2717" s="13" t="s">
        <v>81</v>
      </c>
      <c r="AW2717" s="13" t="s">
        <v>30</v>
      </c>
      <c r="AX2717" s="13" t="s">
        <v>73</v>
      </c>
      <c r="AY2717" s="251" t="s">
        <v>183</v>
      </c>
    </row>
    <row r="2718" s="14" customFormat="1">
      <c r="A2718" s="14"/>
      <c r="B2718" s="252"/>
      <c r="C2718" s="253"/>
      <c r="D2718" s="243" t="s">
        <v>195</v>
      </c>
      <c r="E2718" s="254" t="s">
        <v>1</v>
      </c>
      <c r="F2718" s="255" t="s">
        <v>3035</v>
      </c>
      <c r="G2718" s="253"/>
      <c r="H2718" s="256">
        <v>192</v>
      </c>
      <c r="I2718" s="257"/>
      <c r="J2718" s="253"/>
      <c r="K2718" s="253"/>
      <c r="L2718" s="258"/>
      <c r="M2718" s="259"/>
      <c r="N2718" s="260"/>
      <c r="O2718" s="260"/>
      <c r="P2718" s="260"/>
      <c r="Q2718" s="260"/>
      <c r="R2718" s="260"/>
      <c r="S2718" s="260"/>
      <c r="T2718" s="261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62" t="s">
        <v>195</v>
      </c>
      <c r="AU2718" s="262" t="s">
        <v>83</v>
      </c>
      <c r="AV2718" s="14" t="s">
        <v>83</v>
      </c>
      <c r="AW2718" s="14" t="s">
        <v>30</v>
      </c>
      <c r="AX2718" s="14" t="s">
        <v>73</v>
      </c>
      <c r="AY2718" s="262" t="s">
        <v>183</v>
      </c>
    </row>
    <row r="2719" s="13" customFormat="1">
      <c r="A2719" s="13"/>
      <c r="B2719" s="241"/>
      <c r="C2719" s="242"/>
      <c r="D2719" s="243" t="s">
        <v>195</v>
      </c>
      <c r="E2719" s="244" t="s">
        <v>1</v>
      </c>
      <c r="F2719" s="245" t="s">
        <v>3036</v>
      </c>
      <c r="G2719" s="242"/>
      <c r="H2719" s="244" t="s">
        <v>1</v>
      </c>
      <c r="I2719" s="246"/>
      <c r="J2719" s="242"/>
      <c r="K2719" s="242"/>
      <c r="L2719" s="247"/>
      <c r="M2719" s="248"/>
      <c r="N2719" s="249"/>
      <c r="O2719" s="249"/>
      <c r="P2719" s="249"/>
      <c r="Q2719" s="249"/>
      <c r="R2719" s="249"/>
      <c r="S2719" s="249"/>
      <c r="T2719" s="250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51" t="s">
        <v>195</v>
      </c>
      <c r="AU2719" s="251" t="s">
        <v>83</v>
      </c>
      <c r="AV2719" s="13" t="s">
        <v>81</v>
      </c>
      <c r="AW2719" s="13" t="s">
        <v>30</v>
      </c>
      <c r="AX2719" s="13" t="s">
        <v>73</v>
      </c>
      <c r="AY2719" s="251" t="s">
        <v>183</v>
      </c>
    </row>
    <row r="2720" s="14" customFormat="1">
      <c r="A2720" s="14"/>
      <c r="B2720" s="252"/>
      <c r="C2720" s="253"/>
      <c r="D2720" s="243" t="s">
        <v>195</v>
      </c>
      <c r="E2720" s="254" t="s">
        <v>1</v>
      </c>
      <c r="F2720" s="255" t="s">
        <v>2961</v>
      </c>
      <c r="G2720" s="253"/>
      <c r="H2720" s="256">
        <v>7</v>
      </c>
      <c r="I2720" s="257"/>
      <c r="J2720" s="253"/>
      <c r="K2720" s="253"/>
      <c r="L2720" s="258"/>
      <c r="M2720" s="259"/>
      <c r="N2720" s="260"/>
      <c r="O2720" s="260"/>
      <c r="P2720" s="260"/>
      <c r="Q2720" s="260"/>
      <c r="R2720" s="260"/>
      <c r="S2720" s="260"/>
      <c r="T2720" s="261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62" t="s">
        <v>195</v>
      </c>
      <c r="AU2720" s="262" t="s">
        <v>83</v>
      </c>
      <c r="AV2720" s="14" t="s">
        <v>83</v>
      </c>
      <c r="AW2720" s="14" t="s">
        <v>30</v>
      </c>
      <c r="AX2720" s="14" t="s">
        <v>73</v>
      </c>
      <c r="AY2720" s="262" t="s">
        <v>183</v>
      </c>
    </row>
    <row r="2721" s="15" customFormat="1">
      <c r="A2721" s="15"/>
      <c r="B2721" s="263"/>
      <c r="C2721" s="264"/>
      <c r="D2721" s="243" t="s">
        <v>195</v>
      </c>
      <c r="E2721" s="265" t="s">
        <v>1</v>
      </c>
      <c r="F2721" s="266" t="s">
        <v>219</v>
      </c>
      <c r="G2721" s="264"/>
      <c r="H2721" s="267">
        <v>199</v>
      </c>
      <c r="I2721" s="268"/>
      <c r="J2721" s="264"/>
      <c r="K2721" s="264"/>
      <c r="L2721" s="269"/>
      <c r="M2721" s="270"/>
      <c r="N2721" s="271"/>
      <c r="O2721" s="271"/>
      <c r="P2721" s="271"/>
      <c r="Q2721" s="271"/>
      <c r="R2721" s="271"/>
      <c r="S2721" s="271"/>
      <c r="T2721" s="272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5"/>
      <c r="AE2721" s="15"/>
      <c r="AT2721" s="273" t="s">
        <v>195</v>
      </c>
      <c r="AU2721" s="273" t="s">
        <v>83</v>
      </c>
      <c r="AV2721" s="15" t="s">
        <v>188</v>
      </c>
      <c r="AW2721" s="15" t="s">
        <v>30</v>
      </c>
      <c r="AX2721" s="15" t="s">
        <v>81</v>
      </c>
      <c r="AY2721" s="273" t="s">
        <v>183</v>
      </c>
    </row>
    <row r="2722" s="2" customFormat="1" ht="16.5" customHeight="1">
      <c r="A2722" s="38"/>
      <c r="B2722" s="39"/>
      <c r="C2722" s="227" t="s">
        <v>3037</v>
      </c>
      <c r="D2722" s="227" t="s">
        <v>185</v>
      </c>
      <c r="E2722" s="228" t="s">
        <v>3038</v>
      </c>
      <c r="F2722" s="229" t="s">
        <v>3039</v>
      </c>
      <c r="G2722" s="230" t="s">
        <v>1875</v>
      </c>
      <c r="H2722" s="231">
        <v>1</v>
      </c>
      <c r="I2722" s="232"/>
      <c r="J2722" s="233">
        <f>ROUND(I2722*H2722,2)</f>
        <v>0</v>
      </c>
      <c r="K2722" s="234"/>
      <c r="L2722" s="44"/>
      <c r="M2722" s="235" t="s">
        <v>1</v>
      </c>
      <c r="N2722" s="236" t="s">
        <v>38</v>
      </c>
      <c r="O2722" s="91"/>
      <c r="P2722" s="237">
        <f>O2722*H2722</f>
        <v>0</v>
      </c>
      <c r="Q2722" s="237">
        <v>0</v>
      </c>
      <c r="R2722" s="237">
        <f>Q2722*H2722</f>
        <v>0</v>
      </c>
      <c r="S2722" s="237">
        <v>0</v>
      </c>
      <c r="T2722" s="238">
        <f>S2722*H2722</f>
        <v>0</v>
      </c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R2722" s="239" t="s">
        <v>327</v>
      </c>
      <c r="AT2722" s="239" t="s">
        <v>185</v>
      </c>
      <c r="AU2722" s="239" t="s">
        <v>83</v>
      </c>
      <c r="AY2722" s="17" t="s">
        <v>183</v>
      </c>
      <c r="BE2722" s="240">
        <f>IF(N2722="základní",J2722,0)</f>
        <v>0</v>
      </c>
      <c r="BF2722" s="240">
        <f>IF(N2722="snížená",J2722,0)</f>
        <v>0</v>
      </c>
      <c r="BG2722" s="240">
        <f>IF(N2722="zákl. přenesená",J2722,0)</f>
        <v>0</v>
      </c>
      <c r="BH2722" s="240">
        <f>IF(N2722="sníž. přenesená",J2722,0)</f>
        <v>0</v>
      </c>
      <c r="BI2722" s="240">
        <f>IF(N2722="nulová",J2722,0)</f>
        <v>0</v>
      </c>
      <c r="BJ2722" s="17" t="s">
        <v>81</v>
      </c>
      <c r="BK2722" s="240">
        <f>ROUND(I2722*H2722,2)</f>
        <v>0</v>
      </c>
      <c r="BL2722" s="17" t="s">
        <v>327</v>
      </c>
      <c r="BM2722" s="239" t="s">
        <v>3040</v>
      </c>
    </row>
    <row r="2723" s="2" customFormat="1" ht="16.5" customHeight="1">
      <c r="A2723" s="38"/>
      <c r="B2723" s="39"/>
      <c r="C2723" s="227" t="s">
        <v>3041</v>
      </c>
      <c r="D2723" s="227" t="s">
        <v>185</v>
      </c>
      <c r="E2723" s="228" t="s">
        <v>3042</v>
      </c>
      <c r="F2723" s="229" t="s">
        <v>3043</v>
      </c>
      <c r="G2723" s="230" t="s">
        <v>1875</v>
      </c>
      <c r="H2723" s="231">
        <v>2</v>
      </c>
      <c r="I2723" s="232"/>
      <c r="J2723" s="233">
        <f>ROUND(I2723*H2723,2)</f>
        <v>0</v>
      </c>
      <c r="K2723" s="234"/>
      <c r="L2723" s="44"/>
      <c r="M2723" s="235" t="s">
        <v>1</v>
      </c>
      <c r="N2723" s="236" t="s">
        <v>38</v>
      </c>
      <c r="O2723" s="91"/>
      <c r="P2723" s="237">
        <f>O2723*H2723</f>
        <v>0</v>
      </c>
      <c r="Q2723" s="237">
        <v>0</v>
      </c>
      <c r="R2723" s="237">
        <f>Q2723*H2723</f>
        <v>0</v>
      </c>
      <c r="S2723" s="237">
        <v>0</v>
      </c>
      <c r="T2723" s="238">
        <f>S2723*H2723</f>
        <v>0</v>
      </c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R2723" s="239" t="s">
        <v>327</v>
      </c>
      <c r="AT2723" s="239" t="s">
        <v>185</v>
      </c>
      <c r="AU2723" s="239" t="s">
        <v>83</v>
      </c>
      <c r="AY2723" s="17" t="s">
        <v>183</v>
      </c>
      <c r="BE2723" s="240">
        <f>IF(N2723="základní",J2723,0)</f>
        <v>0</v>
      </c>
      <c r="BF2723" s="240">
        <f>IF(N2723="snížená",J2723,0)</f>
        <v>0</v>
      </c>
      <c r="BG2723" s="240">
        <f>IF(N2723="zákl. přenesená",J2723,0)</f>
        <v>0</v>
      </c>
      <c r="BH2723" s="240">
        <f>IF(N2723="sníž. přenesená",J2723,0)</f>
        <v>0</v>
      </c>
      <c r="BI2723" s="240">
        <f>IF(N2723="nulová",J2723,0)</f>
        <v>0</v>
      </c>
      <c r="BJ2723" s="17" t="s">
        <v>81</v>
      </c>
      <c r="BK2723" s="240">
        <f>ROUND(I2723*H2723,2)</f>
        <v>0</v>
      </c>
      <c r="BL2723" s="17" t="s">
        <v>327</v>
      </c>
      <c r="BM2723" s="239" t="s">
        <v>3044</v>
      </c>
    </row>
    <row r="2724" s="2" customFormat="1" ht="16.5" customHeight="1">
      <c r="A2724" s="38"/>
      <c r="B2724" s="39"/>
      <c r="C2724" s="227" t="s">
        <v>3045</v>
      </c>
      <c r="D2724" s="227" t="s">
        <v>185</v>
      </c>
      <c r="E2724" s="228" t="s">
        <v>3046</v>
      </c>
      <c r="F2724" s="229" t="s">
        <v>3047</v>
      </c>
      <c r="G2724" s="230" t="s">
        <v>1875</v>
      </c>
      <c r="H2724" s="231">
        <v>6</v>
      </c>
      <c r="I2724" s="232"/>
      <c r="J2724" s="233">
        <f>ROUND(I2724*H2724,2)</f>
        <v>0</v>
      </c>
      <c r="K2724" s="234"/>
      <c r="L2724" s="44"/>
      <c r="M2724" s="235" t="s">
        <v>1</v>
      </c>
      <c r="N2724" s="236" t="s">
        <v>38</v>
      </c>
      <c r="O2724" s="91"/>
      <c r="P2724" s="237">
        <f>O2724*H2724</f>
        <v>0</v>
      </c>
      <c r="Q2724" s="237">
        <v>0</v>
      </c>
      <c r="R2724" s="237">
        <f>Q2724*H2724</f>
        <v>0</v>
      </c>
      <c r="S2724" s="237">
        <v>0</v>
      </c>
      <c r="T2724" s="238">
        <f>S2724*H2724</f>
        <v>0</v>
      </c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R2724" s="239" t="s">
        <v>327</v>
      </c>
      <c r="AT2724" s="239" t="s">
        <v>185</v>
      </c>
      <c r="AU2724" s="239" t="s">
        <v>83</v>
      </c>
      <c r="AY2724" s="17" t="s">
        <v>183</v>
      </c>
      <c r="BE2724" s="240">
        <f>IF(N2724="základní",J2724,0)</f>
        <v>0</v>
      </c>
      <c r="BF2724" s="240">
        <f>IF(N2724="snížená",J2724,0)</f>
        <v>0</v>
      </c>
      <c r="BG2724" s="240">
        <f>IF(N2724="zákl. přenesená",J2724,0)</f>
        <v>0</v>
      </c>
      <c r="BH2724" s="240">
        <f>IF(N2724="sníž. přenesená",J2724,0)</f>
        <v>0</v>
      </c>
      <c r="BI2724" s="240">
        <f>IF(N2724="nulová",J2724,0)</f>
        <v>0</v>
      </c>
      <c r="BJ2724" s="17" t="s">
        <v>81</v>
      </c>
      <c r="BK2724" s="240">
        <f>ROUND(I2724*H2724,2)</f>
        <v>0</v>
      </c>
      <c r="BL2724" s="17" t="s">
        <v>327</v>
      </c>
      <c r="BM2724" s="239" t="s">
        <v>3048</v>
      </c>
    </row>
    <row r="2725" s="2" customFormat="1" ht="16.5" customHeight="1">
      <c r="A2725" s="38"/>
      <c r="B2725" s="39"/>
      <c r="C2725" s="227" t="s">
        <v>3049</v>
      </c>
      <c r="D2725" s="227" t="s">
        <v>185</v>
      </c>
      <c r="E2725" s="228" t="s">
        <v>3050</v>
      </c>
      <c r="F2725" s="229" t="s">
        <v>3051</v>
      </c>
      <c r="G2725" s="230" t="s">
        <v>1875</v>
      </c>
      <c r="H2725" s="231">
        <v>1</v>
      </c>
      <c r="I2725" s="232"/>
      <c r="J2725" s="233">
        <f>ROUND(I2725*H2725,2)</f>
        <v>0</v>
      </c>
      <c r="K2725" s="234"/>
      <c r="L2725" s="44"/>
      <c r="M2725" s="235" t="s">
        <v>1</v>
      </c>
      <c r="N2725" s="236" t="s">
        <v>38</v>
      </c>
      <c r="O2725" s="91"/>
      <c r="P2725" s="237">
        <f>O2725*H2725</f>
        <v>0</v>
      </c>
      <c r="Q2725" s="237">
        <v>0</v>
      </c>
      <c r="R2725" s="237">
        <f>Q2725*H2725</f>
        <v>0</v>
      </c>
      <c r="S2725" s="237">
        <v>0</v>
      </c>
      <c r="T2725" s="238">
        <f>S2725*H2725</f>
        <v>0</v>
      </c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R2725" s="239" t="s">
        <v>327</v>
      </c>
      <c r="AT2725" s="239" t="s">
        <v>185</v>
      </c>
      <c r="AU2725" s="239" t="s">
        <v>83</v>
      </c>
      <c r="AY2725" s="17" t="s">
        <v>183</v>
      </c>
      <c r="BE2725" s="240">
        <f>IF(N2725="základní",J2725,0)</f>
        <v>0</v>
      </c>
      <c r="BF2725" s="240">
        <f>IF(N2725="snížená",J2725,0)</f>
        <v>0</v>
      </c>
      <c r="BG2725" s="240">
        <f>IF(N2725="zákl. přenesená",J2725,0)</f>
        <v>0</v>
      </c>
      <c r="BH2725" s="240">
        <f>IF(N2725="sníž. přenesená",J2725,0)</f>
        <v>0</v>
      </c>
      <c r="BI2725" s="240">
        <f>IF(N2725="nulová",J2725,0)</f>
        <v>0</v>
      </c>
      <c r="BJ2725" s="17" t="s">
        <v>81</v>
      </c>
      <c r="BK2725" s="240">
        <f>ROUND(I2725*H2725,2)</f>
        <v>0</v>
      </c>
      <c r="BL2725" s="17" t="s">
        <v>327</v>
      </c>
      <c r="BM2725" s="239" t="s">
        <v>3052</v>
      </c>
    </row>
    <row r="2726" s="2" customFormat="1" ht="16.5" customHeight="1">
      <c r="A2726" s="38"/>
      <c r="B2726" s="39"/>
      <c r="C2726" s="227" t="s">
        <v>3053</v>
      </c>
      <c r="D2726" s="227" t="s">
        <v>185</v>
      </c>
      <c r="E2726" s="228" t="s">
        <v>3054</v>
      </c>
      <c r="F2726" s="229" t="s">
        <v>3055</v>
      </c>
      <c r="G2726" s="230" t="s">
        <v>1875</v>
      </c>
      <c r="H2726" s="231">
        <v>1</v>
      </c>
      <c r="I2726" s="232"/>
      <c r="J2726" s="233">
        <f>ROUND(I2726*H2726,2)</f>
        <v>0</v>
      </c>
      <c r="K2726" s="234"/>
      <c r="L2726" s="44"/>
      <c r="M2726" s="235" t="s">
        <v>1</v>
      </c>
      <c r="N2726" s="236" t="s">
        <v>38</v>
      </c>
      <c r="O2726" s="91"/>
      <c r="P2726" s="237">
        <f>O2726*H2726</f>
        <v>0</v>
      </c>
      <c r="Q2726" s="237">
        <v>0</v>
      </c>
      <c r="R2726" s="237">
        <f>Q2726*H2726</f>
        <v>0</v>
      </c>
      <c r="S2726" s="237">
        <v>0</v>
      </c>
      <c r="T2726" s="238">
        <f>S2726*H2726</f>
        <v>0</v>
      </c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R2726" s="239" t="s">
        <v>327</v>
      </c>
      <c r="AT2726" s="239" t="s">
        <v>185</v>
      </c>
      <c r="AU2726" s="239" t="s">
        <v>83</v>
      </c>
      <c r="AY2726" s="17" t="s">
        <v>183</v>
      </c>
      <c r="BE2726" s="240">
        <f>IF(N2726="základní",J2726,0)</f>
        <v>0</v>
      </c>
      <c r="BF2726" s="240">
        <f>IF(N2726="snížená",J2726,0)</f>
        <v>0</v>
      </c>
      <c r="BG2726" s="240">
        <f>IF(N2726="zákl. přenesená",J2726,0)</f>
        <v>0</v>
      </c>
      <c r="BH2726" s="240">
        <f>IF(N2726="sníž. přenesená",J2726,0)</f>
        <v>0</v>
      </c>
      <c r="BI2726" s="240">
        <f>IF(N2726="nulová",J2726,0)</f>
        <v>0</v>
      </c>
      <c r="BJ2726" s="17" t="s">
        <v>81</v>
      </c>
      <c r="BK2726" s="240">
        <f>ROUND(I2726*H2726,2)</f>
        <v>0</v>
      </c>
      <c r="BL2726" s="17" t="s">
        <v>327</v>
      </c>
      <c r="BM2726" s="239" t="s">
        <v>3056</v>
      </c>
    </row>
    <row r="2727" s="2" customFormat="1" ht="16.5" customHeight="1">
      <c r="A2727" s="38"/>
      <c r="B2727" s="39"/>
      <c r="C2727" s="227" t="s">
        <v>3057</v>
      </c>
      <c r="D2727" s="227" t="s">
        <v>185</v>
      </c>
      <c r="E2727" s="228" t="s">
        <v>3058</v>
      </c>
      <c r="F2727" s="229" t="s">
        <v>3059</v>
      </c>
      <c r="G2727" s="230" t="s">
        <v>1875</v>
      </c>
      <c r="H2727" s="231">
        <v>2</v>
      </c>
      <c r="I2727" s="232"/>
      <c r="J2727" s="233">
        <f>ROUND(I2727*H2727,2)</f>
        <v>0</v>
      </c>
      <c r="K2727" s="234"/>
      <c r="L2727" s="44"/>
      <c r="M2727" s="235" t="s">
        <v>1</v>
      </c>
      <c r="N2727" s="236" t="s">
        <v>38</v>
      </c>
      <c r="O2727" s="91"/>
      <c r="P2727" s="237">
        <f>O2727*H2727</f>
        <v>0</v>
      </c>
      <c r="Q2727" s="237">
        <v>0</v>
      </c>
      <c r="R2727" s="237">
        <f>Q2727*H2727</f>
        <v>0</v>
      </c>
      <c r="S2727" s="237">
        <v>0</v>
      </c>
      <c r="T2727" s="238">
        <f>S2727*H2727</f>
        <v>0</v>
      </c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R2727" s="239" t="s">
        <v>327</v>
      </c>
      <c r="AT2727" s="239" t="s">
        <v>185</v>
      </c>
      <c r="AU2727" s="239" t="s">
        <v>83</v>
      </c>
      <c r="AY2727" s="17" t="s">
        <v>183</v>
      </c>
      <c r="BE2727" s="240">
        <f>IF(N2727="základní",J2727,0)</f>
        <v>0</v>
      </c>
      <c r="BF2727" s="240">
        <f>IF(N2727="snížená",J2727,0)</f>
        <v>0</v>
      </c>
      <c r="BG2727" s="240">
        <f>IF(N2727="zákl. přenesená",J2727,0)</f>
        <v>0</v>
      </c>
      <c r="BH2727" s="240">
        <f>IF(N2727="sníž. přenesená",J2727,0)</f>
        <v>0</v>
      </c>
      <c r="BI2727" s="240">
        <f>IF(N2727="nulová",J2727,0)</f>
        <v>0</v>
      </c>
      <c r="BJ2727" s="17" t="s">
        <v>81</v>
      </c>
      <c r="BK2727" s="240">
        <f>ROUND(I2727*H2727,2)</f>
        <v>0</v>
      </c>
      <c r="BL2727" s="17" t="s">
        <v>327</v>
      </c>
      <c r="BM2727" s="239" t="s">
        <v>3060</v>
      </c>
    </row>
    <row r="2728" s="2" customFormat="1" ht="16.5" customHeight="1">
      <c r="A2728" s="38"/>
      <c r="B2728" s="39"/>
      <c r="C2728" s="227" t="s">
        <v>3061</v>
      </c>
      <c r="D2728" s="227" t="s">
        <v>185</v>
      </c>
      <c r="E2728" s="228" t="s">
        <v>3062</v>
      </c>
      <c r="F2728" s="229" t="s">
        <v>3063</v>
      </c>
      <c r="G2728" s="230" t="s">
        <v>1875</v>
      </c>
      <c r="H2728" s="231">
        <v>1</v>
      </c>
      <c r="I2728" s="232"/>
      <c r="J2728" s="233">
        <f>ROUND(I2728*H2728,2)</f>
        <v>0</v>
      </c>
      <c r="K2728" s="234"/>
      <c r="L2728" s="44"/>
      <c r="M2728" s="235" t="s">
        <v>1</v>
      </c>
      <c r="N2728" s="236" t="s">
        <v>38</v>
      </c>
      <c r="O2728" s="91"/>
      <c r="P2728" s="237">
        <f>O2728*H2728</f>
        <v>0</v>
      </c>
      <c r="Q2728" s="237">
        <v>0</v>
      </c>
      <c r="R2728" s="237">
        <f>Q2728*H2728</f>
        <v>0</v>
      </c>
      <c r="S2728" s="237">
        <v>0</v>
      </c>
      <c r="T2728" s="238">
        <f>S2728*H2728</f>
        <v>0</v>
      </c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R2728" s="239" t="s">
        <v>327</v>
      </c>
      <c r="AT2728" s="239" t="s">
        <v>185</v>
      </c>
      <c r="AU2728" s="239" t="s">
        <v>83</v>
      </c>
      <c r="AY2728" s="17" t="s">
        <v>183</v>
      </c>
      <c r="BE2728" s="240">
        <f>IF(N2728="základní",J2728,0)</f>
        <v>0</v>
      </c>
      <c r="BF2728" s="240">
        <f>IF(N2728="snížená",J2728,0)</f>
        <v>0</v>
      </c>
      <c r="BG2728" s="240">
        <f>IF(N2728="zákl. přenesená",J2728,0)</f>
        <v>0</v>
      </c>
      <c r="BH2728" s="240">
        <f>IF(N2728="sníž. přenesená",J2728,0)</f>
        <v>0</v>
      </c>
      <c r="BI2728" s="240">
        <f>IF(N2728="nulová",J2728,0)</f>
        <v>0</v>
      </c>
      <c r="BJ2728" s="17" t="s">
        <v>81</v>
      </c>
      <c r="BK2728" s="240">
        <f>ROUND(I2728*H2728,2)</f>
        <v>0</v>
      </c>
      <c r="BL2728" s="17" t="s">
        <v>327</v>
      </c>
      <c r="BM2728" s="239" t="s">
        <v>3064</v>
      </c>
    </row>
    <row r="2729" s="2" customFormat="1" ht="16.5" customHeight="1">
      <c r="A2729" s="38"/>
      <c r="B2729" s="39"/>
      <c r="C2729" s="227" t="s">
        <v>3065</v>
      </c>
      <c r="D2729" s="227" t="s">
        <v>185</v>
      </c>
      <c r="E2729" s="228" t="s">
        <v>3066</v>
      </c>
      <c r="F2729" s="229" t="s">
        <v>3067</v>
      </c>
      <c r="G2729" s="230" t="s">
        <v>1875</v>
      </c>
      <c r="H2729" s="231">
        <v>1</v>
      </c>
      <c r="I2729" s="232"/>
      <c r="J2729" s="233">
        <f>ROUND(I2729*H2729,2)</f>
        <v>0</v>
      </c>
      <c r="K2729" s="234"/>
      <c r="L2729" s="44"/>
      <c r="M2729" s="235" t="s">
        <v>1</v>
      </c>
      <c r="N2729" s="236" t="s">
        <v>38</v>
      </c>
      <c r="O2729" s="91"/>
      <c r="P2729" s="237">
        <f>O2729*H2729</f>
        <v>0</v>
      </c>
      <c r="Q2729" s="237">
        <v>0</v>
      </c>
      <c r="R2729" s="237">
        <f>Q2729*H2729</f>
        <v>0</v>
      </c>
      <c r="S2729" s="237">
        <v>0</v>
      </c>
      <c r="T2729" s="238">
        <f>S2729*H2729</f>
        <v>0</v>
      </c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R2729" s="239" t="s">
        <v>327</v>
      </c>
      <c r="AT2729" s="239" t="s">
        <v>185</v>
      </c>
      <c r="AU2729" s="239" t="s">
        <v>83</v>
      </c>
      <c r="AY2729" s="17" t="s">
        <v>183</v>
      </c>
      <c r="BE2729" s="240">
        <f>IF(N2729="základní",J2729,0)</f>
        <v>0</v>
      </c>
      <c r="BF2729" s="240">
        <f>IF(N2729="snížená",J2729,0)</f>
        <v>0</v>
      </c>
      <c r="BG2729" s="240">
        <f>IF(N2729="zákl. přenesená",J2729,0)</f>
        <v>0</v>
      </c>
      <c r="BH2729" s="240">
        <f>IF(N2729="sníž. přenesená",J2729,0)</f>
        <v>0</v>
      </c>
      <c r="BI2729" s="240">
        <f>IF(N2729="nulová",J2729,0)</f>
        <v>0</v>
      </c>
      <c r="BJ2729" s="17" t="s">
        <v>81</v>
      </c>
      <c r="BK2729" s="240">
        <f>ROUND(I2729*H2729,2)</f>
        <v>0</v>
      </c>
      <c r="BL2729" s="17" t="s">
        <v>327</v>
      </c>
      <c r="BM2729" s="239" t="s">
        <v>3068</v>
      </c>
    </row>
    <row r="2730" s="2" customFormat="1" ht="24.15" customHeight="1">
      <c r="A2730" s="38"/>
      <c r="B2730" s="39"/>
      <c r="C2730" s="227" t="s">
        <v>3069</v>
      </c>
      <c r="D2730" s="227" t="s">
        <v>185</v>
      </c>
      <c r="E2730" s="228" t="s">
        <v>3070</v>
      </c>
      <c r="F2730" s="229" t="s">
        <v>3071</v>
      </c>
      <c r="G2730" s="230" t="s">
        <v>1875</v>
      </c>
      <c r="H2730" s="231">
        <v>1</v>
      </c>
      <c r="I2730" s="232"/>
      <c r="J2730" s="233">
        <f>ROUND(I2730*H2730,2)</f>
        <v>0</v>
      </c>
      <c r="K2730" s="234"/>
      <c r="L2730" s="44"/>
      <c r="M2730" s="235" t="s">
        <v>1</v>
      </c>
      <c r="N2730" s="236" t="s">
        <v>38</v>
      </c>
      <c r="O2730" s="91"/>
      <c r="P2730" s="237">
        <f>O2730*H2730</f>
        <v>0</v>
      </c>
      <c r="Q2730" s="237">
        <v>0</v>
      </c>
      <c r="R2730" s="237">
        <f>Q2730*H2730</f>
        <v>0</v>
      </c>
      <c r="S2730" s="237">
        <v>0</v>
      </c>
      <c r="T2730" s="238">
        <f>S2730*H2730</f>
        <v>0</v>
      </c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R2730" s="239" t="s">
        <v>327</v>
      </c>
      <c r="AT2730" s="239" t="s">
        <v>185</v>
      </c>
      <c r="AU2730" s="239" t="s">
        <v>83</v>
      </c>
      <c r="AY2730" s="17" t="s">
        <v>183</v>
      </c>
      <c r="BE2730" s="240">
        <f>IF(N2730="základní",J2730,0)</f>
        <v>0</v>
      </c>
      <c r="BF2730" s="240">
        <f>IF(N2730="snížená",J2730,0)</f>
        <v>0</v>
      </c>
      <c r="BG2730" s="240">
        <f>IF(N2730="zákl. přenesená",J2730,0)</f>
        <v>0</v>
      </c>
      <c r="BH2730" s="240">
        <f>IF(N2730="sníž. přenesená",J2730,0)</f>
        <v>0</v>
      </c>
      <c r="BI2730" s="240">
        <f>IF(N2730="nulová",J2730,0)</f>
        <v>0</v>
      </c>
      <c r="BJ2730" s="17" t="s">
        <v>81</v>
      </c>
      <c r="BK2730" s="240">
        <f>ROUND(I2730*H2730,2)</f>
        <v>0</v>
      </c>
      <c r="BL2730" s="17" t="s">
        <v>327</v>
      </c>
      <c r="BM2730" s="239" t="s">
        <v>3072</v>
      </c>
    </row>
    <row r="2731" s="2" customFormat="1" ht="24.15" customHeight="1">
      <c r="A2731" s="38"/>
      <c r="B2731" s="39"/>
      <c r="C2731" s="227" t="s">
        <v>3073</v>
      </c>
      <c r="D2731" s="227" t="s">
        <v>185</v>
      </c>
      <c r="E2731" s="228" t="s">
        <v>3074</v>
      </c>
      <c r="F2731" s="229" t="s">
        <v>3075</v>
      </c>
      <c r="G2731" s="230" t="s">
        <v>1875</v>
      </c>
      <c r="H2731" s="231">
        <v>1</v>
      </c>
      <c r="I2731" s="232"/>
      <c r="J2731" s="233">
        <f>ROUND(I2731*H2731,2)</f>
        <v>0</v>
      </c>
      <c r="K2731" s="234"/>
      <c r="L2731" s="44"/>
      <c r="M2731" s="235" t="s">
        <v>1</v>
      </c>
      <c r="N2731" s="236" t="s">
        <v>38</v>
      </c>
      <c r="O2731" s="91"/>
      <c r="P2731" s="237">
        <f>O2731*H2731</f>
        <v>0</v>
      </c>
      <c r="Q2731" s="237">
        <v>0</v>
      </c>
      <c r="R2731" s="237">
        <f>Q2731*H2731</f>
        <v>0</v>
      </c>
      <c r="S2731" s="237">
        <v>0</v>
      </c>
      <c r="T2731" s="238">
        <f>S2731*H2731</f>
        <v>0</v>
      </c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R2731" s="239" t="s">
        <v>327</v>
      </c>
      <c r="AT2731" s="239" t="s">
        <v>185</v>
      </c>
      <c r="AU2731" s="239" t="s">
        <v>83</v>
      </c>
      <c r="AY2731" s="17" t="s">
        <v>183</v>
      </c>
      <c r="BE2731" s="240">
        <f>IF(N2731="základní",J2731,0)</f>
        <v>0</v>
      </c>
      <c r="BF2731" s="240">
        <f>IF(N2731="snížená",J2731,0)</f>
        <v>0</v>
      </c>
      <c r="BG2731" s="240">
        <f>IF(N2731="zákl. přenesená",J2731,0)</f>
        <v>0</v>
      </c>
      <c r="BH2731" s="240">
        <f>IF(N2731="sníž. přenesená",J2731,0)</f>
        <v>0</v>
      </c>
      <c r="BI2731" s="240">
        <f>IF(N2731="nulová",J2731,0)</f>
        <v>0</v>
      </c>
      <c r="BJ2731" s="17" t="s">
        <v>81</v>
      </c>
      <c r="BK2731" s="240">
        <f>ROUND(I2731*H2731,2)</f>
        <v>0</v>
      </c>
      <c r="BL2731" s="17" t="s">
        <v>327</v>
      </c>
      <c r="BM2731" s="239" t="s">
        <v>3076</v>
      </c>
    </row>
    <row r="2732" s="2" customFormat="1" ht="24.15" customHeight="1">
      <c r="A2732" s="38"/>
      <c r="B2732" s="39"/>
      <c r="C2732" s="227" t="s">
        <v>3077</v>
      </c>
      <c r="D2732" s="227" t="s">
        <v>185</v>
      </c>
      <c r="E2732" s="228" t="s">
        <v>3078</v>
      </c>
      <c r="F2732" s="229" t="s">
        <v>3079</v>
      </c>
      <c r="G2732" s="230" t="s">
        <v>1875</v>
      </c>
      <c r="H2732" s="231">
        <v>1</v>
      </c>
      <c r="I2732" s="232"/>
      <c r="J2732" s="233">
        <f>ROUND(I2732*H2732,2)</f>
        <v>0</v>
      </c>
      <c r="K2732" s="234"/>
      <c r="L2732" s="44"/>
      <c r="M2732" s="235" t="s">
        <v>1</v>
      </c>
      <c r="N2732" s="236" t="s">
        <v>38</v>
      </c>
      <c r="O2732" s="91"/>
      <c r="P2732" s="237">
        <f>O2732*H2732</f>
        <v>0</v>
      </c>
      <c r="Q2732" s="237">
        <v>0</v>
      </c>
      <c r="R2732" s="237">
        <f>Q2732*H2732</f>
        <v>0</v>
      </c>
      <c r="S2732" s="237">
        <v>0</v>
      </c>
      <c r="T2732" s="238">
        <f>S2732*H2732</f>
        <v>0</v>
      </c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R2732" s="239" t="s">
        <v>327</v>
      </c>
      <c r="AT2732" s="239" t="s">
        <v>185</v>
      </c>
      <c r="AU2732" s="239" t="s">
        <v>83</v>
      </c>
      <c r="AY2732" s="17" t="s">
        <v>183</v>
      </c>
      <c r="BE2732" s="240">
        <f>IF(N2732="základní",J2732,0)</f>
        <v>0</v>
      </c>
      <c r="BF2732" s="240">
        <f>IF(N2732="snížená",J2732,0)</f>
        <v>0</v>
      </c>
      <c r="BG2732" s="240">
        <f>IF(N2732="zákl. přenesená",J2732,0)</f>
        <v>0</v>
      </c>
      <c r="BH2732" s="240">
        <f>IF(N2732="sníž. přenesená",J2732,0)</f>
        <v>0</v>
      </c>
      <c r="BI2732" s="240">
        <f>IF(N2732="nulová",J2732,0)</f>
        <v>0</v>
      </c>
      <c r="BJ2732" s="17" t="s">
        <v>81</v>
      </c>
      <c r="BK2732" s="240">
        <f>ROUND(I2732*H2732,2)</f>
        <v>0</v>
      </c>
      <c r="BL2732" s="17" t="s">
        <v>327</v>
      </c>
      <c r="BM2732" s="239" t="s">
        <v>3080</v>
      </c>
    </row>
    <row r="2733" s="2" customFormat="1" ht="24.15" customHeight="1">
      <c r="A2733" s="38"/>
      <c r="B2733" s="39"/>
      <c r="C2733" s="227" t="s">
        <v>3081</v>
      </c>
      <c r="D2733" s="227" t="s">
        <v>185</v>
      </c>
      <c r="E2733" s="228" t="s">
        <v>3082</v>
      </c>
      <c r="F2733" s="229" t="s">
        <v>3083</v>
      </c>
      <c r="G2733" s="230" t="s">
        <v>1875</v>
      </c>
      <c r="H2733" s="231">
        <v>1</v>
      </c>
      <c r="I2733" s="232"/>
      <c r="J2733" s="233">
        <f>ROUND(I2733*H2733,2)</f>
        <v>0</v>
      </c>
      <c r="K2733" s="234"/>
      <c r="L2733" s="44"/>
      <c r="M2733" s="235" t="s">
        <v>1</v>
      </c>
      <c r="N2733" s="236" t="s">
        <v>38</v>
      </c>
      <c r="O2733" s="91"/>
      <c r="P2733" s="237">
        <f>O2733*H2733</f>
        <v>0</v>
      </c>
      <c r="Q2733" s="237">
        <v>0</v>
      </c>
      <c r="R2733" s="237">
        <f>Q2733*H2733</f>
        <v>0</v>
      </c>
      <c r="S2733" s="237">
        <v>0</v>
      </c>
      <c r="T2733" s="238">
        <f>S2733*H2733</f>
        <v>0</v>
      </c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R2733" s="239" t="s">
        <v>327</v>
      </c>
      <c r="AT2733" s="239" t="s">
        <v>185</v>
      </c>
      <c r="AU2733" s="239" t="s">
        <v>83</v>
      </c>
      <c r="AY2733" s="17" t="s">
        <v>183</v>
      </c>
      <c r="BE2733" s="240">
        <f>IF(N2733="základní",J2733,0)</f>
        <v>0</v>
      </c>
      <c r="BF2733" s="240">
        <f>IF(N2733="snížená",J2733,0)</f>
        <v>0</v>
      </c>
      <c r="BG2733" s="240">
        <f>IF(N2733="zákl. přenesená",J2733,0)</f>
        <v>0</v>
      </c>
      <c r="BH2733" s="240">
        <f>IF(N2733="sníž. přenesená",J2733,0)</f>
        <v>0</v>
      </c>
      <c r="BI2733" s="240">
        <f>IF(N2733="nulová",J2733,0)</f>
        <v>0</v>
      </c>
      <c r="BJ2733" s="17" t="s">
        <v>81</v>
      </c>
      <c r="BK2733" s="240">
        <f>ROUND(I2733*H2733,2)</f>
        <v>0</v>
      </c>
      <c r="BL2733" s="17" t="s">
        <v>327</v>
      </c>
      <c r="BM2733" s="239" t="s">
        <v>3084</v>
      </c>
    </row>
    <row r="2734" s="2" customFormat="1" ht="24.15" customHeight="1">
      <c r="A2734" s="38"/>
      <c r="B2734" s="39"/>
      <c r="C2734" s="227" t="s">
        <v>3085</v>
      </c>
      <c r="D2734" s="227" t="s">
        <v>185</v>
      </c>
      <c r="E2734" s="228" t="s">
        <v>3086</v>
      </c>
      <c r="F2734" s="229" t="s">
        <v>3087</v>
      </c>
      <c r="G2734" s="230" t="s">
        <v>1875</v>
      </c>
      <c r="H2734" s="231">
        <v>1</v>
      </c>
      <c r="I2734" s="232"/>
      <c r="J2734" s="233">
        <f>ROUND(I2734*H2734,2)</f>
        <v>0</v>
      </c>
      <c r="K2734" s="234"/>
      <c r="L2734" s="44"/>
      <c r="M2734" s="235" t="s">
        <v>1</v>
      </c>
      <c r="N2734" s="236" t="s">
        <v>38</v>
      </c>
      <c r="O2734" s="91"/>
      <c r="P2734" s="237">
        <f>O2734*H2734</f>
        <v>0</v>
      </c>
      <c r="Q2734" s="237">
        <v>0</v>
      </c>
      <c r="R2734" s="237">
        <f>Q2734*H2734</f>
        <v>0</v>
      </c>
      <c r="S2734" s="237">
        <v>0</v>
      </c>
      <c r="T2734" s="238">
        <f>S2734*H2734</f>
        <v>0</v>
      </c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R2734" s="239" t="s">
        <v>327</v>
      </c>
      <c r="AT2734" s="239" t="s">
        <v>185</v>
      </c>
      <c r="AU2734" s="239" t="s">
        <v>83</v>
      </c>
      <c r="AY2734" s="17" t="s">
        <v>183</v>
      </c>
      <c r="BE2734" s="240">
        <f>IF(N2734="základní",J2734,0)</f>
        <v>0</v>
      </c>
      <c r="BF2734" s="240">
        <f>IF(N2734="snížená",J2734,0)</f>
        <v>0</v>
      </c>
      <c r="BG2734" s="240">
        <f>IF(N2734="zákl. přenesená",J2734,0)</f>
        <v>0</v>
      </c>
      <c r="BH2734" s="240">
        <f>IF(N2734="sníž. přenesená",J2734,0)</f>
        <v>0</v>
      </c>
      <c r="BI2734" s="240">
        <f>IF(N2734="nulová",J2734,0)</f>
        <v>0</v>
      </c>
      <c r="BJ2734" s="17" t="s">
        <v>81</v>
      </c>
      <c r="BK2734" s="240">
        <f>ROUND(I2734*H2734,2)</f>
        <v>0</v>
      </c>
      <c r="BL2734" s="17" t="s">
        <v>327</v>
      </c>
      <c r="BM2734" s="239" t="s">
        <v>3088</v>
      </c>
    </row>
    <row r="2735" s="2" customFormat="1" ht="24.15" customHeight="1">
      <c r="A2735" s="38"/>
      <c r="B2735" s="39"/>
      <c r="C2735" s="227" t="s">
        <v>3089</v>
      </c>
      <c r="D2735" s="227" t="s">
        <v>185</v>
      </c>
      <c r="E2735" s="228" t="s">
        <v>3090</v>
      </c>
      <c r="F2735" s="229" t="s">
        <v>3091</v>
      </c>
      <c r="G2735" s="230" t="s">
        <v>1875</v>
      </c>
      <c r="H2735" s="231">
        <v>1</v>
      </c>
      <c r="I2735" s="232"/>
      <c r="J2735" s="233">
        <f>ROUND(I2735*H2735,2)</f>
        <v>0</v>
      </c>
      <c r="K2735" s="234"/>
      <c r="L2735" s="44"/>
      <c r="M2735" s="235" t="s">
        <v>1</v>
      </c>
      <c r="N2735" s="236" t="s">
        <v>38</v>
      </c>
      <c r="O2735" s="91"/>
      <c r="P2735" s="237">
        <f>O2735*H2735</f>
        <v>0</v>
      </c>
      <c r="Q2735" s="237">
        <v>0</v>
      </c>
      <c r="R2735" s="237">
        <f>Q2735*H2735</f>
        <v>0</v>
      </c>
      <c r="S2735" s="237">
        <v>0</v>
      </c>
      <c r="T2735" s="238">
        <f>S2735*H2735</f>
        <v>0</v>
      </c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R2735" s="239" t="s">
        <v>327</v>
      </c>
      <c r="AT2735" s="239" t="s">
        <v>185</v>
      </c>
      <c r="AU2735" s="239" t="s">
        <v>83</v>
      </c>
      <c r="AY2735" s="17" t="s">
        <v>183</v>
      </c>
      <c r="BE2735" s="240">
        <f>IF(N2735="základní",J2735,0)</f>
        <v>0</v>
      </c>
      <c r="BF2735" s="240">
        <f>IF(N2735="snížená",J2735,0)</f>
        <v>0</v>
      </c>
      <c r="BG2735" s="240">
        <f>IF(N2735="zákl. přenesená",J2735,0)</f>
        <v>0</v>
      </c>
      <c r="BH2735" s="240">
        <f>IF(N2735="sníž. přenesená",J2735,0)</f>
        <v>0</v>
      </c>
      <c r="BI2735" s="240">
        <f>IF(N2735="nulová",J2735,0)</f>
        <v>0</v>
      </c>
      <c r="BJ2735" s="17" t="s">
        <v>81</v>
      </c>
      <c r="BK2735" s="240">
        <f>ROUND(I2735*H2735,2)</f>
        <v>0</v>
      </c>
      <c r="BL2735" s="17" t="s">
        <v>327</v>
      </c>
      <c r="BM2735" s="239" t="s">
        <v>3092</v>
      </c>
    </row>
    <row r="2736" s="2" customFormat="1" ht="16.5" customHeight="1">
      <c r="A2736" s="38"/>
      <c r="B2736" s="39"/>
      <c r="C2736" s="227" t="s">
        <v>3093</v>
      </c>
      <c r="D2736" s="227" t="s">
        <v>185</v>
      </c>
      <c r="E2736" s="228" t="s">
        <v>3094</v>
      </c>
      <c r="F2736" s="229" t="s">
        <v>3095</v>
      </c>
      <c r="G2736" s="230" t="s">
        <v>1875</v>
      </c>
      <c r="H2736" s="231">
        <v>1</v>
      </c>
      <c r="I2736" s="232"/>
      <c r="J2736" s="233">
        <f>ROUND(I2736*H2736,2)</f>
        <v>0</v>
      </c>
      <c r="K2736" s="234"/>
      <c r="L2736" s="44"/>
      <c r="M2736" s="235" t="s">
        <v>1</v>
      </c>
      <c r="N2736" s="236" t="s">
        <v>38</v>
      </c>
      <c r="O2736" s="91"/>
      <c r="P2736" s="237">
        <f>O2736*H2736</f>
        <v>0</v>
      </c>
      <c r="Q2736" s="237">
        <v>0</v>
      </c>
      <c r="R2736" s="237">
        <f>Q2736*H2736</f>
        <v>0</v>
      </c>
      <c r="S2736" s="237">
        <v>0</v>
      </c>
      <c r="T2736" s="238">
        <f>S2736*H2736</f>
        <v>0</v>
      </c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R2736" s="239" t="s">
        <v>327</v>
      </c>
      <c r="AT2736" s="239" t="s">
        <v>185</v>
      </c>
      <c r="AU2736" s="239" t="s">
        <v>83</v>
      </c>
      <c r="AY2736" s="17" t="s">
        <v>183</v>
      </c>
      <c r="BE2736" s="240">
        <f>IF(N2736="základní",J2736,0)</f>
        <v>0</v>
      </c>
      <c r="BF2736" s="240">
        <f>IF(N2736="snížená",J2736,0)</f>
        <v>0</v>
      </c>
      <c r="BG2736" s="240">
        <f>IF(N2736="zákl. přenesená",J2736,0)</f>
        <v>0</v>
      </c>
      <c r="BH2736" s="240">
        <f>IF(N2736="sníž. přenesená",J2736,0)</f>
        <v>0</v>
      </c>
      <c r="BI2736" s="240">
        <f>IF(N2736="nulová",J2736,0)</f>
        <v>0</v>
      </c>
      <c r="BJ2736" s="17" t="s">
        <v>81</v>
      </c>
      <c r="BK2736" s="240">
        <f>ROUND(I2736*H2736,2)</f>
        <v>0</v>
      </c>
      <c r="BL2736" s="17" t="s">
        <v>327</v>
      </c>
      <c r="BM2736" s="239" t="s">
        <v>3096</v>
      </c>
    </row>
    <row r="2737" s="14" customFormat="1">
      <c r="A2737" s="14"/>
      <c r="B2737" s="252"/>
      <c r="C2737" s="253"/>
      <c r="D2737" s="243" t="s">
        <v>195</v>
      </c>
      <c r="E2737" s="254" t="s">
        <v>1</v>
      </c>
      <c r="F2737" s="255" t="s">
        <v>81</v>
      </c>
      <c r="G2737" s="253"/>
      <c r="H2737" s="256">
        <v>1</v>
      </c>
      <c r="I2737" s="257"/>
      <c r="J2737" s="253"/>
      <c r="K2737" s="253"/>
      <c r="L2737" s="258"/>
      <c r="M2737" s="259"/>
      <c r="N2737" s="260"/>
      <c r="O2737" s="260"/>
      <c r="P2737" s="260"/>
      <c r="Q2737" s="260"/>
      <c r="R2737" s="260"/>
      <c r="S2737" s="260"/>
      <c r="T2737" s="261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62" t="s">
        <v>195</v>
      </c>
      <c r="AU2737" s="262" t="s">
        <v>83</v>
      </c>
      <c r="AV2737" s="14" t="s">
        <v>83</v>
      </c>
      <c r="AW2737" s="14" t="s">
        <v>30</v>
      </c>
      <c r="AX2737" s="14" t="s">
        <v>81</v>
      </c>
      <c r="AY2737" s="262" t="s">
        <v>183</v>
      </c>
    </row>
    <row r="2738" s="2" customFormat="1" ht="24.15" customHeight="1">
      <c r="A2738" s="38"/>
      <c r="B2738" s="39"/>
      <c r="C2738" s="227" t="s">
        <v>3097</v>
      </c>
      <c r="D2738" s="227" t="s">
        <v>185</v>
      </c>
      <c r="E2738" s="228" t="s">
        <v>3098</v>
      </c>
      <c r="F2738" s="229" t="s">
        <v>3099</v>
      </c>
      <c r="G2738" s="230" t="s">
        <v>1408</v>
      </c>
      <c r="H2738" s="231">
        <v>1</v>
      </c>
      <c r="I2738" s="232"/>
      <c r="J2738" s="233">
        <f>ROUND(I2738*H2738,2)</f>
        <v>0</v>
      </c>
      <c r="K2738" s="234"/>
      <c r="L2738" s="44"/>
      <c r="M2738" s="235" t="s">
        <v>1</v>
      </c>
      <c r="N2738" s="236" t="s">
        <v>38</v>
      </c>
      <c r="O2738" s="91"/>
      <c r="P2738" s="237">
        <f>O2738*H2738</f>
        <v>0</v>
      </c>
      <c r="Q2738" s="237">
        <v>0</v>
      </c>
      <c r="R2738" s="237">
        <f>Q2738*H2738</f>
        <v>0</v>
      </c>
      <c r="S2738" s="237">
        <v>0</v>
      </c>
      <c r="T2738" s="238">
        <f>S2738*H2738</f>
        <v>0</v>
      </c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R2738" s="239" t="s">
        <v>327</v>
      </c>
      <c r="AT2738" s="239" t="s">
        <v>185</v>
      </c>
      <c r="AU2738" s="239" t="s">
        <v>83</v>
      </c>
      <c r="AY2738" s="17" t="s">
        <v>183</v>
      </c>
      <c r="BE2738" s="240">
        <f>IF(N2738="základní",J2738,0)</f>
        <v>0</v>
      </c>
      <c r="BF2738" s="240">
        <f>IF(N2738="snížená",J2738,0)</f>
        <v>0</v>
      </c>
      <c r="BG2738" s="240">
        <f>IF(N2738="zákl. přenesená",J2738,0)</f>
        <v>0</v>
      </c>
      <c r="BH2738" s="240">
        <f>IF(N2738="sníž. přenesená",J2738,0)</f>
        <v>0</v>
      </c>
      <c r="BI2738" s="240">
        <f>IF(N2738="nulová",J2738,0)</f>
        <v>0</v>
      </c>
      <c r="BJ2738" s="17" t="s">
        <v>81</v>
      </c>
      <c r="BK2738" s="240">
        <f>ROUND(I2738*H2738,2)</f>
        <v>0</v>
      </c>
      <c r="BL2738" s="17" t="s">
        <v>327</v>
      </c>
      <c r="BM2738" s="239" t="s">
        <v>3100</v>
      </c>
    </row>
    <row r="2739" s="2" customFormat="1" ht="24.15" customHeight="1">
      <c r="A2739" s="38"/>
      <c r="B2739" s="39"/>
      <c r="C2739" s="227" t="s">
        <v>3101</v>
      </c>
      <c r="D2739" s="227" t="s">
        <v>185</v>
      </c>
      <c r="E2739" s="228" t="s">
        <v>3102</v>
      </c>
      <c r="F2739" s="229" t="s">
        <v>3103</v>
      </c>
      <c r="G2739" s="230" t="s">
        <v>202</v>
      </c>
      <c r="H2739" s="231">
        <v>6.1989999999999998</v>
      </c>
      <c r="I2739" s="232"/>
      <c r="J2739" s="233">
        <f>ROUND(I2739*H2739,2)</f>
        <v>0</v>
      </c>
      <c r="K2739" s="234"/>
      <c r="L2739" s="44"/>
      <c r="M2739" s="235" t="s">
        <v>1</v>
      </c>
      <c r="N2739" s="236" t="s">
        <v>38</v>
      </c>
      <c r="O2739" s="91"/>
      <c r="P2739" s="237">
        <f>O2739*H2739</f>
        <v>0</v>
      </c>
      <c r="Q2739" s="237">
        <v>0</v>
      </c>
      <c r="R2739" s="237">
        <f>Q2739*H2739</f>
        <v>0</v>
      </c>
      <c r="S2739" s="237">
        <v>0</v>
      </c>
      <c r="T2739" s="238">
        <f>S2739*H2739</f>
        <v>0</v>
      </c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R2739" s="239" t="s">
        <v>327</v>
      </c>
      <c r="AT2739" s="239" t="s">
        <v>185</v>
      </c>
      <c r="AU2739" s="239" t="s">
        <v>83</v>
      </c>
      <c r="AY2739" s="17" t="s">
        <v>183</v>
      </c>
      <c r="BE2739" s="240">
        <f>IF(N2739="základní",J2739,0)</f>
        <v>0</v>
      </c>
      <c r="BF2739" s="240">
        <f>IF(N2739="snížená",J2739,0)</f>
        <v>0</v>
      </c>
      <c r="BG2739" s="240">
        <f>IF(N2739="zákl. přenesená",J2739,0)</f>
        <v>0</v>
      </c>
      <c r="BH2739" s="240">
        <f>IF(N2739="sníž. přenesená",J2739,0)</f>
        <v>0</v>
      </c>
      <c r="BI2739" s="240">
        <f>IF(N2739="nulová",J2739,0)</f>
        <v>0</v>
      </c>
      <c r="BJ2739" s="17" t="s">
        <v>81</v>
      </c>
      <c r="BK2739" s="240">
        <f>ROUND(I2739*H2739,2)</f>
        <v>0</v>
      </c>
      <c r="BL2739" s="17" t="s">
        <v>327</v>
      </c>
      <c r="BM2739" s="239" t="s">
        <v>3104</v>
      </c>
    </row>
    <row r="2740" s="13" customFormat="1">
      <c r="A2740" s="13"/>
      <c r="B2740" s="241"/>
      <c r="C2740" s="242"/>
      <c r="D2740" s="243" t="s">
        <v>195</v>
      </c>
      <c r="E2740" s="244" t="s">
        <v>1</v>
      </c>
      <c r="F2740" s="245" t="s">
        <v>208</v>
      </c>
      <c r="G2740" s="242"/>
      <c r="H2740" s="244" t="s">
        <v>1</v>
      </c>
      <c r="I2740" s="246"/>
      <c r="J2740" s="242"/>
      <c r="K2740" s="242"/>
      <c r="L2740" s="247"/>
      <c r="M2740" s="248"/>
      <c r="N2740" s="249"/>
      <c r="O2740" s="249"/>
      <c r="P2740" s="249"/>
      <c r="Q2740" s="249"/>
      <c r="R2740" s="249"/>
      <c r="S2740" s="249"/>
      <c r="T2740" s="250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51" t="s">
        <v>195</v>
      </c>
      <c r="AU2740" s="251" t="s">
        <v>83</v>
      </c>
      <c r="AV2740" s="13" t="s">
        <v>81</v>
      </c>
      <c r="AW2740" s="13" t="s">
        <v>30</v>
      </c>
      <c r="AX2740" s="13" t="s">
        <v>73</v>
      </c>
      <c r="AY2740" s="251" t="s">
        <v>183</v>
      </c>
    </row>
    <row r="2741" s="13" customFormat="1">
      <c r="A2741" s="13"/>
      <c r="B2741" s="241"/>
      <c r="C2741" s="242"/>
      <c r="D2741" s="243" t="s">
        <v>195</v>
      </c>
      <c r="E2741" s="244" t="s">
        <v>1</v>
      </c>
      <c r="F2741" s="245" t="s">
        <v>1606</v>
      </c>
      <c r="G2741" s="242"/>
      <c r="H2741" s="244" t="s">
        <v>1</v>
      </c>
      <c r="I2741" s="246"/>
      <c r="J2741" s="242"/>
      <c r="K2741" s="242"/>
      <c r="L2741" s="247"/>
      <c r="M2741" s="248"/>
      <c r="N2741" s="249"/>
      <c r="O2741" s="249"/>
      <c r="P2741" s="249"/>
      <c r="Q2741" s="249"/>
      <c r="R2741" s="249"/>
      <c r="S2741" s="249"/>
      <c r="T2741" s="250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51" t="s">
        <v>195</v>
      </c>
      <c r="AU2741" s="251" t="s">
        <v>83</v>
      </c>
      <c r="AV2741" s="13" t="s">
        <v>81</v>
      </c>
      <c r="AW2741" s="13" t="s">
        <v>30</v>
      </c>
      <c r="AX2741" s="13" t="s">
        <v>73</v>
      </c>
      <c r="AY2741" s="251" t="s">
        <v>183</v>
      </c>
    </row>
    <row r="2742" s="13" customFormat="1">
      <c r="A2742" s="13"/>
      <c r="B2742" s="241"/>
      <c r="C2742" s="242"/>
      <c r="D2742" s="243" t="s">
        <v>195</v>
      </c>
      <c r="E2742" s="244" t="s">
        <v>1</v>
      </c>
      <c r="F2742" s="245" t="s">
        <v>3105</v>
      </c>
      <c r="G2742" s="242"/>
      <c r="H2742" s="244" t="s">
        <v>1</v>
      </c>
      <c r="I2742" s="246"/>
      <c r="J2742" s="242"/>
      <c r="K2742" s="242"/>
      <c r="L2742" s="247"/>
      <c r="M2742" s="248"/>
      <c r="N2742" s="249"/>
      <c r="O2742" s="249"/>
      <c r="P2742" s="249"/>
      <c r="Q2742" s="249"/>
      <c r="R2742" s="249"/>
      <c r="S2742" s="249"/>
      <c r="T2742" s="250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51" t="s">
        <v>195</v>
      </c>
      <c r="AU2742" s="251" t="s">
        <v>83</v>
      </c>
      <c r="AV2742" s="13" t="s">
        <v>81</v>
      </c>
      <c r="AW2742" s="13" t="s">
        <v>30</v>
      </c>
      <c r="AX2742" s="13" t="s">
        <v>73</v>
      </c>
      <c r="AY2742" s="251" t="s">
        <v>183</v>
      </c>
    </row>
    <row r="2743" s="14" customFormat="1">
      <c r="A2743" s="14"/>
      <c r="B2743" s="252"/>
      <c r="C2743" s="253"/>
      <c r="D2743" s="243" t="s">
        <v>195</v>
      </c>
      <c r="E2743" s="254" t="s">
        <v>1</v>
      </c>
      <c r="F2743" s="255" t="s">
        <v>3106</v>
      </c>
      <c r="G2743" s="253"/>
      <c r="H2743" s="256">
        <v>3.5310000000000001</v>
      </c>
      <c r="I2743" s="257"/>
      <c r="J2743" s="253"/>
      <c r="K2743" s="253"/>
      <c r="L2743" s="258"/>
      <c r="M2743" s="259"/>
      <c r="N2743" s="260"/>
      <c r="O2743" s="260"/>
      <c r="P2743" s="260"/>
      <c r="Q2743" s="260"/>
      <c r="R2743" s="260"/>
      <c r="S2743" s="260"/>
      <c r="T2743" s="261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62" t="s">
        <v>195</v>
      </c>
      <c r="AU2743" s="262" t="s">
        <v>83</v>
      </c>
      <c r="AV2743" s="14" t="s">
        <v>83</v>
      </c>
      <c r="AW2743" s="14" t="s">
        <v>30</v>
      </c>
      <c r="AX2743" s="14" t="s">
        <v>73</v>
      </c>
      <c r="AY2743" s="262" t="s">
        <v>183</v>
      </c>
    </row>
    <row r="2744" s="13" customFormat="1">
      <c r="A2744" s="13"/>
      <c r="B2744" s="241"/>
      <c r="C2744" s="242"/>
      <c r="D2744" s="243" t="s">
        <v>195</v>
      </c>
      <c r="E2744" s="244" t="s">
        <v>1</v>
      </c>
      <c r="F2744" s="245" t="s">
        <v>3107</v>
      </c>
      <c r="G2744" s="242"/>
      <c r="H2744" s="244" t="s">
        <v>1</v>
      </c>
      <c r="I2744" s="246"/>
      <c r="J2744" s="242"/>
      <c r="K2744" s="242"/>
      <c r="L2744" s="247"/>
      <c r="M2744" s="248"/>
      <c r="N2744" s="249"/>
      <c r="O2744" s="249"/>
      <c r="P2744" s="249"/>
      <c r="Q2744" s="249"/>
      <c r="R2744" s="249"/>
      <c r="S2744" s="249"/>
      <c r="T2744" s="250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51" t="s">
        <v>195</v>
      </c>
      <c r="AU2744" s="251" t="s">
        <v>83</v>
      </c>
      <c r="AV2744" s="13" t="s">
        <v>81</v>
      </c>
      <c r="AW2744" s="13" t="s">
        <v>30</v>
      </c>
      <c r="AX2744" s="13" t="s">
        <v>73</v>
      </c>
      <c r="AY2744" s="251" t="s">
        <v>183</v>
      </c>
    </row>
    <row r="2745" s="14" customFormat="1">
      <c r="A2745" s="14"/>
      <c r="B2745" s="252"/>
      <c r="C2745" s="253"/>
      <c r="D2745" s="243" t="s">
        <v>195</v>
      </c>
      <c r="E2745" s="254" t="s">
        <v>1</v>
      </c>
      <c r="F2745" s="255" t="s">
        <v>3108</v>
      </c>
      <c r="G2745" s="253"/>
      <c r="H2745" s="256">
        <v>0.64400000000000002</v>
      </c>
      <c r="I2745" s="257"/>
      <c r="J2745" s="253"/>
      <c r="K2745" s="253"/>
      <c r="L2745" s="258"/>
      <c r="M2745" s="259"/>
      <c r="N2745" s="260"/>
      <c r="O2745" s="260"/>
      <c r="P2745" s="260"/>
      <c r="Q2745" s="260"/>
      <c r="R2745" s="260"/>
      <c r="S2745" s="260"/>
      <c r="T2745" s="261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62" t="s">
        <v>195</v>
      </c>
      <c r="AU2745" s="262" t="s">
        <v>83</v>
      </c>
      <c r="AV2745" s="14" t="s">
        <v>83</v>
      </c>
      <c r="AW2745" s="14" t="s">
        <v>30</v>
      </c>
      <c r="AX2745" s="14" t="s">
        <v>73</v>
      </c>
      <c r="AY2745" s="262" t="s">
        <v>183</v>
      </c>
    </row>
    <row r="2746" s="13" customFormat="1">
      <c r="A2746" s="13"/>
      <c r="B2746" s="241"/>
      <c r="C2746" s="242"/>
      <c r="D2746" s="243" t="s">
        <v>195</v>
      </c>
      <c r="E2746" s="244" t="s">
        <v>1</v>
      </c>
      <c r="F2746" s="245" t="s">
        <v>1613</v>
      </c>
      <c r="G2746" s="242"/>
      <c r="H2746" s="244" t="s">
        <v>1</v>
      </c>
      <c r="I2746" s="246"/>
      <c r="J2746" s="242"/>
      <c r="K2746" s="242"/>
      <c r="L2746" s="247"/>
      <c r="M2746" s="248"/>
      <c r="N2746" s="249"/>
      <c r="O2746" s="249"/>
      <c r="P2746" s="249"/>
      <c r="Q2746" s="249"/>
      <c r="R2746" s="249"/>
      <c r="S2746" s="249"/>
      <c r="T2746" s="250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51" t="s">
        <v>195</v>
      </c>
      <c r="AU2746" s="251" t="s">
        <v>83</v>
      </c>
      <c r="AV2746" s="13" t="s">
        <v>81</v>
      </c>
      <c r="AW2746" s="13" t="s">
        <v>30</v>
      </c>
      <c r="AX2746" s="13" t="s">
        <v>73</v>
      </c>
      <c r="AY2746" s="251" t="s">
        <v>183</v>
      </c>
    </row>
    <row r="2747" s="14" customFormat="1">
      <c r="A2747" s="14"/>
      <c r="B2747" s="252"/>
      <c r="C2747" s="253"/>
      <c r="D2747" s="243" t="s">
        <v>195</v>
      </c>
      <c r="E2747" s="254" t="s">
        <v>1</v>
      </c>
      <c r="F2747" s="255" t="s">
        <v>3109</v>
      </c>
      <c r="G2747" s="253"/>
      <c r="H2747" s="256">
        <v>2.024</v>
      </c>
      <c r="I2747" s="257"/>
      <c r="J2747" s="253"/>
      <c r="K2747" s="253"/>
      <c r="L2747" s="258"/>
      <c r="M2747" s="259"/>
      <c r="N2747" s="260"/>
      <c r="O2747" s="260"/>
      <c r="P2747" s="260"/>
      <c r="Q2747" s="260"/>
      <c r="R2747" s="260"/>
      <c r="S2747" s="260"/>
      <c r="T2747" s="261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62" t="s">
        <v>195</v>
      </c>
      <c r="AU2747" s="262" t="s">
        <v>83</v>
      </c>
      <c r="AV2747" s="14" t="s">
        <v>83</v>
      </c>
      <c r="AW2747" s="14" t="s">
        <v>30</v>
      </c>
      <c r="AX2747" s="14" t="s">
        <v>73</v>
      </c>
      <c r="AY2747" s="262" t="s">
        <v>183</v>
      </c>
    </row>
    <row r="2748" s="15" customFormat="1">
      <c r="A2748" s="15"/>
      <c r="B2748" s="263"/>
      <c r="C2748" s="264"/>
      <c r="D2748" s="243" t="s">
        <v>195</v>
      </c>
      <c r="E2748" s="265" t="s">
        <v>1</v>
      </c>
      <c r="F2748" s="266" t="s">
        <v>219</v>
      </c>
      <c r="G2748" s="264"/>
      <c r="H2748" s="267">
        <v>6.1989999999999998</v>
      </c>
      <c r="I2748" s="268"/>
      <c r="J2748" s="264"/>
      <c r="K2748" s="264"/>
      <c r="L2748" s="269"/>
      <c r="M2748" s="270"/>
      <c r="N2748" s="271"/>
      <c r="O2748" s="271"/>
      <c r="P2748" s="271"/>
      <c r="Q2748" s="271"/>
      <c r="R2748" s="271"/>
      <c r="S2748" s="271"/>
      <c r="T2748" s="272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T2748" s="273" t="s">
        <v>195</v>
      </c>
      <c r="AU2748" s="273" t="s">
        <v>83</v>
      </c>
      <c r="AV2748" s="15" t="s">
        <v>188</v>
      </c>
      <c r="AW2748" s="15" t="s">
        <v>30</v>
      </c>
      <c r="AX2748" s="15" t="s">
        <v>81</v>
      </c>
      <c r="AY2748" s="273" t="s">
        <v>183</v>
      </c>
    </row>
    <row r="2749" s="2" customFormat="1" ht="21.75" customHeight="1">
      <c r="A2749" s="38"/>
      <c r="B2749" s="39"/>
      <c r="C2749" s="277" t="s">
        <v>3110</v>
      </c>
      <c r="D2749" s="277" t="s">
        <v>649</v>
      </c>
      <c r="E2749" s="278" t="s">
        <v>3111</v>
      </c>
      <c r="F2749" s="279" t="s">
        <v>3112</v>
      </c>
      <c r="G2749" s="280" t="s">
        <v>202</v>
      </c>
      <c r="H2749" s="281">
        <v>10.708</v>
      </c>
      <c r="I2749" s="282"/>
      <c r="J2749" s="283">
        <f>ROUND(I2749*H2749,2)</f>
        <v>0</v>
      </c>
      <c r="K2749" s="284"/>
      <c r="L2749" s="285"/>
      <c r="M2749" s="286" t="s">
        <v>1</v>
      </c>
      <c r="N2749" s="287" t="s">
        <v>38</v>
      </c>
      <c r="O2749" s="91"/>
      <c r="P2749" s="237">
        <f>O2749*H2749</f>
        <v>0</v>
      </c>
      <c r="Q2749" s="237">
        <v>0.01755</v>
      </c>
      <c r="R2749" s="237">
        <f>Q2749*H2749</f>
        <v>0.18792539999999999</v>
      </c>
      <c r="S2749" s="237">
        <v>0</v>
      </c>
      <c r="T2749" s="238">
        <f>S2749*H2749</f>
        <v>0</v>
      </c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R2749" s="239" t="s">
        <v>435</v>
      </c>
      <c r="AT2749" s="239" t="s">
        <v>649</v>
      </c>
      <c r="AU2749" s="239" t="s">
        <v>83</v>
      </c>
      <c r="AY2749" s="17" t="s">
        <v>183</v>
      </c>
      <c r="BE2749" s="240">
        <f>IF(N2749="základní",J2749,0)</f>
        <v>0</v>
      </c>
      <c r="BF2749" s="240">
        <f>IF(N2749="snížená",J2749,0)</f>
        <v>0</v>
      </c>
      <c r="BG2749" s="240">
        <f>IF(N2749="zákl. přenesená",J2749,0)</f>
        <v>0</v>
      </c>
      <c r="BH2749" s="240">
        <f>IF(N2749="sníž. přenesená",J2749,0)</f>
        <v>0</v>
      </c>
      <c r="BI2749" s="240">
        <f>IF(N2749="nulová",J2749,0)</f>
        <v>0</v>
      </c>
      <c r="BJ2749" s="17" t="s">
        <v>81</v>
      </c>
      <c r="BK2749" s="240">
        <f>ROUND(I2749*H2749,2)</f>
        <v>0</v>
      </c>
      <c r="BL2749" s="17" t="s">
        <v>327</v>
      </c>
      <c r="BM2749" s="239" t="s">
        <v>3113</v>
      </c>
    </row>
    <row r="2750" s="14" customFormat="1">
      <c r="A2750" s="14"/>
      <c r="B2750" s="252"/>
      <c r="C2750" s="253"/>
      <c r="D2750" s="243" t="s">
        <v>195</v>
      </c>
      <c r="E2750" s="253"/>
      <c r="F2750" s="255" t="s">
        <v>3114</v>
      </c>
      <c r="G2750" s="253"/>
      <c r="H2750" s="256">
        <v>10.708</v>
      </c>
      <c r="I2750" s="257"/>
      <c r="J2750" s="253"/>
      <c r="K2750" s="253"/>
      <c r="L2750" s="258"/>
      <c r="M2750" s="259"/>
      <c r="N2750" s="260"/>
      <c r="O2750" s="260"/>
      <c r="P2750" s="260"/>
      <c r="Q2750" s="260"/>
      <c r="R2750" s="260"/>
      <c r="S2750" s="260"/>
      <c r="T2750" s="261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62" t="s">
        <v>195</v>
      </c>
      <c r="AU2750" s="262" t="s">
        <v>83</v>
      </c>
      <c r="AV2750" s="14" t="s">
        <v>83</v>
      </c>
      <c r="AW2750" s="14" t="s">
        <v>4</v>
      </c>
      <c r="AX2750" s="14" t="s">
        <v>81</v>
      </c>
      <c r="AY2750" s="262" t="s">
        <v>183</v>
      </c>
    </row>
    <row r="2751" s="2" customFormat="1" ht="24.15" customHeight="1">
      <c r="A2751" s="38"/>
      <c r="B2751" s="39"/>
      <c r="C2751" s="227" t="s">
        <v>3115</v>
      </c>
      <c r="D2751" s="227" t="s">
        <v>185</v>
      </c>
      <c r="E2751" s="228" t="s">
        <v>3116</v>
      </c>
      <c r="F2751" s="229" t="s">
        <v>3117</v>
      </c>
      <c r="G2751" s="230" t="s">
        <v>319</v>
      </c>
      <c r="H2751" s="231">
        <v>338.85000000000002</v>
      </c>
      <c r="I2751" s="232"/>
      <c r="J2751" s="233">
        <f>ROUND(I2751*H2751,2)</f>
        <v>0</v>
      </c>
      <c r="K2751" s="234"/>
      <c r="L2751" s="44"/>
      <c r="M2751" s="235" t="s">
        <v>1</v>
      </c>
      <c r="N2751" s="236" t="s">
        <v>38</v>
      </c>
      <c r="O2751" s="91"/>
      <c r="P2751" s="237">
        <f>O2751*H2751</f>
        <v>0</v>
      </c>
      <c r="Q2751" s="237">
        <v>0.00025999999999999998</v>
      </c>
      <c r="R2751" s="237">
        <f>Q2751*H2751</f>
        <v>0.088100999999999999</v>
      </c>
      <c r="S2751" s="237">
        <v>0</v>
      </c>
      <c r="T2751" s="238">
        <f>S2751*H2751</f>
        <v>0</v>
      </c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R2751" s="239" t="s">
        <v>327</v>
      </c>
      <c r="AT2751" s="239" t="s">
        <v>185</v>
      </c>
      <c r="AU2751" s="239" t="s">
        <v>83</v>
      </c>
      <c r="AY2751" s="17" t="s">
        <v>183</v>
      </c>
      <c r="BE2751" s="240">
        <f>IF(N2751="základní",J2751,0)</f>
        <v>0</v>
      </c>
      <c r="BF2751" s="240">
        <f>IF(N2751="snížená",J2751,0)</f>
        <v>0</v>
      </c>
      <c r="BG2751" s="240">
        <f>IF(N2751="zákl. přenesená",J2751,0)</f>
        <v>0</v>
      </c>
      <c r="BH2751" s="240">
        <f>IF(N2751="sníž. přenesená",J2751,0)</f>
        <v>0</v>
      </c>
      <c r="BI2751" s="240">
        <f>IF(N2751="nulová",J2751,0)</f>
        <v>0</v>
      </c>
      <c r="BJ2751" s="17" t="s">
        <v>81</v>
      </c>
      <c r="BK2751" s="240">
        <f>ROUND(I2751*H2751,2)</f>
        <v>0</v>
      </c>
      <c r="BL2751" s="17" t="s">
        <v>327</v>
      </c>
      <c r="BM2751" s="239" t="s">
        <v>3118</v>
      </c>
    </row>
    <row r="2752" s="13" customFormat="1">
      <c r="A2752" s="13"/>
      <c r="B2752" s="241"/>
      <c r="C2752" s="242"/>
      <c r="D2752" s="243" t="s">
        <v>195</v>
      </c>
      <c r="E2752" s="244" t="s">
        <v>1</v>
      </c>
      <c r="F2752" s="245" t="s">
        <v>3119</v>
      </c>
      <c r="G2752" s="242"/>
      <c r="H2752" s="244" t="s">
        <v>1</v>
      </c>
      <c r="I2752" s="246"/>
      <c r="J2752" s="242"/>
      <c r="K2752" s="242"/>
      <c r="L2752" s="247"/>
      <c r="M2752" s="248"/>
      <c r="N2752" s="249"/>
      <c r="O2752" s="249"/>
      <c r="P2752" s="249"/>
      <c r="Q2752" s="249"/>
      <c r="R2752" s="249"/>
      <c r="S2752" s="249"/>
      <c r="T2752" s="250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51" t="s">
        <v>195</v>
      </c>
      <c r="AU2752" s="251" t="s">
        <v>83</v>
      </c>
      <c r="AV2752" s="13" t="s">
        <v>81</v>
      </c>
      <c r="AW2752" s="13" t="s">
        <v>30</v>
      </c>
      <c r="AX2752" s="13" t="s">
        <v>73</v>
      </c>
      <c r="AY2752" s="251" t="s">
        <v>183</v>
      </c>
    </row>
    <row r="2753" s="14" customFormat="1">
      <c r="A2753" s="14"/>
      <c r="B2753" s="252"/>
      <c r="C2753" s="253"/>
      <c r="D2753" s="243" t="s">
        <v>195</v>
      </c>
      <c r="E2753" s="254" t="s">
        <v>1</v>
      </c>
      <c r="F2753" s="255" t="s">
        <v>3120</v>
      </c>
      <c r="G2753" s="253"/>
      <c r="H2753" s="256">
        <v>163.19999999999999</v>
      </c>
      <c r="I2753" s="257"/>
      <c r="J2753" s="253"/>
      <c r="K2753" s="253"/>
      <c r="L2753" s="258"/>
      <c r="M2753" s="259"/>
      <c r="N2753" s="260"/>
      <c r="O2753" s="260"/>
      <c r="P2753" s="260"/>
      <c r="Q2753" s="260"/>
      <c r="R2753" s="260"/>
      <c r="S2753" s="260"/>
      <c r="T2753" s="261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62" t="s">
        <v>195</v>
      </c>
      <c r="AU2753" s="262" t="s">
        <v>83</v>
      </c>
      <c r="AV2753" s="14" t="s">
        <v>83</v>
      </c>
      <c r="AW2753" s="14" t="s">
        <v>30</v>
      </c>
      <c r="AX2753" s="14" t="s">
        <v>73</v>
      </c>
      <c r="AY2753" s="262" t="s">
        <v>183</v>
      </c>
    </row>
    <row r="2754" s="13" customFormat="1">
      <c r="A2754" s="13"/>
      <c r="B2754" s="241"/>
      <c r="C2754" s="242"/>
      <c r="D2754" s="243" t="s">
        <v>195</v>
      </c>
      <c r="E2754" s="244" t="s">
        <v>1</v>
      </c>
      <c r="F2754" s="245" t="s">
        <v>3121</v>
      </c>
      <c r="G2754" s="242"/>
      <c r="H2754" s="244" t="s">
        <v>1</v>
      </c>
      <c r="I2754" s="246"/>
      <c r="J2754" s="242"/>
      <c r="K2754" s="242"/>
      <c r="L2754" s="247"/>
      <c r="M2754" s="248"/>
      <c r="N2754" s="249"/>
      <c r="O2754" s="249"/>
      <c r="P2754" s="249"/>
      <c r="Q2754" s="249"/>
      <c r="R2754" s="249"/>
      <c r="S2754" s="249"/>
      <c r="T2754" s="250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51" t="s">
        <v>195</v>
      </c>
      <c r="AU2754" s="251" t="s">
        <v>83</v>
      </c>
      <c r="AV2754" s="13" t="s">
        <v>81</v>
      </c>
      <c r="AW2754" s="13" t="s">
        <v>30</v>
      </c>
      <c r="AX2754" s="13" t="s">
        <v>73</v>
      </c>
      <c r="AY2754" s="251" t="s">
        <v>183</v>
      </c>
    </row>
    <row r="2755" s="14" customFormat="1">
      <c r="A2755" s="14"/>
      <c r="B2755" s="252"/>
      <c r="C2755" s="253"/>
      <c r="D2755" s="243" t="s">
        <v>195</v>
      </c>
      <c r="E2755" s="254" t="s">
        <v>1</v>
      </c>
      <c r="F2755" s="255" t="s">
        <v>3122</v>
      </c>
      <c r="G2755" s="253"/>
      <c r="H2755" s="256">
        <v>44.799999999999997</v>
      </c>
      <c r="I2755" s="257"/>
      <c r="J2755" s="253"/>
      <c r="K2755" s="253"/>
      <c r="L2755" s="258"/>
      <c r="M2755" s="259"/>
      <c r="N2755" s="260"/>
      <c r="O2755" s="260"/>
      <c r="P2755" s="260"/>
      <c r="Q2755" s="260"/>
      <c r="R2755" s="260"/>
      <c r="S2755" s="260"/>
      <c r="T2755" s="261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62" t="s">
        <v>195</v>
      </c>
      <c r="AU2755" s="262" t="s">
        <v>83</v>
      </c>
      <c r="AV2755" s="14" t="s">
        <v>83</v>
      </c>
      <c r="AW2755" s="14" t="s">
        <v>30</v>
      </c>
      <c r="AX2755" s="14" t="s">
        <v>73</v>
      </c>
      <c r="AY2755" s="262" t="s">
        <v>183</v>
      </c>
    </row>
    <row r="2756" s="13" customFormat="1">
      <c r="A2756" s="13"/>
      <c r="B2756" s="241"/>
      <c r="C2756" s="242"/>
      <c r="D2756" s="243" t="s">
        <v>195</v>
      </c>
      <c r="E2756" s="244" t="s">
        <v>1</v>
      </c>
      <c r="F2756" s="245" t="s">
        <v>3123</v>
      </c>
      <c r="G2756" s="242"/>
      <c r="H2756" s="244" t="s">
        <v>1</v>
      </c>
      <c r="I2756" s="246"/>
      <c r="J2756" s="242"/>
      <c r="K2756" s="242"/>
      <c r="L2756" s="247"/>
      <c r="M2756" s="248"/>
      <c r="N2756" s="249"/>
      <c r="O2756" s="249"/>
      <c r="P2756" s="249"/>
      <c r="Q2756" s="249"/>
      <c r="R2756" s="249"/>
      <c r="S2756" s="249"/>
      <c r="T2756" s="250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51" t="s">
        <v>195</v>
      </c>
      <c r="AU2756" s="251" t="s">
        <v>83</v>
      </c>
      <c r="AV2756" s="13" t="s">
        <v>81</v>
      </c>
      <c r="AW2756" s="13" t="s">
        <v>30</v>
      </c>
      <c r="AX2756" s="13" t="s">
        <v>73</v>
      </c>
      <c r="AY2756" s="251" t="s">
        <v>183</v>
      </c>
    </row>
    <row r="2757" s="14" customFormat="1">
      <c r="A2757" s="14"/>
      <c r="B2757" s="252"/>
      <c r="C2757" s="253"/>
      <c r="D2757" s="243" t="s">
        <v>195</v>
      </c>
      <c r="E2757" s="254" t="s">
        <v>1</v>
      </c>
      <c r="F2757" s="255" t="s">
        <v>3124</v>
      </c>
      <c r="G2757" s="253"/>
      <c r="H2757" s="256">
        <v>24.600000000000001</v>
      </c>
      <c r="I2757" s="257"/>
      <c r="J2757" s="253"/>
      <c r="K2757" s="253"/>
      <c r="L2757" s="258"/>
      <c r="M2757" s="259"/>
      <c r="N2757" s="260"/>
      <c r="O2757" s="260"/>
      <c r="P2757" s="260"/>
      <c r="Q2757" s="260"/>
      <c r="R2757" s="260"/>
      <c r="S2757" s="260"/>
      <c r="T2757" s="261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62" t="s">
        <v>195</v>
      </c>
      <c r="AU2757" s="262" t="s">
        <v>83</v>
      </c>
      <c r="AV2757" s="14" t="s">
        <v>83</v>
      </c>
      <c r="AW2757" s="14" t="s">
        <v>30</v>
      </c>
      <c r="AX2757" s="14" t="s">
        <v>73</v>
      </c>
      <c r="AY2757" s="262" t="s">
        <v>183</v>
      </c>
    </row>
    <row r="2758" s="13" customFormat="1">
      <c r="A2758" s="13"/>
      <c r="B2758" s="241"/>
      <c r="C2758" s="242"/>
      <c r="D2758" s="243" t="s">
        <v>195</v>
      </c>
      <c r="E2758" s="244" t="s">
        <v>1</v>
      </c>
      <c r="F2758" s="245" t="s">
        <v>3125</v>
      </c>
      <c r="G2758" s="242"/>
      <c r="H2758" s="244" t="s">
        <v>1</v>
      </c>
      <c r="I2758" s="246"/>
      <c r="J2758" s="242"/>
      <c r="K2758" s="242"/>
      <c r="L2758" s="247"/>
      <c r="M2758" s="248"/>
      <c r="N2758" s="249"/>
      <c r="O2758" s="249"/>
      <c r="P2758" s="249"/>
      <c r="Q2758" s="249"/>
      <c r="R2758" s="249"/>
      <c r="S2758" s="249"/>
      <c r="T2758" s="250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51" t="s">
        <v>195</v>
      </c>
      <c r="AU2758" s="251" t="s">
        <v>83</v>
      </c>
      <c r="AV2758" s="13" t="s">
        <v>81</v>
      </c>
      <c r="AW2758" s="13" t="s">
        <v>30</v>
      </c>
      <c r="AX2758" s="13" t="s">
        <v>73</v>
      </c>
      <c r="AY2758" s="251" t="s">
        <v>183</v>
      </c>
    </row>
    <row r="2759" s="14" customFormat="1">
      <c r="A2759" s="14"/>
      <c r="B2759" s="252"/>
      <c r="C2759" s="253"/>
      <c r="D2759" s="243" t="s">
        <v>195</v>
      </c>
      <c r="E2759" s="254" t="s">
        <v>1</v>
      </c>
      <c r="F2759" s="255" t="s">
        <v>3126</v>
      </c>
      <c r="G2759" s="253"/>
      <c r="H2759" s="256">
        <v>106.25</v>
      </c>
      <c r="I2759" s="257"/>
      <c r="J2759" s="253"/>
      <c r="K2759" s="253"/>
      <c r="L2759" s="258"/>
      <c r="M2759" s="259"/>
      <c r="N2759" s="260"/>
      <c r="O2759" s="260"/>
      <c r="P2759" s="260"/>
      <c r="Q2759" s="260"/>
      <c r="R2759" s="260"/>
      <c r="S2759" s="260"/>
      <c r="T2759" s="261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62" t="s">
        <v>195</v>
      </c>
      <c r="AU2759" s="262" t="s">
        <v>83</v>
      </c>
      <c r="AV2759" s="14" t="s">
        <v>83</v>
      </c>
      <c r="AW2759" s="14" t="s">
        <v>30</v>
      </c>
      <c r="AX2759" s="14" t="s">
        <v>73</v>
      </c>
      <c r="AY2759" s="262" t="s">
        <v>183</v>
      </c>
    </row>
    <row r="2760" s="15" customFormat="1">
      <c r="A2760" s="15"/>
      <c r="B2760" s="263"/>
      <c r="C2760" s="264"/>
      <c r="D2760" s="243" t="s">
        <v>195</v>
      </c>
      <c r="E2760" s="265" t="s">
        <v>1</v>
      </c>
      <c r="F2760" s="266" t="s">
        <v>219</v>
      </c>
      <c r="G2760" s="264"/>
      <c r="H2760" s="267">
        <v>338.85000000000002</v>
      </c>
      <c r="I2760" s="268"/>
      <c r="J2760" s="264"/>
      <c r="K2760" s="264"/>
      <c r="L2760" s="269"/>
      <c r="M2760" s="270"/>
      <c r="N2760" s="271"/>
      <c r="O2760" s="271"/>
      <c r="P2760" s="271"/>
      <c r="Q2760" s="271"/>
      <c r="R2760" s="271"/>
      <c r="S2760" s="271"/>
      <c r="T2760" s="272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  <c r="AE2760" s="15"/>
      <c r="AT2760" s="273" t="s">
        <v>195</v>
      </c>
      <c r="AU2760" s="273" t="s">
        <v>83</v>
      </c>
      <c r="AV2760" s="15" t="s">
        <v>188</v>
      </c>
      <c r="AW2760" s="15" t="s">
        <v>30</v>
      </c>
      <c r="AX2760" s="15" t="s">
        <v>81</v>
      </c>
      <c r="AY2760" s="273" t="s">
        <v>183</v>
      </c>
    </row>
    <row r="2761" s="2" customFormat="1" ht="16.5" customHeight="1">
      <c r="A2761" s="38"/>
      <c r="B2761" s="39"/>
      <c r="C2761" s="277" t="s">
        <v>3127</v>
      </c>
      <c r="D2761" s="277" t="s">
        <v>649</v>
      </c>
      <c r="E2761" s="278" t="s">
        <v>3128</v>
      </c>
      <c r="F2761" s="279" t="s">
        <v>3129</v>
      </c>
      <c r="G2761" s="280" t="s">
        <v>319</v>
      </c>
      <c r="H2761" s="281">
        <v>745.36000000000001</v>
      </c>
      <c r="I2761" s="282"/>
      <c r="J2761" s="283">
        <f>ROUND(I2761*H2761,2)</f>
        <v>0</v>
      </c>
      <c r="K2761" s="284"/>
      <c r="L2761" s="285"/>
      <c r="M2761" s="286" t="s">
        <v>1</v>
      </c>
      <c r="N2761" s="287" t="s">
        <v>38</v>
      </c>
      <c r="O2761" s="91"/>
      <c r="P2761" s="237">
        <f>O2761*H2761</f>
        <v>0</v>
      </c>
      <c r="Q2761" s="237">
        <v>0.00017000000000000001</v>
      </c>
      <c r="R2761" s="237">
        <f>Q2761*H2761</f>
        <v>0.12671120000000002</v>
      </c>
      <c r="S2761" s="237">
        <v>0</v>
      </c>
      <c r="T2761" s="238">
        <f>S2761*H2761</f>
        <v>0</v>
      </c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R2761" s="239" t="s">
        <v>435</v>
      </c>
      <c r="AT2761" s="239" t="s">
        <v>649</v>
      </c>
      <c r="AU2761" s="239" t="s">
        <v>83</v>
      </c>
      <c r="AY2761" s="17" t="s">
        <v>183</v>
      </c>
      <c r="BE2761" s="240">
        <f>IF(N2761="základní",J2761,0)</f>
        <v>0</v>
      </c>
      <c r="BF2761" s="240">
        <f>IF(N2761="snížená",J2761,0)</f>
        <v>0</v>
      </c>
      <c r="BG2761" s="240">
        <f>IF(N2761="zákl. přenesená",J2761,0)</f>
        <v>0</v>
      </c>
      <c r="BH2761" s="240">
        <f>IF(N2761="sníž. přenesená",J2761,0)</f>
        <v>0</v>
      </c>
      <c r="BI2761" s="240">
        <f>IF(N2761="nulová",J2761,0)</f>
        <v>0</v>
      </c>
      <c r="BJ2761" s="17" t="s">
        <v>81</v>
      </c>
      <c r="BK2761" s="240">
        <f>ROUND(I2761*H2761,2)</f>
        <v>0</v>
      </c>
      <c r="BL2761" s="17" t="s">
        <v>327</v>
      </c>
      <c r="BM2761" s="239" t="s">
        <v>3130</v>
      </c>
    </row>
    <row r="2762" s="13" customFormat="1">
      <c r="A2762" s="13"/>
      <c r="B2762" s="241"/>
      <c r="C2762" s="242"/>
      <c r="D2762" s="243" t="s">
        <v>195</v>
      </c>
      <c r="E2762" s="244" t="s">
        <v>1</v>
      </c>
      <c r="F2762" s="245" t="s">
        <v>3131</v>
      </c>
      <c r="G2762" s="242"/>
      <c r="H2762" s="244" t="s">
        <v>1</v>
      </c>
      <c r="I2762" s="246"/>
      <c r="J2762" s="242"/>
      <c r="K2762" s="242"/>
      <c r="L2762" s="247"/>
      <c r="M2762" s="248"/>
      <c r="N2762" s="249"/>
      <c r="O2762" s="249"/>
      <c r="P2762" s="249"/>
      <c r="Q2762" s="249"/>
      <c r="R2762" s="249"/>
      <c r="S2762" s="249"/>
      <c r="T2762" s="250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51" t="s">
        <v>195</v>
      </c>
      <c r="AU2762" s="251" t="s">
        <v>83</v>
      </c>
      <c r="AV2762" s="13" t="s">
        <v>81</v>
      </c>
      <c r="AW2762" s="13" t="s">
        <v>30</v>
      </c>
      <c r="AX2762" s="13" t="s">
        <v>73</v>
      </c>
      <c r="AY2762" s="251" t="s">
        <v>183</v>
      </c>
    </row>
    <row r="2763" s="14" customFormat="1">
      <c r="A2763" s="14"/>
      <c r="B2763" s="252"/>
      <c r="C2763" s="253"/>
      <c r="D2763" s="243" t="s">
        <v>195</v>
      </c>
      <c r="E2763" s="254" t="s">
        <v>1</v>
      </c>
      <c r="F2763" s="255" t="s">
        <v>3132</v>
      </c>
      <c r="G2763" s="253"/>
      <c r="H2763" s="256">
        <v>677.60000000000002</v>
      </c>
      <c r="I2763" s="257"/>
      <c r="J2763" s="253"/>
      <c r="K2763" s="253"/>
      <c r="L2763" s="258"/>
      <c r="M2763" s="259"/>
      <c r="N2763" s="260"/>
      <c r="O2763" s="260"/>
      <c r="P2763" s="260"/>
      <c r="Q2763" s="260"/>
      <c r="R2763" s="260"/>
      <c r="S2763" s="260"/>
      <c r="T2763" s="261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62" t="s">
        <v>195</v>
      </c>
      <c r="AU2763" s="262" t="s">
        <v>83</v>
      </c>
      <c r="AV2763" s="14" t="s">
        <v>83</v>
      </c>
      <c r="AW2763" s="14" t="s">
        <v>30</v>
      </c>
      <c r="AX2763" s="14" t="s">
        <v>81</v>
      </c>
      <c r="AY2763" s="262" t="s">
        <v>183</v>
      </c>
    </row>
    <row r="2764" s="14" customFormat="1">
      <c r="A2764" s="14"/>
      <c r="B2764" s="252"/>
      <c r="C2764" s="253"/>
      <c r="D2764" s="243" t="s">
        <v>195</v>
      </c>
      <c r="E2764" s="253"/>
      <c r="F2764" s="255" t="s">
        <v>3133</v>
      </c>
      <c r="G2764" s="253"/>
      <c r="H2764" s="256">
        <v>745.36000000000001</v>
      </c>
      <c r="I2764" s="257"/>
      <c r="J2764" s="253"/>
      <c r="K2764" s="253"/>
      <c r="L2764" s="258"/>
      <c r="M2764" s="259"/>
      <c r="N2764" s="260"/>
      <c r="O2764" s="260"/>
      <c r="P2764" s="260"/>
      <c r="Q2764" s="260"/>
      <c r="R2764" s="260"/>
      <c r="S2764" s="260"/>
      <c r="T2764" s="261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62" t="s">
        <v>195</v>
      </c>
      <c r="AU2764" s="262" t="s">
        <v>83</v>
      </c>
      <c r="AV2764" s="14" t="s">
        <v>83</v>
      </c>
      <c r="AW2764" s="14" t="s">
        <v>4</v>
      </c>
      <c r="AX2764" s="14" t="s">
        <v>81</v>
      </c>
      <c r="AY2764" s="262" t="s">
        <v>183</v>
      </c>
    </row>
    <row r="2765" s="2" customFormat="1" ht="24.15" customHeight="1">
      <c r="A2765" s="38"/>
      <c r="B2765" s="39"/>
      <c r="C2765" s="227" t="s">
        <v>3134</v>
      </c>
      <c r="D2765" s="288" t="s">
        <v>185</v>
      </c>
      <c r="E2765" s="228" t="s">
        <v>3135</v>
      </c>
      <c r="F2765" s="229" t="s">
        <v>3136</v>
      </c>
      <c r="G2765" s="230" t="s">
        <v>325</v>
      </c>
      <c r="H2765" s="231">
        <v>8</v>
      </c>
      <c r="I2765" s="232"/>
      <c r="J2765" s="233">
        <f>ROUND(I2765*H2765,2)</f>
        <v>0</v>
      </c>
      <c r="K2765" s="234"/>
      <c r="L2765" s="44"/>
      <c r="M2765" s="235" t="s">
        <v>1</v>
      </c>
      <c r="N2765" s="236" t="s">
        <v>38</v>
      </c>
      <c r="O2765" s="91"/>
      <c r="P2765" s="237">
        <f>O2765*H2765</f>
        <v>0</v>
      </c>
      <c r="Q2765" s="237">
        <v>0</v>
      </c>
      <c r="R2765" s="237">
        <f>Q2765*H2765</f>
        <v>0</v>
      </c>
      <c r="S2765" s="237">
        <v>0</v>
      </c>
      <c r="T2765" s="238">
        <f>S2765*H2765</f>
        <v>0</v>
      </c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R2765" s="239" t="s">
        <v>327</v>
      </c>
      <c r="AT2765" s="239" t="s">
        <v>185</v>
      </c>
      <c r="AU2765" s="239" t="s">
        <v>83</v>
      </c>
      <c r="AY2765" s="17" t="s">
        <v>183</v>
      </c>
      <c r="BE2765" s="240">
        <f>IF(N2765="základní",J2765,0)</f>
        <v>0</v>
      </c>
      <c r="BF2765" s="240">
        <f>IF(N2765="snížená",J2765,0)</f>
        <v>0</v>
      </c>
      <c r="BG2765" s="240">
        <f>IF(N2765="zákl. přenesená",J2765,0)</f>
        <v>0</v>
      </c>
      <c r="BH2765" s="240">
        <f>IF(N2765="sníž. přenesená",J2765,0)</f>
        <v>0</v>
      </c>
      <c r="BI2765" s="240">
        <f>IF(N2765="nulová",J2765,0)</f>
        <v>0</v>
      </c>
      <c r="BJ2765" s="17" t="s">
        <v>81</v>
      </c>
      <c r="BK2765" s="240">
        <f>ROUND(I2765*H2765,2)</f>
        <v>0</v>
      </c>
      <c r="BL2765" s="17" t="s">
        <v>327</v>
      </c>
      <c r="BM2765" s="239" t="s">
        <v>3137</v>
      </c>
    </row>
    <row r="2766" s="14" customFormat="1">
      <c r="A2766" s="14"/>
      <c r="B2766" s="252"/>
      <c r="C2766" s="253"/>
      <c r="D2766" s="243" t="s">
        <v>195</v>
      </c>
      <c r="E2766" s="254" t="s">
        <v>1</v>
      </c>
      <c r="F2766" s="255" t="s">
        <v>283</v>
      </c>
      <c r="G2766" s="253"/>
      <c r="H2766" s="256">
        <v>8</v>
      </c>
      <c r="I2766" s="257"/>
      <c r="J2766" s="253"/>
      <c r="K2766" s="253"/>
      <c r="L2766" s="258"/>
      <c r="M2766" s="259"/>
      <c r="N2766" s="260"/>
      <c r="O2766" s="260"/>
      <c r="P2766" s="260"/>
      <c r="Q2766" s="260"/>
      <c r="R2766" s="260"/>
      <c r="S2766" s="260"/>
      <c r="T2766" s="261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62" t="s">
        <v>195</v>
      </c>
      <c r="AU2766" s="262" t="s">
        <v>83</v>
      </c>
      <c r="AV2766" s="14" t="s">
        <v>83</v>
      </c>
      <c r="AW2766" s="14" t="s">
        <v>30</v>
      </c>
      <c r="AX2766" s="14" t="s">
        <v>81</v>
      </c>
      <c r="AY2766" s="262" t="s">
        <v>183</v>
      </c>
    </row>
    <row r="2767" s="2" customFormat="1" ht="24.15" customHeight="1">
      <c r="A2767" s="38"/>
      <c r="B2767" s="39"/>
      <c r="C2767" s="277" t="s">
        <v>3138</v>
      </c>
      <c r="D2767" s="289" t="s">
        <v>649</v>
      </c>
      <c r="E2767" s="278" t="s">
        <v>3139</v>
      </c>
      <c r="F2767" s="279" t="s">
        <v>3140</v>
      </c>
      <c r="G2767" s="280" t="s">
        <v>325</v>
      </c>
      <c r="H2767" s="281">
        <v>1</v>
      </c>
      <c r="I2767" s="282"/>
      <c r="J2767" s="283">
        <f>ROUND(I2767*H2767,2)</f>
        <v>0</v>
      </c>
      <c r="K2767" s="284"/>
      <c r="L2767" s="285"/>
      <c r="M2767" s="286" t="s">
        <v>1</v>
      </c>
      <c r="N2767" s="287" t="s">
        <v>38</v>
      </c>
      <c r="O2767" s="91"/>
      <c r="P2767" s="237">
        <f>O2767*H2767</f>
        <v>0</v>
      </c>
      <c r="Q2767" s="237">
        <v>0.016199999999999999</v>
      </c>
      <c r="R2767" s="237">
        <f>Q2767*H2767</f>
        <v>0.016199999999999999</v>
      </c>
      <c r="S2767" s="237">
        <v>0</v>
      </c>
      <c r="T2767" s="238">
        <f>S2767*H2767</f>
        <v>0</v>
      </c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R2767" s="239" t="s">
        <v>435</v>
      </c>
      <c r="AT2767" s="239" t="s">
        <v>649</v>
      </c>
      <c r="AU2767" s="239" t="s">
        <v>83</v>
      </c>
      <c r="AY2767" s="17" t="s">
        <v>183</v>
      </c>
      <c r="BE2767" s="240">
        <f>IF(N2767="základní",J2767,0)</f>
        <v>0</v>
      </c>
      <c r="BF2767" s="240">
        <f>IF(N2767="snížená",J2767,0)</f>
        <v>0</v>
      </c>
      <c r="BG2767" s="240">
        <f>IF(N2767="zákl. přenesená",J2767,0)</f>
        <v>0</v>
      </c>
      <c r="BH2767" s="240">
        <f>IF(N2767="sníž. přenesená",J2767,0)</f>
        <v>0</v>
      </c>
      <c r="BI2767" s="240">
        <f>IF(N2767="nulová",J2767,0)</f>
        <v>0</v>
      </c>
      <c r="BJ2767" s="17" t="s">
        <v>81</v>
      </c>
      <c r="BK2767" s="240">
        <f>ROUND(I2767*H2767,2)</f>
        <v>0</v>
      </c>
      <c r="BL2767" s="17" t="s">
        <v>327</v>
      </c>
      <c r="BM2767" s="239" t="s">
        <v>3141</v>
      </c>
    </row>
    <row r="2768" s="13" customFormat="1">
      <c r="A2768" s="13"/>
      <c r="B2768" s="241"/>
      <c r="C2768" s="242"/>
      <c r="D2768" s="243" t="s">
        <v>195</v>
      </c>
      <c r="E2768" s="244" t="s">
        <v>1</v>
      </c>
      <c r="F2768" s="245" t="s">
        <v>208</v>
      </c>
      <c r="G2768" s="242"/>
      <c r="H2768" s="244" t="s">
        <v>1</v>
      </c>
      <c r="I2768" s="246"/>
      <c r="J2768" s="242"/>
      <c r="K2768" s="242"/>
      <c r="L2768" s="247"/>
      <c r="M2768" s="248"/>
      <c r="N2768" s="249"/>
      <c r="O2768" s="249"/>
      <c r="P2768" s="249"/>
      <c r="Q2768" s="249"/>
      <c r="R2768" s="249"/>
      <c r="S2768" s="249"/>
      <c r="T2768" s="250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51" t="s">
        <v>195</v>
      </c>
      <c r="AU2768" s="251" t="s">
        <v>83</v>
      </c>
      <c r="AV2768" s="13" t="s">
        <v>81</v>
      </c>
      <c r="AW2768" s="13" t="s">
        <v>30</v>
      </c>
      <c r="AX2768" s="13" t="s">
        <v>73</v>
      </c>
      <c r="AY2768" s="251" t="s">
        <v>183</v>
      </c>
    </row>
    <row r="2769" s="13" customFormat="1">
      <c r="A2769" s="13"/>
      <c r="B2769" s="241"/>
      <c r="C2769" s="242"/>
      <c r="D2769" s="243" t="s">
        <v>195</v>
      </c>
      <c r="E2769" s="244" t="s">
        <v>1</v>
      </c>
      <c r="F2769" s="245" t="s">
        <v>3142</v>
      </c>
      <c r="G2769" s="242"/>
      <c r="H2769" s="244" t="s">
        <v>1</v>
      </c>
      <c r="I2769" s="246"/>
      <c r="J2769" s="242"/>
      <c r="K2769" s="242"/>
      <c r="L2769" s="247"/>
      <c r="M2769" s="248"/>
      <c r="N2769" s="249"/>
      <c r="O2769" s="249"/>
      <c r="P2769" s="249"/>
      <c r="Q2769" s="249"/>
      <c r="R2769" s="249"/>
      <c r="S2769" s="249"/>
      <c r="T2769" s="250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51" t="s">
        <v>195</v>
      </c>
      <c r="AU2769" s="251" t="s">
        <v>83</v>
      </c>
      <c r="AV2769" s="13" t="s">
        <v>81</v>
      </c>
      <c r="AW2769" s="13" t="s">
        <v>30</v>
      </c>
      <c r="AX2769" s="13" t="s">
        <v>73</v>
      </c>
      <c r="AY2769" s="251" t="s">
        <v>183</v>
      </c>
    </row>
    <row r="2770" s="14" customFormat="1">
      <c r="A2770" s="14"/>
      <c r="B2770" s="252"/>
      <c r="C2770" s="253"/>
      <c r="D2770" s="243" t="s">
        <v>195</v>
      </c>
      <c r="E2770" s="254" t="s">
        <v>1</v>
      </c>
      <c r="F2770" s="255" t="s">
        <v>81</v>
      </c>
      <c r="G2770" s="253"/>
      <c r="H2770" s="256">
        <v>1</v>
      </c>
      <c r="I2770" s="257"/>
      <c r="J2770" s="253"/>
      <c r="K2770" s="253"/>
      <c r="L2770" s="258"/>
      <c r="M2770" s="259"/>
      <c r="N2770" s="260"/>
      <c r="O2770" s="260"/>
      <c r="P2770" s="260"/>
      <c r="Q2770" s="260"/>
      <c r="R2770" s="260"/>
      <c r="S2770" s="260"/>
      <c r="T2770" s="261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62" t="s">
        <v>195</v>
      </c>
      <c r="AU2770" s="262" t="s">
        <v>83</v>
      </c>
      <c r="AV2770" s="14" t="s">
        <v>83</v>
      </c>
      <c r="AW2770" s="14" t="s">
        <v>30</v>
      </c>
      <c r="AX2770" s="14" t="s">
        <v>81</v>
      </c>
      <c r="AY2770" s="262" t="s">
        <v>183</v>
      </c>
    </row>
    <row r="2771" s="2" customFormat="1" ht="24.15" customHeight="1">
      <c r="A2771" s="38"/>
      <c r="B2771" s="39"/>
      <c r="C2771" s="277" t="s">
        <v>3143</v>
      </c>
      <c r="D2771" s="289" t="s">
        <v>649</v>
      </c>
      <c r="E2771" s="278" t="s">
        <v>3144</v>
      </c>
      <c r="F2771" s="279" t="s">
        <v>3145</v>
      </c>
      <c r="G2771" s="280" t="s">
        <v>325</v>
      </c>
      <c r="H2771" s="281">
        <v>1</v>
      </c>
      <c r="I2771" s="282"/>
      <c r="J2771" s="283">
        <f>ROUND(I2771*H2771,2)</f>
        <v>0</v>
      </c>
      <c r="K2771" s="284"/>
      <c r="L2771" s="285"/>
      <c r="M2771" s="286" t="s">
        <v>1</v>
      </c>
      <c r="N2771" s="287" t="s">
        <v>38</v>
      </c>
      <c r="O2771" s="91"/>
      <c r="P2771" s="237">
        <f>O2771*H2771</f>
        <v>0</v>
      </c>
      <c r="Q2771" s="237">
        <v>0.021600000000000001</v>
      </c>
      <c r="R2771" s="237">
        <f>Q2771*H2771</f>
        <v>0.021600000000000001</v>
      </c>
      <c r="S2771" s="237">
        <v>0</v>
      </c>
      <c r="T2771" s="238">
        <f>S2771*H2771</f>
        <v>0</v>
      </c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R2771" s="239" t="s">
        <v>435</v>
      </c>
      <c r="AT2771" s="239" t="s">
        <v>649</v>
      </c>
      <c r="AU2771" s="239" t="s">
        <v>83</v>
      </c>
      <c r="AY2771" s="17" t="s">
        <v>183</v>
      </c>
      <c r="BE2771" s="240">
        <f>IF(N2771="základní",J2771,0)</f>
        <v>0</v>
      </c>
      <c r="BF2771" s="240">
        <f>IF(N2771="snížená",J2771,0)</f>
        <v>0</v>
      </c>
      <c r="BG2771" s="240">
        <f>IF(N2771="zákl. přenesená",J2771,0)</f>
        <v>0</v>
      </c>
      <c r="BH2771" s="240">
        <f>IF(N2771="sníž. přenesená",J2771,0)</f>
        <v>0</v>
      </c>
      <c r="BI2771" s="240">
        <f>IF(N2771="nulová",J2771,0)</f>
        <v>0</v>
      </c>
      <c r="BJ2771" s="17" t="s">
        <v>81</v>
      </c>
      <c r="BK2771" s="240">
        <f>ROUND(I2771*H2771,2)</f>
        <v>0</v>
      </c>
      <c r="BL2771" s="17" t="s">
        <v>327</v>
      </c>
      <c r="BM2771" s="239" t="s">
        <v>3146</v>
      </c>
    </row>
    <row r="2772" s="13" customFormat="1">
      <c r="A2772" s="13"/>
      <c r="B2772" s="241"/>
      <c r="C2772" s="242"/>
      <c r="D2772" s="243" t="s">
        <v>195</v>
      </c>
      <c r="E2772" s="244" t="s">
        <v>1</v>
      </c>
      <c r="F2772" s="245" t="s">
        <v>3147</v>
      </c>
      <c r="G2772" s="242"/>
      <c r="H2772" s="244" t="s">
        <v>1</v>
      </c>
      <c r="I2772" s="246"/>
      <c r="J2772" s="242"/>
      <c r="K2772" s="242"/>
      <c r="L2772" s="247"/>
      <c r="M2772" s="248"/>
      <c r="N2772" s="249"/>
      <c r="O2772" s="249"/>
      <c r="P2772" s="249"/>
      <c r="Q2772" s="249"/>
      <c r="R2772" s="249"/>
      <c r="S2772" s="249"/>
      <c r="T2772" s="250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51" t="s">
        <v>195</v>
      </c>
      <c r="AU2772" s="251" t="s">
        <v>83</v>
      </c>
      <c r="AV2772" s="13" t="s">
        <v>81</v>
      </c>
      <c r="AW2772" s="13" t="s">
        <v>30</v>
      </c>
      <c r="AX2772" s="13" t="s">
        <v>73</v>
      </c>
      <c r="AY2772" s="251" t="s">
        <v>183</v>
      </c>
    </row>
    <row r="2773" s="14" customFormat="1">
      <c r="A2773" s="14"/>
      <c r="B2773" s="252"/>
      <c r="C2773" s="253"/>
      <c r="D2773" s="243" t="s">
        <v>195</v>
      </c>
      <c r="E2773" s="254" t="s">
        <v>1</v>
      </c>
      <c r="F2773" s="255" t="s">
        <v>81</v>
      </c>
      <c r="G2773" s="253"/>
      <c r="H2773" s="256">
        <v>1</v>
      </c>
      <c r="I2773" s="257"/>
      <c r="J2773" s="253"/>
      <c r="K2773" s="253"/>
      <c r="L2773" s="258"/>
      <c r="M2773" s="259"/>
      <c r="N2773" s="260"/>
      <c r="O2773" s="260"/>
      <c r="P2773" s="260"/>
      <c r="Q2773" s="260"/>
      <c r="R2773" s="260"/>
      <c r="S2773" s="260"/>
      <c r="T2773" s="261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62" t="s">
        <v>195</v>
      </c>
      <c r="AU2773" s="262" t="s">
        <v>83</v>
      </c>
      <c r="AV2773" s="14" t="s">
        <v>83</v>
      </c>
      <c r="AW2773" s="14" t="s">
        <v>30</v>
      </c>
      <c r="AX2773" s="14" t="s">
        <v>81</v>
      </c>
      <c r="AY2773" s="262" t="s">
        <v>183</v>
      </c>
    </row>
    <row r="2774" s="2" customFormat="1" ht="33" customHeight="1">
      <c r="A2774" s="38"/>
      <c r="B2774" s="39"/>
      <c r="C2774" s="277" t="s">
        <v>3148</v>
      </c>
      <c r="D2774" s="289" t="s">
        <v>649</v>
      </c>
      <c r="E2774" s="278" t="s">
        <v>3149</v>
      </c>
      <c r="F2774" s="279" t="s">
        <v>3150</v>
      </c>
      <c r="G2774" s="280" t="s">
        <v>325</v>
      </c>
      <c r="H2774" s="281">
        <v>4</v>
      </c>
      <c r="I2774" s="282"/>
      <c r="J2774" s="283">
        <f>ROUND(I2774*H2774,2)</f>
        <v>0</v>
      </c>
      <c r="K2774" s="284"/>
      <c r="L2774" s="285"/>
      <c r="M2774" s="286" t="s">
        <v>1</v>
      </c>
      <c r="N2774" s="287" t="s">
        <v>38</v>
      </c>
      <c r="O2774" s="91"/>
      <c r="P2774" s="237">
        <f>O2774*H2774</f>
        <v>0</v>
      </c>
      <c r="Q2774" s="237">
        <v>0.0195</v>
      </c>
      <c r="R2774" s="237">
        <f>Q2774*H2774</f>
        <v>0.078</v>
      </c>
      <c r="S2774" s="237">
        <v>0</v>
      </c>
      <c r="T2774" s="238">
        <f>S2774*H2774</f>
        <v>0</v>
      </c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R2774" s="239" t="s">
        <v>435</v>
      </c>
      <c r="AT2774" s="239" t="s">
        <v>649</v>
      </c>
      <c r="AU2774" s="239" t="s">
        <v>83</v>
      </c>
      <c r="AY2774" s="17" t="s">
        <v>183</v>
      </c>
      <c r="BE2774" s="240">
        <f>IF(N2774="základní",J2774,0)</f>
        <v>0</v>
      </c>
      <c r="BF2774" s="240">
        <f>IF(N2774="snížená",J2774,0)</f>
        <v>0</v>
      </c>
      <c r="BG2774" s="240">
        <f>IF(N2774="zákl. přenesená",J2774,0)</f>
        <v>0</v>
      </c>
      <c r="BH2774" s="240">
        <f>IF(N2774="sníž. přenesená",J2774,0)</f>
        <v>0</v>
      </c>
      <c r="BI2774" s="240">
        <f>IF(N2774="nulová",J2774,0)</f>
        <v>0</v>
      </c>
      <c r="BJ2774" s="17" t="s">
        <v>81</v>
      </c>
      <c r="BK2774" s="240">
        <f>ROUND(I2774*H2774,2)</f>
        <v>0</v>
      </c>
      <c r="BL2774" s="17" t="s">
        <v>327</v>
      </c>
      <c r="BM2774" s="239" t="s">
        <v>3151</v>
      </c>
    </row>
    <row r="2775" s="13" customFormat="1">
      <c r="A2775" s="13"/>
      <c r="B2775" s="241"/>
      <c r="C2775" s="242"/>
      <c r="D2775" s="243" t="s">
        <v>195</v>
      </c>
      <c r="E2775" s="244" t="s">
        <v>1</v>
      </c>
      <c r="F2775" s="245" t="s">
        <v>196</v>
      </c>
      <c r="G2775" s="242"/>
      <c r="H2775" s="244" t="s">
        <v>1</v>
      </c>
      <c r="I2775" s="246"/>
      <c r="J2775" s="242"/>
      <c r="K2775" s="242"/>
      <c r="L2775" s="247"/>
      <c r="M2775" s="248"/>
      <c r="N2775" s="249"/>
      <c r="O2775" s="249"/>
      <c r="P2775" s="249"/>
      <c r="Q2775" s="249"/>
      <c r="R2775" s="249"/>
      <c r="S2775" s="249"/>
      <c r="T2775" s="250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51" t="s">
        <v>195</v>
      </c>
      <c r="AU2775" s="251" t="s">
        <v>83</v>
      </c>
      <c r="AV2775" s="13" t="s">
        <v>81</v>
      </c>
      <c r="AW2775" s="13" t="s">
        <v>30</v>
      </c>
      <c r="AX2775" s="13" t="s">
        <v>73</v>
      </c>
      <c r="AY2775" s="251" t="s">
        <v>183</v>
      </c>
    </row>
    <row r="2776" s="13" customFormat="1">
      <c r="A2776" s="13"/>
      <c r="B2776" s="241"/>
      <c r="C2776" s="242"/>
      <c r="D2776" s="243" t="s">
        <v>195</v>
      </c>
      <c r="E2776" s="244" t="s">
        <v>1</v>
      </c>
      <c r="F2776" s="245" t="s">
        <v>3152</v>
      </c>
      <c r="G2776" s="242"/>
      <c r="H2776" s="244" t="s">
        <v>1</v>
      </c>
      <c r="I2776" s="246"/>
      <c r="J2776" s="242"/>
      <c r="K2776" s="242"/>
      <c r="L2776" s="247"/>
      <c r="M2776" s="248"/>
      <c r="N2776" s="249"/>
      <c r="O2776" s="249"/>
      <c r="P2776" s="249"/>
      <c r="Q2776" s="249"/>
      <c r="R2776" s="249"/>
      <c r="S2776" s="249"/>
      <c r="T2776" s="250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51" t="s">
        <v>195</v>
      </c>
      <c r="AU2776" s="251" t="s">
        <v>83</v>
      </c>
      <c r="AV2776" s="13" t="s">
        <v>81</v>
      </c>
      <c r="AW2776" s="13" t="s">
        <v>30</v>
      </c>
      <c r="AX2776" s="13" t="s">
        <v>73</v>
      </c>
      <c r="AY2776" s="251" t="s">
        <v>183</v>
      </c>
    </row>
    <row r="2777" s="14" customFormat="1">
      <c r="A2777" s="14"/>
      <c r="B2777" s="252"/>
      <c r="C2777" s="253"/>
      <c r="D2777" s="243" t="s">
        <v>195</v>
      </c>
      <c r="E2777" s="254" t="s">
        <v>1</v>
      </c>
      <c r="F2777" s="255" t="s">
        <v>81</v>
      </c>
      <c r="G2777" s="253"/>
      <c r="H2777" s="256">
        <v>1</v>
      </c>
      <c r="I2777" s="257"/>
      <c r="J2777" s="253"/>
      <c r="K2777" s="253"/>
      <c r="L2777" s="258"/>
      <c r="M2777" s="259"/>
      <c r="N2777" s="260"/>
      <c r="O2777" s="260"/>
      <c r="P2777" s="260"/>
      <c r="Q2777" s="260"/>
      <c r="R2777" s="260"/>
      <c r="S2777" s="260"/>
      <c r="T2777" s="261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62" t="s">
        <v>195</v>
      </c>
      <c r="AU2777" s="262" t="s">
        <v>83</v>
      </c>
      <c r="AV2777" s="14" t="s">
        <v>83</v>
      </c>
      <c r="AW2777" s="14" t="s">
        <v>30</v>
      </c>
      <c r="AX2777" s="14" t="s">
        <v>73</v>
      </c>
      <c r="AY2777" s="262" t="s">
        <v>183</v>
      </c>
    </row>
    <row r="2778" s="13" customFormat="1">
      <c r="A2778" s="13"/>
      <c r="B2778" s="241"/>
      <c r="C2778" s="242"/>
      <c r="D2778" s="243" t="s">
        <v>195</v>
      </c>
      <c r="E2778" s="244" t="s">
        <v>1</v>
      </c>
      <c r="F2778" s="245" t="s">
        <v>3153</v>
      </c>
      <c r="G2778" s="242"/>
      <c r="H2778" s="244" t="s">
        <v>1</v>
      </c>
      <c r="I2778" s="246"/>
      <c r="J2778" s="242"/>
      <c r="K2778" s="242"/>
      <c r="L2778" s="247"/>
      <c r="M2778" s="248"/>
      <c r="N2778" s="249"/>
      <c r="O2778" s="249"/>
      <c r="P2778" s="249"/>
      <c r="Q2778" s="249"/>
      <c r="R2778" s="249"/>
      <c r="S2778" s="249"/>
      <c r="T2778" s="250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51" t="s">
        <v>195</v>
      </c>
      <c r="AU2778" s="251" t="s">
        <v>83</v>
      </c>
      <c r="AV2778" s="13" t="s">
        <v>81</v>
      </c>
      <c r="AW2778" s="13" t="s">
        <v>30</v>
      </c>
      <c r="AX2778" s="13" t="s">
        <v>73</v>
      </c>
      <c r="AY2778" s="251" t="s">
        <v>183</v>
      </c>
    </row>
    <row r="2779" s="14" customFormat="1">
      <c r="A2779" s="14"/>
      <c r="B2779" s="252"/>
      <c r="C2779" s="253"/>
      <c r="D2779" s="243" t="s">
        <v>195</v>
      </c>
      <c r="E2779" s="254" t="s">
        <v>1</v>
      </c>
      <c r="F2779" s="255" t="s">
        <v>81</v>
      </c>
      <c r="G2779" s="253"/>
      <c r="H2779" s="256">
        <v>1</v>
      </c>
      <c r="I2779" s="257"/>
      <c r="J2779" s="253"/>
      <c r="K2779" s="253"/>
      <c r="L2779" s="258"/>
      <c r="M2779" s="259"/>
      <c r="N2779" s="260"/>
      <c r="O2779" s="260"/>
      <c r="P2779" s="260"/>
      <c r="Q2779" s="260"/>
      <c r="R2779" s="260"/>
      <c r="S2779" s="260"/>
      <c r="T2779" s="261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62" t="s">
        <v>195</v>
      </c>
      <c r="AU2779" s="262" t="s">
        <v>83</v>
      </c>
      <c r="AV2779" s="14" t="s">
        <v>83</v>
      </c>
      <c r="AW2779" s="14" t="s">
        <v>30</v>
      </c>
      <c r="AX2779" s="14" t="s">
        <v>73</v>
      </c>
      <c r="AY2779" s="262" t="s">
        <v>183</v>
      </c>
    </row>
    <row r="2780" s="13" customFormat="1">
      <c r="A2780" s="13"/>
      <c r="B2780" s="241"/>
      <c r="C2780" s="242"/>
      <c r="D2780" s="243" t="s">
        <v>195</v>
      </c>
      <c r="E2780" s="244" t="s">
        <v>1</v>
      </c>
      <c r="F2780" s="245" t="s">
        <v>3154</v>
      </c>
      <c r="G2780" s="242"/>
      <c r="H2780" s="244" t="s">
        <v>1</v>
      </c>
      <c r="I2780" s="246"/>
      <c r="J2780" s="242"/>
      <c r="K2780" s="242"/>
      <c r="L2780" s="247"/>
      <c r="M2780" s="248"/>
      <c r="N2780" s="249"/>
      <c r="O2780" s="249"/>
      <c r="P2780" s="249"/>
      <c r="Q2780" s="249"/>
      <c r="R2780" s="249"/>
      <c r="S2780" s="249"/>
      <c r="T2780" s="250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51" t="s">
        <v>195</v>
      </c>
      <c r="AU2780" s="251" t="s">
        <v>83</v>
      </c>
      <c r="AV2780" s="13" t="s">
        <v>81</v>
      </c>
      <c r="AW2780" s="13" t="s">
        <v>30</v>
      </c>
      <c r="AX2780" s="13" t="s">
        <v>73</v>
      </c>
      <c r="AY2780" s="251" t="s">
        <v>183</v>
      </c>
    </row>
    <row r="2781" s="14" customFormat="1">
      <c r="A2781" s="14"/>
      <c r="B2781" s="252"/>
      <c r="C2781" s="253"/>
      <c r="D2781" s="243" t="s">
        <v>195</v>
      </c>
      <c r="E2781" s="254" t="s">
        <v>1</v>
      </c>
      <c r="F2781" s="255" t="s">
        <v>81</v>
      </c>
      <c r="G2781" s="253"/>
      <c r="H2781" s="256">
        <v>1</v>
      </c>
      <c r="I2781" s="257"/>
      <c r="J2781" s="253"/>
      <c r="K2781" s="253"/>
      <c r="L2781" s="258"/>
      <c r="M2781" s="259"/>
      <c r="N2781" s="260"/>
      <c r="O2781" s="260"/>
      <c r="P2781" s="260"/>
      <c r="Q2781" s="260"/>
      <c r="R2781" s="260"/>
      <c r="S2781" s="260"/>
      <c r="T2781" s="261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62" t="s">
        <v>195</v>
      </c>
      <c r="AU2781" s="262" t="s">
        <v>83</v>
      </c>
      <c r="AV2781" s="14" t="s">
        <v>83</v>
      </c>
      <c r="AW2781" s="14" t="s">
        <v>30</v>
      </c>
      <c r="AX2781" s="14" t="s">
        <v>73</v>
      </c>
      <c r="AY2781" s="262" t="s">
        <v>183</v>
      </c>
    </row>
    <row r="2782" s="13" customFormat="1">
      <c r="A2782" s="13"/>
      <c r="B2782" s="241"/>
      <c r="C2782" s="242"/>
      <c r="D2782" s="243" t="s">
        <v>195</v>
      </c>
      <c r="E2782" s="244" t="s">
        <v>1</v>
      </c>
      <c r="F2782" s="245" t="s">
        <v>3155</v>
      </c>
      <c r="G2782" s="242"/>
      <c r="H2782" s="244" t="s">
        <v>1</v>
      </c>
      <c r="I2782" s="246"/>
      <c r="J2782" s="242"/>
      <c r="K2782" s="242"/>
      <c r="L2782" s="247"/>
      <c r="M2782" s="248"/>
      <c r="N2782" s="249"/>
      <c r="O2782" s="249"/>
      <c r="P2782" s="249"/>
      <c r="Q2782" s="249"/>
      <c r="R2782" s="249"/>
      <c r="S2782" s="249"/>
      <c r="T2782" s="250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51" t="s">
        <v>195</v>
      </c>
      <c r="AU2782" s="251" t="s">
        <v>83</v>
      </c>
      <c r="AV2782" s="13" t="s">
        <v>81</v>
      </c>
      <c r="AW2782" s="13" t="s">
        <v>30</v>
      </c>
      <c r="AX2782" s="13" t="s">
        <v>73</v>
      </c>
      <c r="AY2782" s="251" t="s">
        <v>183</v>
      </c>
    </row>
    <row r="2783" s="14" customFormat="1">
      <c r="A2783" s="14"/>
      <c r="B2783" s="252"/>
      <c r="C2783" s="253"/>
      <c r="D2783" s="243" t="s">
        <v>195</v>
      </c>
      <c r="E2783" s="254" t="s">
        <v>1</v>
      </c>
      <c r="F2783" s="255" t="s">
        <v>81</v>
      </c>
      <c r="G2783" s="253"/>
      <c r="H2783" s="256">
        <v>1</v>
      </c>
      <c r="I2783" s="257"/>
      <c r="J2783" s="253"/>
      <c r="K2783" s="253"/>
      <c r="L2783" s="258"/>
      <c r="M2783" s="259"/>
      <c r="N2783" s="260"/>
      <c r="O2783" s="260"/>
      <c r="P2783" s="260"/>
      <c r="Q2783" s="260"/>
      <c r="R2783" s="260"/>
      <c r="S2783" s="260"/>
      <c r="T2783" s="261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62" t="s">
        <v>195</v>
      </c>
      <c r="AU2783" s="262" t="s">
        <v>83</v>
      </c>
      <c r="AV2783" s="14" t="s">
        <v>83</v>
      </c>
      <c r="AW2783" s="14" t="s">
        <v>30</v>
      </c>
      <c r="AX2783" s="14" t="s">
        <v>73</v>
      </c>
      <c r="AY2783" s="262" t="s">
        <v>183</v>
      </c>
    </row>
    <row r="2784" s="15" customFormat="1">
      <c r="A2784" s="15"/>
      <c r="B2784" s="263"/>
      <c r="C2784" s="264"/>
      <c r="D2784" s="243" t="s">
        <v>195</v>
      </c>
      <c r="E2784" s="265" t="s">
        <v>1</v>
      </c>
      <c r="F2784" s="266" t="s">
        <v>219</v>
      </c>
      <c r="G2784" s="264"/>
      <c r="H2784" s="267">
        <v>4</v>
      </c>
      <c r="I2784" s="268"/>
      <c r="J2784" s="264"/>
      <c r="K2784" s="264"/>
      <c r="L2784" s="269"/>
      <c r="M2784" s="270"/>
      <c r="N2784" s="271"/>
      <c r="O2784" s="271"/>
      <c r="P2784" s="271"/>
      <c r="Q2784" s="271"/>
      <c r="R2784" s="271"/>
      <c r="S2784" s="271"/>
      <c r="T2784" s="272"/>
      <c r="U2784" s="15"/>
      <c r="V2784" s="15"/>
      <c r="W2784" s="15"/>
      <c r="X2784" s="15"/>
      <c r="Y2784" s="15"/>
      <c r="Z2784" s="15"/>
      <c r="AA2784" s="15"/>
      <c r="AB2784" s="15"/>
      <c r="AC2784" s="15"/>
      <c r="AD2784" s="15"/>
      <c r="AE2784" s="15"/>
      <c r="AT2784" s="273" t="s">
        <v>195</v>
      </c>
      <c r="AU2784" s="273" t="s">
        <v>83</v>
      </c>
      <c r="AV2784" s="15" t="s">
        <v>188</v>
      </c>
      <c r="AW2784" s="15" t="s">
        <v>30</v>
      </c>
      <c r="AX2784" s="15" t="s">
        <v>81</v>
      </c>
      <c r="AY2784" s="273" t="s">
        <v>183</v>
      </c>
    </row>
    <row r="2785" s="2" customFormat="1" ht="24.15" customHeight="1">
      <c r="A2785" s="38"/>
      <c r="B2785" s="39"/>
      <c r="C2785" s="277" t="s">
        <v>3156</v>
      </c>
      <c r="D2785" s="289" t="s">
        <v>649</v>
      </c>
      <c r="E2785" s="278" t="s">
        <v>3157</v>
      </c>
      <c r="F2785" s="279" t="s">
        <v>3158</v>
      </c>
      <c r="G2785" s="280" t="s">
        <v>325</v>
      </c>
      <c r="H2785" s="281">
        <v>1</v>
      </c>
      <c r="I2785" s="282"/>
      <c r="J2785" s="283">
        <f>ROUND(I2785*H2785,2)</f>
        <v>0</v>
      </c>
      <c r="K2785" s="284"/>
      <c r="L2785" s="285"/>
      <c r="M2785" s="286" t="s">
        <v>1</v>
      </c>
      <c r="N2785" s="287" t="s">
        <v>38</v>
      </c>
      <c r="O2785" s="91"/>
      <c r="P2785" s="237">
        <f>O2785*H2785</f>
        <v>0</v>
      </c>
      <c r="Q2785" s="237">
        <v>0.0189</v>
      </c>
      <c r="R2785" s="237">
        <f>Q2785*H2785</f>
        <v>0.0189</v>
      </c>
      <c r="S2785" s="237">
        <v>0</v>
      </c>
      <c r="T2785" s="238">
        <f>S2785*H2785</f>
        <v>0</v>
      </c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R2785" s="239" t="s">
        <v>435</v>
      </c>
      <c r="AT2785" s="239" t="s">
        <v>649</v>
      </c>
      <c r="AU2785" s="239" t="s">
        <v>83</v>
      </c>
      <c r="AY2785" s="17" t="s">
        <v>183</v>
      </c>
      <c r="BE2785" s="240">
        <f>IF(N2785="základní",J2785,0)</f>
        <v>0</v>
      </c>
      <c r="BF2785" s="240">
        <f>IF(N2785="snížená",J2785,0)</f>
        <v>0</v>
      </c>
      <c r="BG2785" s="240">
        <f>IF(N2785="zákl. přenesená",J2785,0)</f>
        <v>0</v>
      </c>
      <c r="BH2785" s="240">
        <f>IF(N2785="sníž. přenesená",J2785,0)</f>
        <v>0</v>
      </c>
      <c r="BI2785" s="240">
        <f>IF(N2785="nulová",J2785,0)</f>
        <v>0</v>
      </c>
      <c r="BJ2785" s="17" t="s">
        <v>81</v>
      </c>
      <c r="BK2785" s="240">
        <f>ROUND(I2785*H2785,2)</f>
        <v>0</v>
      </c>
      <c r="BL2785" s="17" t="s">
        <v>327</v>
      </c>
      <c r="BM2785" s="239" t="s">
        <v>3159</v>
      </c>
    </row>
    <row r="2786" s="13" customFormat="1">
      <c r="A2786" s="13"/>
      <c r="B2786" s="241"/>
      <c r="C2786" s="242"/>
      <c r="D2786" s="243" t="s">
        <v>195</v>
      </c>
      <c r="E2786" s="244" t="s">
        <v>1</v>
      </c>
      <c r="F2786" s="245" t="s">
        <v>3160</v>
      </c>
      <c r="G2786" s="242"/>
      <c r="H2786" s="244" t="s">
        <v>1</v>
      </c>
      <c r="I2786" s="246"/>
      <c r="J2786" s="242"/>
      <c r="K2786" s="242"/>
      <c r="L2786" s="247"/>
      <c r="M2786" s="248"/>
      <c r="N2786" s="249"/>
      <c r="O2786" s="249"/>
      <c r="P2786" s="249"/>
      <c r="Q2786" s="249"/>
      <c r="R2786" s="249"/>
      <c r="S2786" s="249"/>
      <c r="T2786" s="250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51" t="s">
        <v>195</v>
      </c>
      <c r="AU2786" s="251" t="s">
        <v>83</v>
      </c>
      <c r="AV2786" s="13" t="s">
        <v>81</v>
      </c>
      <c r="AW2786" s="13" t="s">
        <v>30</v>
      </c>
      <c r="AX2786" s="13" t="s">
        <v>73</v>
      </c>
      <c r="AY2786" s="251" t="s">
        <v>183</v>
      </c>
    </row>
    <row r="2787" s="14" customFormat="1">
      <c r="A2787" s="14"/>
      <c r="B2787" s="252"/>
      <c r="C2787" s="253"/>
      <c r="D2787" s="243" t="s">
        <v>195</v>
      </c>
      <c r="E2787" s="254" t="s">
        <v>1</v>
      </c>
      <c r="F2787" s="255" t="s">
        <v>81</v>
      </c>
      <c r="G2787" s="253"/>
      <c r="H2787" s="256">
        <v>1</v>
      </c>
      <c r="I2787" s="257"/>
      <c r="J2787" s="253"/>
      <c r="K2787" s="253"/>
      <c r="L2787" s="258"/>
      <c r="M2787" s="259"/>
      <c r="N2787" s="260"/>
      <c r="O2787" s="260"/>
      <c r="P2787" s="260"/>
      <c r="Q2787" s="260"/>
      <c r="R2787" s="260"/>
      <c r="S2787" s="260"/>
      <c r="T2787" s="261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62" t="s">
        <v>195</v>
      </c>
      <c r="AU2787" s="262" t="s">
        <v>83</v>
      </c>
      <c r="AV2787" s="14" t="s">
        <v>83</v>
      </c>
      <c r="AW2787" s="14" t="s">
        <v>30</v>
      </c>
      <c r="AX2787" s="14" t="s">
        <v>73</v>
      </c>
      <c r="AY2787" s="262" t="s">
        <v>183</v>
      </c>
    </row>
    <row r="2788" s="15" customFormat="1">
      <c r="A2788" s="15"/>
      <c r="B2788" s="263"/>
      <c r="C2788" s="264"/>
      <c r="D2788" s="243" t="s">
        <v>195</v>
      </c>
      <c r="E2788" s="265" t="s">
        <v>1</v>
      </c>
      <c r="F2788" s="266" t="s">
        <v>219</v>
      </c>
      <c r="G2788" s="264"/>
      <c r="H2788" s="267">
        <v>1</v>
      </c>
      <c r="I2788" s="268"/>
      <c r="J2788" s="264"/>
      <c r="K2788" s="264"/>
      <c r="L2788" s="269"/>
      <c r="M2788" s="270"/>
      <c r="N2788" s="271"/>
      <c r="O2788" s="271"/>
      <c r="P2788" s="271"/>
      <c r="Q2788" s="271"/>
      <c r="R2788" s="271"/>
      <c r="S2788" s="271"/>
      <c r="T2788" s="272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T2788" s="273" t="s">
        <v>195</v>
      </c>
      <c r="AU2788" s="273" t="s">
        <v>83</v>
      </c>
      <c r="AV2788" s="15" t="s">
        <v>188</v>
      </c>
      <c r="AW2788" s="15" t="s">
        <v>30</v>
      </c>
      <c r="AX2788" s="15" t="s">
        <v>81</v>
      </c>
      <c r="AY2788" s="273" t="s">
        <v>183</v>
      </c>
    </row>
    <row r="2789" s="2" customFormat="1" ht="24.15" customHeight="1">
      <c r="A2789" s="38"/>
      <c r="B2789" s="39"/>
      <c r="C2789" s="277" t="s">
        <v>3161</v>
      </c>
      <c r="D2789" s="289" t="s">
        <v>649</v>
      </c>
      <c r="E2789" s="278" t="s">
        <v>3162</v>
      </c>
      <c r="F2789" s="279" t="s">
        <v>3163</v>
      </c>
      <c r="G2789" s="280" t="s">
        <v>1875</v>
      </c>
      <c r="H2789" s="281">
        <v>1</v>
      </c>
      <c r="I2789" s="282"/>
      <c r="J2789" s="283">
        <f>ROUND(I2789*H2789,2)</f>
        <v>0</v>
      </c>
      <c r="K2789" s="284"/>
      <c r="L2789" s="285"/>
      <c r="M2789" s="286" t="s">
        <v>1</v>
      </c>
      <c r="N2789" s="287" t="s">
        <v>38</v>
      </c>
      <c r="O2789" s="91"/>
      <c r="P2789" s="237">
        <f>O2789*H2789</f>
        <v>0</v>
      </c>
      <c r="Q2789" s="237">
        <v>0</v>
      </c>
      <c r="R2789" s="237">
        <f>Q2789*H2789</f>
        <v>0</v>
      </c>
      <c r="S2789" s="237">
        <v>0</v>
      </c>
      <c r="T2789" s="238">
        <f>S2789*H2789</f>
        <v>0</v>
      </c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R2789" s="239" t="s">
        <v>435</v>
      </c>
      <c r="AT2789" s="239" t="s">
        <v>649</v>
      </c>
      <c r="AU2789" s="239" t="s">
        <v>83</v>
      </c>
      <c r="AY2789" s="17" t="s">
        <v>183</v>
      </c>
      <c r="BE2789" s="240">
        <f>IF(N2789="základní",J2789,0)</f>
        <v>0</v>
      </c>
      <c r="BF2789" s="240">
        <f>IF(N2789="snížená",J2789,0)</f>
        <v>0</v>
      </c>
      <c r="BG2789" s="240">
        <f>IF(N2789="zákl. přenesená",J2789,0)</f>
        <v>0</v>
      </c>
      <c r="BH2789" s="240">
        <f>IF(N2789="sníž. přenesená",J2789,0)</f>
        <v>0</v>
      </c>
      <c r="BI2789" s="240">
        <f>IF(N2789="nulová",J2789,0)</f>
        <v>0</v>
      </c>
      <c r="BJ2789" s="17" t="s">
        <v>81</v>
      </c>
      <c r="BK2789" s="240">
        <f>ROUND(I2789*H2789,2)</f>
        <v>0</v>
      </c>
      <c r="BL2789" s="17" t="s">
        <v>327</v>
      </c>
      <c r="BM2789" s="239" t="s">
        <v>3164</v>
      </c>
    </row>
    <row r="2790" s="2" customFormat="1" ht="24.15" customHeight="1">
      <c r="A2790" s="38"/>
      <c r="B2790" s="39"/>
      <c r="C2790" s="227" t="s">
        <v>3165</v>
      </c>
      <c r="D2790" s="288" t="s">
        <v>185</v>
      </c>
      <c r="E2790" s="228" t="s">
        <v>3166</v>
      </c>
      <c r="F2790" s="229" t="s">
        <v>3167</v>
      </c>
      <c r="G2790" s="230" t="s">
        <v>325</v>
      </c>
      <c r="H2790" s="231">
        <v>7</v>
      </c>
      <c r="I2790" s="232"/>
      <c r="J2790" s="233">
        <f>ROUND(I2790*H2790,2)</f>
        <v>0</v>
      </c>
      <c r="K2790" s="234"/>
      <c r="L2790" s="44"/>
      <c r="M2790" s="235" t="s">
        <v>1</v>
      </c>
      <c r="N2790" s="236" t="s">
        <v>38</v>
      </c>
      <c r="O2790" s="91"/>
      <c r="P2790" s="237">
        <f>O2790*H2790</f>
        <v>0</v>
      </c>
      <c r="Q2790" s="237">
        <v>0</v>
      </c>
      <c r="R2790" s="237">
        <f>Q2790*H2790</f>
        <v>0</v>
      </c>
      <c r="S2790" s="237">
        <v>0</v>
      </c>
      <c r="T2790" s="238">
        <f>S2790*H2790</f>
        <v>0</v>
      </c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R2790" s="239" t="s">
        <v>327</v>
      </c>
      <c r="AT2790" s="239" t="s">
        <v>185</v>
      </c>
      <c r="AU2790" s="239" t="s">
        <v>83</v>
      </c>
      <c r="AY2790" s="17" t="s">
        <v>183</v>
      </c>
      <c r="BE2790" s="240">
        <f>IF(N2790="základní",J2790,0)</f>
        <v>0</v>
      </c>
      <c r="BF2790" s="240">
        <f>IF(N2790="snížená",J2790,0)</f>
        <v>0</v>
      </c>
      <c r="BG2790" s="240">
        <f>IF(N2790="zákl. přenesená",J2790,0)</f>
        <v>0</v>
      </c>
      <c r="BH2790" s="240">
        <f>IF(N2790="sníž. přenesená",J2790,0)</f>
        <v>0</v>
      </c>
      <c r="BI2790" s="240">
        <f>IF(N2790="nulová",J2790,0)</f>
        <v>0</v>
      </c>
      <c r="BJ2790" s="17" t="s">
        <v>81</v>
      </c>
      <c r="BK2790" s="240">
        <f>ROUND(I2790*H2790,2)</f>
        <v>0</v>
      </c>
      <c r="BL2790" s="17" t="s">
        <v>327</v>
      </c>
      <c r="BM2790" s="239" t="s">
        <v>3168</v>
      </c>
    </row>
    <row r="2791" s="14" customFormat="1">
      <c r="A2791" s="14"/>
      <c r="B2791" s="252"/>
      <c r="C2791" s="253"/>
      <c r="D2791" s="243" t="s">
        <v>195</v>
      </c>
      <c r="E2791" s="254" t="s">
        <v>1</v>
      </c>
      <c r="F2791" s="255" t="s">
        <v>277</v>
      </c>
      <c r="G2791" s="253"/>
      <c r="H2791" s="256">
        <v>7</v>
      </c>
      <c r="I2791" s="257"/>
      <c r="J2791" s="253"/>
      <c r="K2791" s="253"/>
      <c r="L2791" s="258"/>
      <c r="M2791" s="259"/>
      <c r="N2791" s="260"/>
      <c r="O2791" s="260"/>
      <c r="P2791" s="260"/>
      <c r="Q2791" s="260"/>
      <c r="R2791" s="260"/>
      <c r="S2791" s="260"/>
      <c r="T2791" s="261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62" t="s">
        <v>195</v>
      </c>
      <c r="AU2791" s="262" t="s">
        <v>83</v>
      </c>
      <c r="AV2791" s="14" t="s">
        <v>83</v>
      </c>
      <c r="AW2791" s="14" t="s">
        <v>30</v>
      </c>
      <c r="AX2791" s="14" t="s">
        <v>81</v>
      </c>
      <c r="AY2791" s="262" t="s">
        <v>183</v>
      </c>
    </row>
    <row r="2792" s="2" customFormat="1" ht="33" customHeight="1">
      <c r="A2792" s="38"/>
      <c r="B2792" s="39"/>
      <c r="C2792" s="277" t="s">
        <v>3169</v>
      </c>
      <c r="D2792" s="289" t="s">
        <v>649</v>
      </c>
      <c r="E2792" s="278" t="s">
        <v>3170</v>
      </c>
      <c r="F2792" s="279" t="s">
        <v>3171</v>
      </c>
      <c r="G2792" s="280" t="s">
        <v>325</v>
      </c>
      <c r="H2792" s="281">
        <v>1</v>
      </c>
      <c r="I2792" s="282"/>
      <c r="J2792" s="283">
        <f>ROUND(I2792*H2792,2)</f>
        <v>0</v>
      </c>
      <c r="K2792" s="284"/>
      <c r="L2792" s="285"/>
      <c r="M2792" s="286" t="s">
        <v>1</v>
      </c>
      <c r="N2792" s="287" t="s">
        <v>38</v>
      </c>
      <c r="O2792" s="91"/>
      <c r="P2792" s="237">
        <f>O2792*H2792</f>
        <v>0</v>
      </c>
      <c r="Q2792" s="237">
        <v>0.0189</v>
      </c>
      <c r="R2792" s="237">
        <f>Q2792*H2792</f>
        <v>0.0189</v>
      </c>
      <c r="S2792" s="237">
        <v>0</v>
      </c>
      <c r="T2792" s="238">
        <f>S2792*H2792</f>
        <v>0</v>
      </c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R2792" s="239" t="s">
        <v>435</v>
      </c>
      <c r="AT2792" s="239" t="s">
        <v>649</v>
      </c>
      <c r="AU2792" s="239" t="s">
        <v>83</v>
      </c>
      <c r="AY2792" s="17" t="s">
        <v>183</v>
      </c>
      <c r="BE2792" s="240">
        <f>IF(N2792="základní",J2792,0)</f>
        <v>0</v>
      </c>
      <c r="BF2792" s="240">
        <f>IF(N2792="snížená",J2792,0)</f>
        <v>0</v>
      </c>
      <c r="BG2792" s="240">
        <f>IF(N2792="zákl. přenesená",J2792,0)</f>
        <v>0</v>
      </c>
      <c r="BH2792" s="240">
        <f>IF(N2792="sníž. přenesená",J2792,0)</f>
        <v>0</v>
      </c>
      <c r="BI2792" s="240">
        <f>IF(N2792="nulová",J2792,0)</f>
        <v>0</v>
      </c>
      <c r="BJ2792" s="17" t="s">
        <v>81</v>
      </c>
      <c r="BK2792" s="240">
        <f>ROUND(I2792*H2792,2)</f>
        <v>0</v>
      </c>
      <c r="BL2792" s="17" t="s">
        <v>327</v>
      </c>
      <c r="BM2792" s="239" t="s">
        <v>3172</v>
      </c>
    </row>
    <row r="2793" s="13" customFormat="1">
      <c r="A2793" s="13"/>
      <c r="B2793" s="241"/>
      <c r="C2793" s="242"/>
      <c r="D2793" s="243" t="s">
        <v>195</v>
      </c>
      <c r="E2793" s="244" t="s">
        <v>1</v>
      </c>
      <c r="F2793" s="245" t="s">
        <v>254</v>
      </c>
      <c r="G2793" s="242"/>
      <c r="H2793" s="244" t="s">
        <v>1</v>
      </c>
      <c r="I2793" s="246"/>
      <c r="J2793" s="242"/>
      <c r="K2793" s="242"/>
      <c r="L2793" s="247"/>
      <c r="M2793" s="248"/>
      <c r="N2793" s="249"/>
      <c r="O2793" s="249"/>
      <c r="P2793" s="249"/>
      <c r="Q2793" s="249"/>
      <c r="R2793" s="249"/>
      <c r="S2793" s="249"/>
      <c r="T2793" s="250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51" t="s">
        <v>195</v>
      </c>
      <c r="AU2793" s="251" t="s">
        <v>83</v>
      </c>
      <c r="AV2793" s="13" t="s">
        <v>81</v>
      </c>
      <c r="AW2793" s="13" t="s">
        <v>30</v>
      </c>
      <c r="AX2793" s="13" t="s">
        <v>73</v>
      </c>
      <c r="AY2793" s="251" t="s">
        <v>183</v>
      </c>
    </row>
    <row r="2794" s="13" customFormat="1">
      <c r="A2794" s="13"/>
      <c r="B2794" s="241"/>
      <c r="C2794" s="242"/>
      <c r="D2794" s="243" t="s">
        <v>195</v>
      </c>
      <c r="E2794" s="244" t="s">
        <v>1</v>
      </c>
      <c r="F2794" s="245" t="s">
        <v>3173</v>
      </c>
      <c r="G2794" s="242"/>
      <c r="H2794" s="244" t="s">
        <v>1</v>
      </c>
      <c r="I2794" s="246"/>
      <c r="J2794" s="242"/>
      <c r="K2794" s="242"/>
      <c r="L2794" s="247"/>
      <c r="M2794" s="248"/>
      <c r="N2794" s="249"/>
      <c r="O2794" s="249"/>
      <c r="P2794" s="249"/>
      <c r="Q2794" s="249"/>
      <c r="R2794" s="249"/>
      <c r="S2794" s="249"/>
      <c r="T2794" s="250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51" t="s">
        <v>195</v>
      </c>
      <c r="AU2794" s="251" t="s">
        <v>83</v>
      </c>
      <c r="AV2794" s="13" t="s">
        <v>81</v>
      </c>
      <c r="AW2794" s="13" t="s">
        <v>30</v>
      </c>
      <c r="AX2794" s="13" t="s">
        <v>73</v>
      </c>
      <c r="AY2794" s="251" t="s">
        <v>183</v>
      </c>
    </row>
    <row r="2795" s="14" customFormat="1">
      <c r="A2795" s="14"/>
      <c r="B2795" s="252"/>
      <c r="C2795" s="253"/>
      <c r="D2795" s="243" t="s">
        <v>195</v>
      </c>
      <c r="E2795" s="254" t="s">
        <v>1</v>
      </c>
      <c r="F2795" s="255" t="s">
        <v>81</v>
      </c>
      <c r="G2795" s="253"/>
      <c r="H2795" s="256">
        <v>1</v>
      </c>
      <c r="I2795" s="257"/>
      <c r="J2795" s="253"/>
      <c r="K2795" s="253"/>
      <c r="L2795" s="258"/>
      <c r="M2795" s="259"/>
      <c r="N2795" s="260"/>
      <c r="O2795" s="260"/>
      <c r="P2795" s="260"/>
      <c r="Q2795" s="260"/>
      <c r="R2795" s="260"/>
      <c r="S2795" s="260"/>
      <c r="T2795" s="261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62" t="s">
        <v>195</v>
      </c>
      <c r="AU2795" s="262" t="s">
        <v>83</v>
      </c>
      <c r="AV2795" s="14" t="s">
        <v>83</v>
      </c>
      <c r="AW2795" s="14" t="s">
        <v>30</v>
      </c>
      <c r="AX2795" s="14" t="s">
        <v>73</v>
      </c>
      <c r="AY2795" s="262" t="s">
        <v>183</v>
      </c>
    </row>
    <row r="2796" s="15" customFormat="1">
      <c r="A2796" s="15"/>
      <c r="B2796" s="263"/>
      <c r="C2796" s="264"/>
      <c r="D2796" s="243" t="s">
        <v>195</v>
      </c>
      <c r="E2796" s="265" t="s">
        <v>1</v>
      </c>
      <c r="F2796" s="266" t="s">
        <v>219</v>
      </c>
      <c r="G2796" s="264"/>
      <c r="H2796" s="267">
        <v>1</v>
      </c>
      <c r="I2796" s="268"/>
      <c r="J2796" s="264"/>
      <c r="K2796" s="264"/>
      <c r="L2796" s="269"/>
      <c r="M2796" s="270"/>
      <c r="N2796" s="271"/>
      <c r="O2796" s="271"/>
      <c r="P2796" s="271"/>
      <c r="Q2796" s="271"/>
      <c r="R2796" s="271"/>
      <c r="S2796" s="271"/>
      <c r="T2796" s="272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T2796" s="273" t="s">
        <v>195</v>
      </c>
      <c r="AU2796" s="273" t="s">
        <v>83</v>
      </c>
      <c r="AV2796" s="15" t="s">
        <v>188</v>
      </c>
      <c r="AW2796" s="15" t="s">
        <v>30</v>
      </c>
      <c r="AX2796" s="15" t="s">
        <v>81</v>
      </c>
      <c r="AY2796" s="273" t="s">
        <v>183</v>
      </c>
    </row>
    <row r="2797" s="2" customFormat="1" ht="24.15" customHeight="1">
      <c r="A2797" s="38"/>
      <c r="B2797" s="39"/>
      <c r="C2797" s="277" t="s">
        <v>3174</v>
      </c>
      <c r="D2797" s="289" t="s">
        <v>649</v>
      </c>
      <c r="E2797" s="278" t="s">
        <v>3175</v>
      </c>
      <c r="F2797" s="279" t="s">
        <v>3176</v>
      </c>
      <c r="G2797" s="280" t="s">
        <v>1875</v>
      </c>
      <c r="H2797" s="281">
        <v>1</v>
      </c>
      <c r="I2797" s="282"/>
      <c r="J2797" s="283">
        <f>ROUND(I2797*H2797,2)</f>
        <v>0</v>
      </c>
      <c r="K2797" s="284"/>
      <c r="L2797" s="285"/>
      <c r="M2797" s="286" t="s">
        <v>1</v>
      </c>
      <c r="N2797" s="287" t="s">
        <v>38</v>
      </c>
      <c r="O2797" s="91"/>
      <c r="P2797" s="237">
        <f>O2797*H2797</f>
        <v>0</v>
      </c>
      <c r="Q2797" s="237">
        <v>0</v>
      </c>
      <c r="R2797" s="237">
        <f>Q2797*H2797</f>
        <v>0</v>
      </c>
      <c r="S2797" s="237">
        <v>0</v>
      </c>
      <c r="T2797" s="238">
        <f>S2797*H2797</f>
        <v>0</v>
      </c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R2797" s="239" t="s">
        <v>435</v>
      </c>
      <c r="AT2797" s="239" t="s">
        <v>649</v>
      </c>
      <c r="AU2797" s="239" t="s">
        <v>83</v>
      </c>
      <c r="AY2797" s="17" t="s">
        <v>183</v>
      </c>
      <c r="BE2797" s="240">
        <f>IF(N2797="základní",J2797,0)</f>
        <v>0</v>
      </c>
      <c r="BF2797" s="240">
        <f>IF(N2797="snížená",J2797,0)</f>
        <v>0</v>
      </c>
      <c r="BG2797" s="240">
        <f>IF(N2797="zákl. přenesená",J2797,0)</f>
        <v>0</v>
      </c>
      <c r="BH2797" s="240">
        <f>IF(N2797="sníž. přenesená",J2797,0)</f>
        <v>0</v>
      </c>
      <c r="BI2797" s="240">
        <f>IF(N2797="nulová",J2797,0)</f>
        <v>0</v>
      </c>
      <c r="BJ2797" s="17" t="s">
        <v>81</v>
      </c>
      <c r="BK2797" s="240">
        <f>ROUND(I2797*H2797,2)</f>
        <v>0</v>
      </c>
      <c r="BL2797" s="17" t="s">
        <v>327</v>
      </c>
      <c r="BM2797" s="239" t="s">
        <v>3177</v>
      </c>
    </row>
    <row r="2798" s="13" customFormat="1">
      <c r="A2798" s="13"/>
      <c r="B2798" s="241"/>
      <c r="C2798" s="242"/>
      <c r="D2798" s="243" t="s">
        <v>195</v>
      </c>
      <c r="E2798" s="244" t="s">
        <v>1</v>
      </c>
      <c r="F2798" s="245" t="s">
        <v>208</v>
      </c>
      <c r="G2798" s="242"/>
      <c r="H2798" s="244" t="s">
        <v>1</v>
      </c>
      <c r="I2798" s="246"/>
      <c r="J2798" s="242"/>
      <c r="K2798" s="242"/>
      <c r="L2798" s="247"/>
      <c r="M2798" s="248"/>
      <c r="N2798" s="249"/>
      <c r="O2798" s="249"/>
      <c r="P2798" s="249"/>
      <c r="Q2798" s="249"/>
      <c r="R2798" s="249"/>
      <c r="S2798" s="249"/>
      <c r="T2798" s="250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51" t="s">
        <v>195</v>
      </c>
      <c r="AU2798" s="251" t="s">
        <v>83</v>
      </c>
      <c r="AV2798" s="13" t="s">
        <v>81</v>
      </c>
      <c r="AW2798" s="13" t="s">
        <v>30</v>
      </c>
      <c r="AX2798" s="13" t="s">
        <v>73</v>
      </c>
      <c r="AY2798" s="251" t="s">
        <v>183</v>
      </c>
    </row>
    <row r="2799" s="13" customFormat="1">
      <c r="A2799" s="13"/>
      <c r="B2799" s="241"/>
      <c r="C2799" s="242"/>
      <c r="D2799" s="243" t="s">
        <v>195</v>
      </c>
      <c r="E2799" s="244" t="s">
        <v>1</v>
      </c>
      <c r="F2799" s="245" t="s">
        <v>3178</v>
      </c>
      <c r="G2799" s="242"/>
      <c r="H2799" s="244" t="s">
        <v>1</v>
      </c>
      <c r="I2799" s="246"/>
      <c r="J2799" s="242"/>
      <c r="K2799" s="242"/>
      <c r="L2799" s="247"/>
      <c r="M2799" s="248"/>
      <c r="N2799" s="249"/>
      <c r="O2799" s="249"/>
      <c r="P2799" s="249"/>
      <c r="Q2799" s="249"/>
      <c r="R2799" s="249"/>
      <c r="S2799" s="249"/>
      <c r="T2799" s="250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51" t="s">
        <v>195</v>
      </c>
      <c r="AU2799" s="251" t="s">
        <v>83</v>
      </c>
      <c r="AV2799" s="13" t="s">
        <v>81</v>
      </c>
      <c r="AW2799" s="13" t="s">
        <v>30</v>
      </c>
      <c r="AX2799" s="13" t="s">
        <v>73</v>
      </c>
      <c r="AY2799" s="251" t="s">
        <v>183</v>
      </c>
    </row>
    <row r="2800" s="14" customFormat="1">
      <c r="A2800" s="14"/>
      <c r="B2800" s="252"/>
      <c r="C2800" s="253"/>
      <c r="D2800" s="243" t="s">
        <v>195</v>
      </c>
      <c r="E2800" s="254" t="s">
        <v>1</v>
      </c>
      <c r="F2800" s="255" t="s">
        <v>81</v>
      </c>
      <c r="G2800" s="253"/>
      <c r="H2800" s="256">
        <v>1</v>
      </c>
      <c r="I2800" s="257"/>
      <c r="J2800" s="253"/>
      <c r="K2800" s="253"/>
      <c r="L2800" s="258"/>
      <c r="M2800" s="259"/>
      <c r="N2800" s="260"/>
      <c r="O2800" s="260"/>
      <c r="P2800" s="260"/>
      <c r="Q2800" s="260"/>
      <c r="R2800" s="260"/>
      <c r="S2800" s="260"/>
      <c r="T2800" s="261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62" t="s">
        <v>195</v>
      </c>
      <c r="AU2800" s="262" t="s">
        <v>83</v>
      </c>
      <c r="AV2800" s="14" t="s">
        <v>83</v>
      </c>
      <c r="AW2800" s="14" t="s">
        <v>30</v>
      </c>
      <c r="AX2800" s="14" t="s">
        <v>81</v>
      </c>
      <c r="AY2800" s="262" t="s">
        <v>183</v>
      </c>
    </row>
    <row r="2801" s="2" customFormat="1" ht="33" customHeight="1">
      <c r="A2801" s="38"/>
      <c r="B2801" s="39"/>
      <c r="C2801" s="277" t="s">
        <v>3179</v>
      </c>
      <c r="D2801" s="289" t="s">
        <v>649</v>
      </c>
      <c r="E2801" s="278" t="s">
        <v>3180</v>
      </c>
      <c r="F2801" s="279" t="s">
        <v>3181</v>
      </c>
      <c r="G2801" s="280" t="s">
        <v>325</v>
      </c>
      <c r="H2801" s="281">
        <v>1</v>
      </c>
      <c r="I2801" s="282"/>
      <c r="J2801" s="283">
        <f>ROUND(I2801*H2801,2)</f>
        <v>0</v>
      </c>
      <c r="K2801" s="284"/>
      <c r="L2801" s="285"/>
      <c r="M2801" s="286" t="s">
        <v>1</v>
      </c>
      <c r="N2801" s="287" t="s">
        <v>38</v>
      </c>
      <c r="O2801" s="91"/>
      <c r="P2801" s="237">
        <f>O2801*H2801</f>
        <v>0</v>
      </c>
      <c r="Q2801" s="237">
        <v>0.021600000000000001</v>
      </c>
      <c r="R2801" s="237">
        <f>Q2801*H2801</f>
        <v>0.021600000000000001</v>
      </c>
      <c r="S2801" s="237">
        <v>0</v>
      </c>
      <c r="T2801" s="238">
        <f>S2801*H2801</f>
        <v>0</v>
      </c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R2801" s="239" t="s">
        <v>435</v>
      </c>
      <c r="AT2801" s="239" t="s">
        <v>649</v>
      </c>
      <c r="AU2801" s="239" t="s">
        <v>83</v>
      </c>
      <c r="AY2801" s="17" t="s">
        <v>183</v>
      </c>
      <c r="BE2801" s="240">
        <f>IF(N2801="základní",J2801,0)</f>
        <v>0</v>
      </c>
      <c r="BF2801" s="240">
        <f>IF(N2801="snížená",J2801,0)</f>
        <v>0</v>
      </c>
      <c r="BG2801" s="240">
        <f>IF(N2801="zákl. přenesená",J2801,0)</f>
        <v>0</v>
      </c>
      <c r="BH2801" s="240">
        <f>IF(N2801="sníž. přenesená",J2801,0)</f>
        <v>0</v>
      </c>
      <c r="BI2801" s="240">
        <f>IF(N2801="nulová",J2801,0)</f>
        <v>0</v>
      </c>
      <c r="BJ2801" s="17" t="s">
        <v>81</v>
      </c>
      <c r="BK2801" s="240">
        <f>ROUND(I2801*H2801,2)</f>
        <v>0</v>
      </c>
      <c r="BL2801" s="17" t="s">
        <v>327</v>
      </c>
      <c r="BM2801" s="239" t="s">
        <v>3182</v>
      </c>
    </row>
    <row r="2802" s="13" customFormat="1">
      <c r="A2802" s="13"/>
      <c r="B2802" s="241"/>
      <c r="C2802" s="242"/>
      <c r="D2802" s="243" t="s">
        <v>195</v>
      </c>
      <c r="E2802" s="244" t="s">
        <v>1</v>
      </c>
      <c r="F2802" s="245" t="s">
        <v>208</v>
      </c>
      <c r="G2802" s="242"/>
      <c r="H2802" s="244" t="s">
        <v>1</v>
      </c>
      <c r="I2802" s="246"/>
      <c r="J2802" s="242"/>
      <c r="K2802" s="242"/>
      <c r="L2802" s="247"/>
      <c r="M2802" s="248"/>
      <c r="N2802" s="249"/>
      <c r="O2802" s="249"/>
      <c r="P2802" s="249"/>
      <c r="Q2802" s="249"/>
      <c r="R2802" s="249"/>
      <c r="S2802" s="249"/>
      <c r="T2802" s="250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51" t="s">
        <v>195</v>
      </c>
      <c r="AU2802" s="251" t="s">
        <v>83</v>
      </c>
      <c r="AV2802" s="13" t="s">
        <v>81</v>
      </c>
      <c r="AW2802" s="13" t="s">
        <v>30</v>
      </c>
      <c r="AX2802" s="13" t="s">
        <v>73</v>
      </c>
      <c r="AY2802" s="251" t="s">
        <v>183</v>
      </c>
    </row>
    <row r="2803" s="13" customFormat="1">
      <c r="A2803" s="13"/>
      <c r="B2803" s="241"/>
      <c r="C2803" s="242"/>
      <c r="D2803" s="243" t="s">
        <v>195</v>
      </c>
      <c r="E2803" s="244" t="s">
        <v>1</v>
      </c>
      <c r="F2803" s="245" t="s">
        <v>3183</v>
      </c>
      <c r="G2803" s="242"/>
      <c r="H2803" s="244" t="s">
        <v>1</v>
      </c>
      <c r="I2803" s="246"/>
      <c r="J2803" s="242"/>
      <c r="K2803" s="242"/>
      <c r="L2803" s="247"/>
      <c r="M2803" s="248"/>
      <c r="N2803" s="249"/>
      <c r="O2803" s="249"/>
      <c r="P2803" s="249"/>
      <c r="Q2803" s="249"/>
      <c r="R2803" s="249"/>
      <c r="S2803" s="249"/>
      <c r="T2803" s="250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51" t="s">
        <v>195</v>
      </c>
      <c r="AU2803" s="251" t="s">
        <v>83</v>
      </c>
      <c r="AV2803" s="13" t="s">
        <v>81</v>
      </c>
      <c r="AW2803" s="13" t="s">
        <v>30</v>
      </c>
      <c r="AX2803" s="13" t="s">
        <v>73</v>
      </c>
      <c r="AY2803" s="251" t="s">
        <v>183</v>
      </c>
    </row>
    <row r="2804" s="14" customFormat="1">
      <c r="A2804" s="14"/>
      <c r="B2804" s="252"/>
      <c r="C2804" s="253"/>
      <c r="D2804" s="243" t="s">
        <v>195</v>
      </c>
      <c r="E2804" s="254" t="s">
        <v>1</v>
      </c>
      <c r="F2804" s="255" t="s">
        <v>81</v>
      </c>
      <c r="G2804" s="253"/>
      <c r="H2804" s="256">
        <v>1</v>
      </c>
      <c r="I2804" s="257"/>
      <c r="J2804" s="253"/>
      <c r="K2804" s="253"/>
      <c r="L2804" s="258"/>
      <c r="M2804" s="259"/>
      <c r="N2804" s="260"/>
      <c r="O2804" s="260"/>
      <c r="P2804" s="260"/>
      <c r="Q2804" s="260"/>
      <c r="R2804" s="260"/>
      <c r="S2804" s="260"/>
      <c r="T2804" s="261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62" t="s">
        <v>195</v>
      </c>
      <c r="AU2804" s="262" t="s">
        <v>83</v>
      </c>
      <c r="AV2804" s="14" t="s">
        <v>83</v>
      </c>
      <c r="AW2804" s="14" t="s">
        <v>30</v>
      </c>
      <c r="AX2804" s="14" t="s">
        <v>73</v>
      </c>
      <c r="AY2804" s="262" t="s">
        <v>183</v>
      </c>
    </row>
    <row r="2805" s="15" customFormat="1">
      <c r="A2805" s="15"/>
      <c r="B2805" s="263"/>
      <c r="C2805" s="264"/>
      <c r="D2805" s="243" t="s">
        <v>195</v>
      </c>
      <c r="E2805" s="265" t="s">
        <v>1</v>
      </c>
      <c r="F2805" s="266" t="s">
        <v>219</v>
      </c>
      <c r="G2805" s="264"/>
      <c r="H2805" s="267">
        <v>1</v>
      </c>
      <c r="I2805" s="268"/>
      <c r="J2805" s="264"/>
      <c r="K2805" s="264"/>
      <c r="L2805" s="269"/>
      <c r="M2805" s="270"/>
      <c r="N2805" s="271"/>
      <c r="O2805" s="271"/>
      <c r="P2805" s="271"/>
      <c r="Q2805" s="271"/>
      <c r="R2805" s="271"/>
      <c r="S2805" s="271"/>
      <c r="T2805" s="272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T2805" s="273" t="s">
        <v>195</v>
      </c>
      <c r="AU2805" s="273" t="s">
        <v>83</v>
      </c>
      <c r="AV2805" s="15" t="s">
        <v>188</v>
      </c>
      <c r="AW2805" s="15" t="s">
        <v>30</v>
      </c>
      <c r="AX2805" s="15" t="s">
        <v>81</v>
      </c>
      <c r="AY2805" s="273" t="s">
        <v>183</v>
      </c>
    </row>
    <row r="2806" s="2" customFormat="1" ht="24.15" customHeight="1">
      <c r="A2806" s="38"/>
      <c r="B2806" s="39"/>
      <c r="C2806" s="277" t="s">
        <v>3184</v>
      </c>
      <c r="D2806" s="289" t="s">
        <v>649</v>
      </c>
      <c r="E2806" s="278" t="s">
        <v>3185</v>
      </c>
      <c r="F2806" s="279" t="s">
        <v>3186</v>
      </c>
      <c r="G2806" s="280" t="s">
        <v>325</v>
      </c>
      <c r="H2806" s="281">
        <v>1</v>
      </c>
      <c r="I2806" s="282"/>
      <c r="J2806" s="283">
        <f>ROUND(I2806*H2806,2)</f>
        <v>0</v>
      </c>
      <c r="K2806" s="284"/>
      <c r="L2806" s="285"/>
      <c r="M2806" s="286" t="s">
        <v>1</v>
      </c>
      <c r="N2806" s="287" t="s">
        <v>38</v>
      </c>
      <c r="O2806" s="91"/>
      <c r="P2806" s="237">
        <f>O2806*H2806</f>
        <v>0</v>
      </c>
      <c r="Q2806" s="237">
        <v>0.021600000000000001</v>
      </c>
      <c r="R2806" s="237">
        <f>Q2806*H2806</f>
        <v>0.021600000000000001</v>
      </c>
      <c r="S2806" s="237">
        <v>0</v>
      </c>
      <c r="T2806" s="238">
        <f>S2806*H2806</f>
        <v>0</v>
      </c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R2806" s="239" t="s">
        <v>435</v>
      </c>
      <c r="AT2806" s="239" t="s">
        <v>649</v>
      </c>
      <c r="AU2806" s="239" t="s">
        <v>83</v>
      </c>
      <c r="AY2806" s="17" t="s">
        <v>183</v>
      </c>
      <c r="BE2806" s="240">
        <f>IF(N2806="základní",J2806,0)</f>
        <v>0</v>
      </c>
      <c r="BF2806" s="240">
        <f>IF(N2806="snížená",J2806,0)</f>
        <v>0</v>
      </c>
      <c r="BG2806" s="240">
        <f>IF(N2806="zákl. přenesená",J2806,0)</f>
        <v>0</v>
      </c>
      <c r="BH2806" s="240">
        <f>IF(N2806="sníž. přenesená",J2806,0)</f>
        <v>0</v>
      </c>
      <c r="BI2806" s="240">
        <f>IF(N2806="nulová",J2806,0)</f>
        <v>0</v>
      </c>
      <c r="BJ2806" s="17" t="s">
        <v>81</v>
      </c>
      <c r="BK2806" s="240">
        <f>ROUND(I2806*H2806,2)</f>
        <v>0</v>
      </c>
      <c r="BL2806" s="17" t="s">
        <v>327</v>
      </c>
      <c r="BM2806" s="239" t="s">
        <v>3187</v>
      </c>
    </row>
    <row r="2807" s="13" customFormat="1">
      <c r="A2807" s="13"/>
      <c r="B2807" s="241"/>
      <c r="C2807" s="242"/>
      <c r="D2807" s="243" t="s">
        <v>195</v>
      </c>
      <c r="E2807" s="244" t="s">
        <v>1</v>
      </c>
      <c r="F2807" s="245" t="s">
        <v>3188</v>
      </c>
      <c r="G2807" s="242"/>
      <c r="H2807" s="244" t="s">
        <v>1</v>
      </c>
      <c r="I2807" s="246"/>
      <c r="J2807" s="242"/>
      <c r="K2807" s="242"/>
      <c r="L2807" s="247"/>
      <c r="M2807" s="248"/>
      <c r="N2807" s="249"/>
      <c r="O2807" s="249"/>
      <c r="P2807" s="249"/>
      <c r="Q2807" s="249"/>
      <c r="R2807" s="249"/>
      <c r="S2807" s="249"/>
      <c r="T2807" s="250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51" t="s">
        <v>195</v>
      </c>
      <c r="AU2807" s="251" t="s">
        <v>83</v>
      </c>
      <c r="AV2807" s="13" t="s">
        <v>81</v>
      </c>
      <c r="AW2807" s="13" t="s">
        <v>30</v>
      </c>
      <c r="AX2807" s="13" t="s">
        <v>73</v>
      </c>
      <c r="AY2807" s="251" t="s">
        <v>183</v>
      </c>
    </row>
    <row r="2808" s="14" customFormat="1">
      <c r="A2808" s="14"/>
      <c r="B2808" s="252"/>
      <c r="C2808" s="253"/>
      <c r="D2808" s="243" t="s">
        <v>195</v>
      </c>
      <c r="E2808" s="254" t="s">
        <v>1</v>
      </c>
      <c r="F2808" s="255" t="s">
        <v>81</v>
      </c>
      <c r="G2808" s="253"/>
      <c r="H2808" s="256">
        <v>1</v>
      </c>
      <c r="I2808" s="257"/>
      <c r="J2808" s="253"/>
      <c r="K2808" s="253"/>
      <c r="L2808" s="258"/>
      <c r="M2808" s="259"/>
      <c r="N2808" s="260"/>
      <c r="O2808" s="260"/>
      <c r="P2808" s="260"/>
      <c r="Q2808" s="260"/>
      <c r="R2808" s="260"/>
      <c r="S2808" s="260"/>
      <c r="T2808" s="261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62" t="s">
        <v>195</v>
      </c>
      <c r="AU2808" s="262" t="s">
        <v>83</v>
      </c>
      <c r="AV2808" s="14" t="s">
        <v>83</v>
      </c>
      <c r="AW2808" s="14" t="s">
        <v>30</v>
      </c>
      <c r="AX2808" s="14" t="s">
        <v>81</v>
      </c>
      <c r="AY2808" s="262" t="s">
        <v>183</v>
      </c>
    </row>
    <row r="2809" s="2" customFormat="1" ht="24.15" customHeight="1">
      <c r="A2809" s="38"/>
      <c r="B2809" s="39"/>
      <c r="C2809" s="277" t="s">
        <v>3189</v>
      </c>
      <c r="D2809" s="289" t="s">
        <v>649</v>
      </c>
      <c r="E2809" s="278" t="s">
        <v>3190</v>
      </c>
      <c r="F2809" s="279" t="s">
        <v>3191</v>
      </c>
      <c r="G2809" s="280" t="s">
        <v>325</v>
      </c>
      <c r="H2809" s="281">
        <v>1</v>
      </c>
      <c r="I2809" s="282"/>
      <c r="J2809" s="283">
        <f>ROUND(I2809*H2809,2)</f>
        <v>0</v>
      </c>
      <c r="K2809" s="284"/>
      <c r="L2809" s="285"/>
      <c r="M2809" s="286" t="s">
        <v>1</v>
      </c>
      <c r="N2809" s="287" t="s">
        <v>38</v>
      </c>
      <c r="O2809" s="91"/>
      <c r="P2809" s="237">
        <f>O2809*H2809</f>
        <v>0</v>
      </c>
      <c r="Q2809" s="237">
        <v>0.016199999999999999</v>
      </c>
      <c r="R2809" s="237">
        <f>Q2809*H2809</f>
        <v>0.016199999999999999</v>
      </c>
      <c r="S2809" s="237">
        <v>0</v>
      </c>
      <c r="T2809" s="238">
        <f>S2809*H2809</f>
        <v>0</v>
      </c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R2809" s="239" t="s">
        <v>435</v>
      </c>
      <c r="AT2809" s="239" t="s">
        <v>649</v>
      </c>
      <c r="AU2809" s="239" t="s">
        <v>83</v>
      </c>
      <c r="AY2809" s="17" t="s">
        <v>183</v>
      </c>
      <c r="BE2809" s="240">
        <f>IF(N2809="základní",J2809,0)</f>
        <v>0</v>
      </c>
      <c r="BF2809" s="240">
        <f>IF(N2809="snížená",J2809,0)</f>
        <v>0</v>
      </c>
      <c r="BG2809" s="240">
        <f>IF(N2809="zákl. přenesená",J2809,0)</f>
        <v>0</v>
      </c>
      <c r="BH2809" s="240">
        <f>IF(N2809="sníž. přenesená",J2809,0)</f>
        <v>0</v>
      </c>
      <c r="BI2809" s="240">
        <f>IF(N2809="nulová",J2809,0)</f>
        <v>0</v>
      </c>
      <c r="BJ2809" s="17" t="s">
        <v>81</v>
      </c>
      <c r="BK2809" s="240">
        <f>ROUND(I2809*H2809,2)</f>
        <v>0</v>
      </c>
      <c r="BL2809" s="17" t="s">
        <v>327</v>
      </c>
      <c r="BM2809" s="239" t="s">
        <v>3192</v>
      </c>
    </row>
    <row r="2810" s="13" customFormat="1">
      <c r="A2810" s="13"/>
      <c r="B2810" s="241"/>
      <c r="C2810" s="242"/>
      <c r="D2810" s="243" t="s">
        <v>195</v>
      </c>
      <c r="E2810" s="244" t="s">
        <v>1</v>
      </c>
      <c r="F2810" s="245" t="s">
        <v>3193</v>
      </c>
      <c r="G2810" s="242"/>
      <c r="H2810" s="244" t="s">
        <v>1</v>
      </c>
      <c r="I2810" s="246"/>
      <c r="J2810" s="242"/>
      <c r="K2810" s="242"/>
      <c r="L2810" s="247"/>
      <c r="M2810" s="248"/>
      <c r="N2810" s="249"/>
      <c r="O2810" s="249"/>
      <c r="P2810" s="249"/>
      <c r="Q2810" s="249"/>
      <c r="R2810" s="249"/>
      <c r="S2810" s="249"/>
      <c r="T2810" s="250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51" t="s">
        <v>195</v>
      </c>
      <c r="AU2810" s="251" t="s">
        <v>83</v>
      </c>
      <c r="AV2810" s="13" t="s">
        <v>81</v>
      </c>
      <c r="AW2810" s="13" t="s">
        <v>30</v>
      </c>
      <c r="AX2810" s="13" t="s">
        <v>73</v>
      </c>
      <c r="AY2810" s="251" t="s">
        <v>183</v>
      </c>
    </row>
    <row r="2811" s="14" customFormat="1">
      <c r="A2811" s="14"/>
      <c r="B2811" s="252"/>
      <c r="C2811" s="253"/>
      <c r="D2811" s="243" t="s">
        <v>195</v>
      </c>
      <c r="E2811" s="254" t="s">
        <v>1</v>
      </c>
      <c r="F2811" s="255" t="s">
        <v>81</v>
      </c>
      <c r="G2811" s="253"/>
      <c r="H2811" s="256">
        <v>1</v>
      </c>
      <c r="I2811" s="257"/>
      <c r="J2811" s="253"/>
      <c r="K2811" s="253"/>
      <c r="L2811" s="258"/>
      <c r="M2811" s="259"/>
      <c r="N2811" s="260"/>
      <c r="O2811" s="260"/>
      <c r="P2811" s="260"/>
      <c r="Q2811" s="260"/>
      <c r="R2811" s="260"/>
      <c r="S2811" s="260"/>
      <c r="T2811" s="261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62" t="s">
        <v>195</v>
      </c>
      <c r="AU2811" s="262" t="s">
        <v>83</v>
      </c>
      <c r="AV2811" s="14" t="s">
        <v>83</v>
      </c>
      <c r="AW2811" s="14" t="s">
        <v>30</v>
      </c>
      <c r="AX2811" s="14" t="s">
        <v>81</v>
      </c>
      <c r="AY2811" s="262" t="s">
        <v>183</v>
      </c>
    </row>
    <row r="2812" s="2" customFormat="1" ht="24.15" customHeight="1">
      <c r="A2812" s="38"/>
      <c r="B2812" s="39"/>
      <c r="C2812" s="277" t="s">
        <v>3194</v>
      </c>
      <c r="D2812" s="289" t="s">
        <v>649</v>
      </c>
      <c r="E2812" s="278" t="s">
        <v>3195</v>
      </c>
      <c r="F2812" s="279" t="s">
        <v>3196</v>
      </c>
      <c r="G2812" s="280" t="s">
        <v>325</v>
      </c>
      <c r="H2812" s="281">
        <v>1</v>
      </c>
      <c r="I2812" s="282"/>
      <c r="J2812" s="283">
        <f>ROUND(I2812*H2812,2)</f>
        <v>0</v>
      </c>
      <c r="K2812" s="284"/>
      <c r="L2812" s="285"/>
      <c r="M2812" s="286" t="s">
        <v>1</v>
      </c>
      <c r="N2812" s="287" t="s">
        <v>38</v>
      </c>
      <c r="O2812" s="91"/>
      <c r="P2812" s="237">
        <f>O2812*H2812</f>
        <v>0</v>
      </c>
      <c r="Q2812" s="237">
        <v>0.048000000000000001</v>
      </c>
      <c r="R2812" s="237">
        <f>Q2812*H2812</f>
        <v>0.048000000000000001</v>
      </c>
      <c r="S2812" s="237">
        <v>0</v>
      </c>
      <c r="T2812" s="238">
        <f>S2812*H2812</f>
        <v>0</v>
      </c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R2812" s="239" t="s">
        <v>435</v>
      </c>
      <c r="AT2812" s="239" t="s">
        <v>649</v>
      </c>
      <c r="AU2812" s="239" t="s">
        <v>83</v>
      </c>
      <c r="AY2812" s="17" t="s">
        <v>183</v>
      </c>
      <c r="BE2812" s="240">
        <f>IF(N2812="základní",J2812,0)</f>
        <v>0</v>
      </c>
      <c r="BF2812" s="240">
        <f>IF(N2812="snížená",J2812,0)</f>
        <v>0</v>
      </c>
      <c r="BG2812" s="240">
        <f>IF(N2812="zákl. přenesená",J2812,0)</f>
        <v>0</v>
      </c>
      <c r="BH2812" s="240">
        <f>IF(N2812="sníž. přenesená",J2812,0)</f>
        <v>0</v>
      </c>
      <c r="BI2812" s="240">
        <f>IF(N2812="nulová",J2812,0)</f>
        <v>0</v>
      </c>
      <c r="BJ2812" s="17" t="s">
        <v>81</v>
      </c>
      <c r="BK2812" s="240">
        <f>ROUND(I2812*H2812,2)</f>
        <v>0</v>
      </c>
      <c r="BL2812" s="17" t="s">
        <v>327</v>
      </c>
      <c r="BM2812" s="239" t="s">
        <v>3197</v>
      </c>
    </row>
    <row r="2813" s="13" customFormat="1">
      <c r="A2813" s="13"/>
      <c r="B2813" s="241"/>
      <c r="C2813" s="242"/>
      <c r="D2813" s="243" t="s">
        <v>195</v>
      </c>
      <c r="E2813" s="244" t="s">
        <v>1</v>
      </c>
      <c r="F2813" s="245" t="s">
        <v>196</v>
      </c>
      <c r="G2813" s="242"/>
      <c r="H2813" s="244" t="s">
        <v>1</v>
      </c>
      <c r="I2813" s="246"/>
      <c r="J2813" s="242"/>
      <c r="K2813" s="242"/>
      <c r="L2813" s="247"/>
      <c r="M2813" s="248"/>
      <c r="N2813" s="249"/>
      <c r="O2813" s="249"/>
      <c r="P2813" s="249"/>
      <c r="Q2813" s="249"/>
      <c r="R2813" s="249"/>
      <c r="S2813" s="249"/>
      <c r="T2813" s="250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51" t="s">
        <v>195</v>
      </c>
      <c r="AU2813" s="251" t="s">
        <v>83</v>
      </c>
      <c r="AV2813" s="13" t="s">
        <v>81</v>
      </c>
      <c r="AW2813" s="13" t="s">
        <v>30</v>
      </c>
      <c r="AX2813" s="13" t="s">
        <v>73</v>
      </c>
      <c r="AY2813" s="251" t="s">
        <v>183</v>
      </c>
    </row>
    <row r="2814" s="13" customFormat="1">
      <c r="A2814" s="13"/>
      <c r="B2814" s="241"/>
      <c r="C2814" s="242"/>
      <c r="D2814" s="243" t="s">
        <v>195</v>
      </c>
      <c r="E2814" s="244" t="s">
        <v>1</v>
      </c>
      <c r="F2814" s="245" t="s">
        <v>3198</v>
      </c>
      <c r="G2814" s="242"/>
      <c r="H2814" s="244" t="s">
        <v>1</v>
      </c>
      <c r="I2814" s="246"/>
      <c r="J2814" s="242"/>
      <c r="K2814" s="242"/>
      <c r="L2814" s="247"/>
      <c r="M2814" s="248"/>
      <c r="N2814" s="249"/>
      <c r="O2814" s="249"/>
      <c r="P2814" s="249"/>
      <c r="Q2814" s="249"/>
      <c r="R2814" s="249"/>
      <c r="S2814" s="249"/>
      <c r="T2814" s="250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51" t="s">
        <v>195</v>
      </c>
      <c r="AU2814" s="251" t="s">
        <v>83</v>
      </c>
      <c r="AV2814" s="13" t="s">
        <v>81</v>
      </c>
      <c r="AW2814" s="13" t="s">
        <v>30</v>
      </c>
      <c r="AX2814" s="13" t="s">
        <v>73</v>
      </c>
      <c r="AY2814" s="251" t="s">
        <v>183</v>
      </c>
    </row>
    <row r="2815" s="14" customFormat="1">
      <c r="A2815" s="14"/>
      <c r="B2815" s="252"/>
      <c r="C2815" s="253"/>
      <c r="D2815" s="243" t="s">
        <v>195</v>
      </c>
      <c r="E2815" s="254" t="s">
        <v>1</v>
      </c>
      <c r="F2815" s="255" t="s">
        <v>81</v>
      </c>
      <c r="G2815" s="253"/>
      <c r="H2815" s="256">
        <v>1</v>
      </c>
      <c r="I2815" s="257"/>
      <c r="J2815" s="253"/>
      <c r="K2815" s="253"/>
      <c r="L2815" s="258"/>
      <c r="M2815" s="259"/>
      <c r="N2815" s="260"/>
      <c r="O2815" s="260"/>
      <c r="P2815" s="260"/>
      <c r="Q2815" s="260"/>
      <c r="R2815" s="260"/>
      <c r="S2815" s="260"/>
      <c r="T2815" s="261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62" t="s">
        <v>195</v>
      </c>
      <c r="AU2815" s="262" t="s">
        <v>83</v>
      </c>
      <c r="AV2815" s="14" t="s">
        <v>83</v>
      </c>
      <c r="AW2815" s="14" t="s">
        <v>30</v>
      </c>
      <c r="AX2815" s="14" t="s">
        <v>73</v>
      </c>
      <c r="AY2815" s="262" t="s">
        <v>183</v>
      </c>
    </row>
    <row r="2816" s="15" customFormat="1">
      <c r="A2816" s="15"/>
      <c r="B2816" s="263"/>
      <c r="C2816" s="264"/>
      <c r="D2816" s="243" t="s">
        <v>195</v>
      </c>
      <c r="E2816" s="265" t="s">
        <v>1</v>
      </c>
      <c r="F2816" s="266" t="s">
        <v>219</v>
      </c>
      <c r="G2816" s="264"/>
      <c r="H2816" s="267">
        <v>1</v>
      </c>
      <c r="I2816" s="268"/>
      <c r="J2816" s="264"/>
      <c r="K2816" s="264"/>
      <c r="L2816" s="269"/>
      <c r="M2816" s="270"/>
      <c r="N2816" s="271"/>
      <c r="O2816" s="271"/>
      <c r="P2816" s="271"/>
      <c r="Q2816" s="271"/>
      <c r="R2816" s="271"/>
      <c r="S2816" s="271"/>
      <c r="T2816" s="272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T2816" s="273" t="s">
        <v>195</v>
      </c>
      <c r="AU2816" s="273" t="s">
        <v>83</v>
      </c>
      <c r="AV2816" s="15" t="s">
        <v>188</v>
      </c>
      <c r="AW2816" s="15" t="s">
        <v>30</v>
      </c>
      <c r="AX2816" s="15" t="s">
        <v>81</v>
      </c>
      <c r="AY2816" s="273" t="s">
        <v>183</v>
      </c>
    </row>
    <row r="2817" s="2" customFormat="1" ht="33" customHeight="1">
      <c r="A2817" s="38"/>
      <c r="B2817" s="39"/>
      <c r="C2817" s="277" t="s">
        <v>3199</v>
      </c>
      <c r="D2817" s="289" t="s">
        <v>649</v>
      </c>
      <c r="E2817" s="278" t="s">
        <v>3200</v>
      </c>
      <c r="F2817" s="279" t="s">
        <v>3201</v>
      </c>
      <c r="G2817" s="280" t="s">
        <v>325</v>
      </c>
      <c r="H2817" s="281">
        <v>1</v>
      </c>
      <c r="I2817" s="282"/>
      <c r="J2817" s="283">
        <f>ROUND(I2817*H2817,2)</f>
        <v>0</v>
      </c>
      <c r="K2817" s="284"/>
      <c r="L2817" s="285"/>
      <c r="M2817" s="286" t="s">
        <v>1</v>
      </c>
      <c r="N2817" s="287" t="s">
        <v>38</v>
      </c>
      <c r="O2817" s="91"/>
      <c r="P2817" s="237">
        <f>O2817*H2817</f>
        <v>0</v>
      </c>
      <c r="Q2817" s="237">
        <v>0.076999999999999999</v>
      </c>
      <c r="R2817" s="237">
        <f>Q2817*H2817</f>
        <v>0.076999999999999999</v>
      </c>
      <c r="S2817" s="237">
        <v>0</v>
      </c>
      <c r="T2817" s="238">
        <f>S2817*H2817</f>
        <v>0</v>
      </c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R2817" s="239" t="s">
        <v>435</v>
      </c>
      <c r="AT2817" s="239" t="s">
        <v>649</v>
      </c>
      <c r="AU2817" s="239" t="s">
        <v>83</v>
      </c>
      <c r="AY2817" s="17" t="s">
        <v>183</v>
      </c>
      <c r="BE2817" s="240">
        <f>IF(N2817="základní",J2817,0)</f>
        <v>0</v>
      </c>
      <c r="BF2817" s="240">
        <f>IF(N2817="snížená",J2817,0)</f>
        <v>0</v>
      </c>
      <c r="BG2817" s="240">
        <f>IF(N2817="zákl. přenesená",J2817,0)</f>
        <v>0</v>
      </c>
      <c r="BH2817" s="240">
        <f>IF(N2817="sníž. přenesená",J2817,0)</f>
        <v>0</v>
      </c>
      <c r="BI2817" s="240">
        <f>IF(N2817="nulová",J2817,0)</f>
        <v>0</v>
      </c>
      <c r="BJ2817" s="17" t="s">
        <v>81</v>
      </c>
      <c r="BK2817" s="240">
        <f>ROUND(I2817*H2817,2)</f>
        <v>0</v>
      </c>
      <c r="BL2817" s="17" t="s">
        <v>327</v>
      </c>
      <c r="BM2817" s="239" t="s">
        <v>3202</v>
      </c>
    </row>
    <row r="2818" s="13" customFormat="1">
      <c r="A2818" s="13"/>
      <c r="B2818" s="241"/>
      <c r="C2818" s="242"/>
      <c r="D2818" s="243" t="s">
        <v>195</v>
      </c>
      <c r="E2818" s="244" t="s">
        <v>1</v>
      </c>
      <c r="F2818" s="245" t="s">
        <v>196</v>
      </c>
      <c r="G2818" s="242"/>
      <c r="H2818" s="244" t="s">
        <v>1</v>
      </c>
      <c r="I2818" s="246"/>
      <c r="J2818" s="242"/>
      <c r="K2818" s="242"/>
      <c r="L2818" s="247"/>
      <c r="M2818" s="248"/>
      <c r="N2818" s="249"/>
      <c r="O2818" s="249"/>
      <c r="P2818" s="249"/>
      <c r="Q2818" s="249"/>
      <c r="R2818" s="249"/>
      <c r="S2818" s="249"/>
      <c r="T2818" s="250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51" t="s">
        <v>195</v>
      </c>
      <c r="AU2818" s="251" t="s">
        <v>83</v>
      </c>
      <c r="AV2818" s="13" t="s">
        <v>81</v>
      </c>
      <c r="AW2818" s="13" t="s">
        <v>30</v>
      </c>
      <c r="AX2818" s="13" t="s">
        <v>73</v>
      </c>
      <c r="AY2818" s="251" t="s">
        <v>183</v>
      </c>
    </row>
    <row r="2819" s="13" customFormat="1">
      <c r="A2819" s="13"/>
      <c r="B2819" s="241"/>
      <c r="C2819" s="242"/>
      <c r="D2819" s="243" t="s">
        <v>195</v>
      </c>
      <c r="E2819" s="244" t="s">
        <v>1</v>
      </c>
      <c r="F2819" s="245" t="s">
        <v>3203</v>
      </c>
      <c r="G2819" s="242"/>
      <c r="H2819" s="244" t="s">
        <v>1</v>
      </c>
      <c r="I2819" s="246"/>
      <c r="J2819" s="242"/>
      <c r="K2819" s="242"/>
      <c r="L2819" s="247"/>
      <c r="M2819" s="248"/>
      <c r="N2819" s="249"/>
      <c r="O2819" s="249"/>
      <c r="P2819" s="249"/>
      <c r="Q2819" s="249"/>
      <c r="R2819" s="249"/>
      <c r="S2819" s="249"/>
      <c r="T2819" s="250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51" t="s">
        <v>195</v>
      </c>
      <c r="AU2819" s="251" t="s">
        <v>83</v>
      </c>
      <c r="AV2819" s="13" t="s">
        <v>81</v>
      </c>
      <c r="AW2819" s="13" t="s">
        <v>30</v>
      </c>
      <c r="AX2819" s="13" t="s">
        <v>73</v>
      </c>
      <c r="AY2819" s="251" t="s">
        <v>183</v>
      </c>
    </row>
    <row r="2820" s="14" customFormat="1">
      <c r="A2820" s="14"/>
      <c r="B2820" s="252"/>
      <c r="C2820" s="253"/>
      <c r="D2820" s="243" t="s">
        <v>195</v>
      </c>
      <c r="E2820" s="254" t="s">
        <v>1</v>
      </c>
      <c r="F2820" s="255" t="s">
        <v>81</v>
      </c>
      <c r="G2820" s="253"/>
      <c r="H2820" s="256">
        <v>1</v>
      </c>
      <c r="I2820" s="257"/>
      <c r="J2820" s="253"/>
      <c r="K2820" s="253"/>
      <c r="L2820" s="258"/>
      <c r="M2820" s="259"/>
      <c r="N2820" s="260"/>
      <c r="O2820" s="260"/>
      <c r="P2820" s="260"/>
      <c r="Q2820" s="260"/>
      <c r="R2820" s="260"/>
      <c r="S2820" s="260"/>
      <c r="T2820" s="261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62" t="s">
        <v>195</v>
      </c>
      <c r="AU2820" s="262" t="s">
        <v>83</v>
      </c>
      <c r="AV2820" s="14" t="s">
        <v>83</v>
      </c>
      <c r="AW2820" s="14" t="s">
        <v>30</v>
      </c>
      <c r="AX2820" s="14" t="s">
        <v>81</v>
      </c>
      <c r="AY2820" s="262" t="s">
        <v>183</v>
      </c>
    </row>
    <row r="2821" s="2" customFormat="1" ht="24.15" customHeight="1">
      <c r="A2821" s="38"/>
      <c r="B2821" s="39"/>
      <c r="C2821" s="227" t="s">
        <v>3204</v>
      </c>
      <c r="D2821" s="288" t="s">
        <v>185</v>
      </c>
      <c r="E2821" s="228" t="s">
        <v>3205</v>
      </c>
      <c r="F2821" s="229" t="s">
        <v>3206</v>
      </c>
      <c r="G2821" s="230" t="s">
        <v>325</v>
      </c>
      <c r="H2821" s="231">
        <v>6</v>
      </c>
      <c r="I2821" s="232"/>
      <c r="J2821" s="233">
        <f>ROUND(I2821*H2821,2)</f>
        <v>0</v>
      </c>
      <c r="K2821" s="234"/>
      <c r="L2821" s="44"/>
      <c r="M2821" s="235" t="s">
        <v>1</v>
      </c>
      <c r="N2821" s="236" t="s">
        <v>38</v>
      </c>
      <c r="O2821" s="91"/>
      <c r="P2821" s="237">
        <f>O2821*H2821</f>
        <v>0</v>
      </c>
      <c r="Q2821" s="237">
        <v>0</v>
      </c>
      <c r="R2821" s="237">
        <f>Q2821*H2821</f>
        <v>0</v>
      </c>
      <c r="S2821" s="237">
        <v>0</v>
      </c>
      <c r="T2821" s="238">
        <f>S2821*H2821</f>
        <v>0</v>
      </c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R2821" s="239" t="s">
        <v>327</v>
      </c>
      <c r="AT2821" s="239" t="s">
        <v>185</v>
      </c>
      <c r="AU2821" s="239" t="s">
        <v>83</v>
      </c>
      <c r="AY2821" s="17" t="s">
        <v>183</v>
      </c>
      <c r="BE2821" s="240">
        <f>IF(N2821="základní",J2821,0)</f>
        <v>0</v>
      </c>
      <c r="BF2821" s="240">
        <f>IF(N2821="snížená",J2821,0)</f>
        <v>0</v>
      </c>
      <c r="BG2821" s="240">
        <f>IF(N2821="zákl. přenesená",J2821,0)</f>
        <v>0</v>
      </c>
      <c r="BH2821" s="240">
        <f>IF(N2821="sníž. přenesená",J2821,0)</f>
        <v>0</v>
      </c>
      <c r="BI2821" s="240">
        <f>IF(N2821="nulová",J2821,0)</f>
        <v>0</v>
      </c>
      <c r="BJ2821" s="17" t="s">
        <v>81</v>
      </c>
      <c r="BK2821" s="240">
        <f>ROUND(I2821*H2821,2)</f>
        <v>0</v>
      </c>
      <c r="BL2821" s="17" t="s">
        <v>327</v>
      </c>
      <c r="BM2821" s="239" t="s">
        <v>3207</v>
      </c>
    </row>
    <row r="2822" s="14" customFormat="1">
      <c r="A2822" s="14"/>
      <c r="B2822" s="252"/>
      <c r="C2822" s="253"/>
      <c r="D2822" s="243" t="s">
        <v>195</v>
      </c>
      <c r="E2822" s="254" t="s">
        <v>1</v>
      </c>
      <c r="F2822" s="255" t="s">
        <v>3208</v>
      </c>
      <c r="G2822" s="253"/>
      <c r="H2822" s="256">
        <v>6</v>
      </c>
      <c r="I2822" s="257"/>
      <c r="J2822" s="253"/>
      <c r="K2822" s="253"/>
      <c r="L2822" s="258"/>
      <c r="M2822" s="259"/>
      <c r="N2822" s="260"/>
      <c r="O2822" s="260"/>
      <c r="P2822" s="260"/>
      <c r="Q2822" s="260"/>
      <c r="R2822" s="260"/>
      <c r="S2822" s="260"/>
      <c r="T2822" s="261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62" t="s">
        <v>195</v>
      </c>
      <c r="AU2822" s="262" t="s">
        <v>83</v>
      </c>
      <c r="AV2822" s="14" t="s">
        <v>83</v>
      </c>
      <c r="AW2822" s="14" t="s">
        <v>30</v>
      </c>
      <c r="AX2822" s="14" t="s">
        <v>81</v>
      </c>
      <c r="AY2822" s="262" t="s">
        <v>183</v>
      </c>
    </row>
    <row r="2823" s="2" customFormat="1" ht="37.8" customHeight="1">
      <c r="A2823" s="38"/>
      <c r="B2823" s="39"/>
      <c r="C2823" s="277" t="s">
        <v>3209</v>
      </c>
      <c r="D2823" s="289" t="s">
        <v>649</v>
      </c>
      <c r="E2823" s="278" t="s">
        <v>3210</v>
      </c>
      <c r="F2823" s="279" t="s">
        <v>3211</v>
      </c>
      <c r="G2823" s="280" t="s">
        <v>325</v>
      </c>
      <c r="H2823" s="281">
        <v>1</v>
      </c>
      <c r="I2823" s="282"/>
      <c r="J2823" s="283">
        <f>ROUND(I2823*H2823,2)</f>
        <v>0</v>
      </c>
      <c r="K2823" s="284"/>
      <c r="L2823" s="285"/>
      <c r="M2823" s="286" t="s">
        <v>1</v>
      </c>
      <c r="N2823" s="287" t="s">
        <v>38</v>
      </c>
      <c r="O2823" s="91"/>
      <c r="P2823" s="237">
        <f>O2823*H2823</f>
        <v>0</v>
      </c>
      <c r="Q2823" s="237">
        <v>0.029700000000000001</v>
      </c>
      <c r="R2823" s="237">
        <f>Q2823*H2823</f>
        <v>0.029700000000000001</v>
      </c>
      <c r="S2823" s="237">
        <v>0</v>
      </c>
      <c r="T2823" s="238">
        <f>S2823*H2823</f>
        <v>0</v>
      </c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R2823" s="239" t="s">
        <v>435</v>
      </c>
      <c r="AT2823" s="239" t="s">
        <v>649</v>
      </c>
      <c r="AU2823" s="239" t="s">
        <v>83</v>
      </c>
      <c r="AY2823" s="17" t="s">
        <v>183</v>
      </c>
      <c r="BE2823" s="240">
        <f>IF(N2823="základní",J2823,0)</f>
        <v>0</v>
      </c>
      <c r="BF2823" s="240">
        <f>IF(N2823="snížená",J2823,0)</f>
        <v>0</v>
      </c>
      <c r="BG2823" s="240">
        <f>IF(N2823="zákl. přenesená",J2823,0)</f>
        <v>0</v>
      </c>
      <c r="BH2823" s="240">
        <f>IF(N2823="sníž. přenesená",J2823,0)</f>
        <v>0</v>
      </c>
      <c r="BI2823" s="240">
        <f>IF(N2823="nulová",J2823,0)</f>
        <v>0</v>
      </c>
      <c r="BJ2823" s="17" t="s">
        <v>81</v>
      </c>
      <c r="BK2823" s="240">
        <f>ROUND(I2823*H2823,2)</f>
        <v>0</v>
      </c>
      <c r="BL2823" s="17" t="s">
        <v>327</v>
      </c>
      <c r="BM2823" s="239" t="s">
        <v>3212</v>
      </c>
    </row>
    <row r="2824" s="13" customFormat="1">
      <c r="A2824" s="13"/>
      <c r="B2824" s="241"/>
      <c r="C2824" s="242"/>
      <c r="D2824" s="243" t="s">
        <v>195</v>
      </c>
      <c r="E2824" s="244" t="s">
        <v>1</v>
      </c>
      <c r="F2824" s="245" t="s">
        <v>208</v>
      </c>
      <c r="G2824" s="242"/>
      <c r="H2824" s="244" t="s">
        <v>1</v>
      </c>
      <c r="I2824" s="246"/>
      <c r="J2824" s="242"/>
      <c r="K2824" s="242"/>
      <c r="L2824" s="247"/>
      <c r="M2824" s="248"/>
      <c r="N2824" s="249"/>
      <c r="O2824" s="249"/>
      <c r="P2824" s="249"/>
      <c r="Q2824" s="249"/>
      <c r="R2824" s="249"/>
      <c r="S2824" s="249"/>
      <c r="T2824" s="250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51" t="s">
        <v>195</v>
      </c>
      <c r="AU2824" s="251" t="s">
        <v>83</v>
      </c>
      <c r="AV2824" s="13" t="s">
        <v>81</v>
      </c>
      <c r="AW2824" s="13" t="s">
        <v>30</v>
      </c>
      <c r="AX2824" s="13" t="s">
        <v>73</v>
      </c>
      <c r="AY2824" s="251" t="s">
        <v>183</v>
      </c>
    </row>
    <row r="2825" s="13" customFormat="1">
      <c r="A2825" s="13"/>
      <c r="B2825" s="241"/>
      <c r="C2825" s="242"/>
      <c r="D2825" s="243" t="s">
        <v>195</v>
      </c>
      <c r="E2825" s="244" t="s">
        <v>1</v>
      </c>
      <c r="F2825" s="245" t="s">
        <v>3213</v>
      </c>
      <c r="G2825" s="242"/>
      <c r="H2825" s="244" t="s">
        <v>1</v>
      </c>
      <c r="I2825" s="246"/>
      <c r="J2825" s="242"/>
      <c r="K2825" s="242"/>
      <c r="L2825" s="247"/>
      <c r="M2825" s="248"/>
      <c r="N2825" s="249"/>
      <c r="O2825" s="249"/>
      <c r="P2825" s="249"/>
      <c r="Q2825" s="249"/>
      <c r="R2825" s="249"/>
      <c r="S2825" s="249"/>
      <c r="T2825" s="250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51" t="s">
        <v>195</v>
      </c>
      <c r="AU2825" s="251" t="s">
        <v>83</v>
      </c>
      <c r="AV2825" s="13" t="s">
        <v>81</v>
      </c>
      <c r="AW2825" s="13" t="s">
        <v>30</v>
      </c>
      <c r="AX2825" s="13" t="s">
        <v>73</v>
      </c>
      <c r="AY2825" s="251" t="s">
        <v>183</v>
      </c>
    </row>
    <row r="2826" s="14" customFormat="1">
      <c r="A2826" s="14"/>
      <c r="B2826" s="252"/>
      <c r="C2826" s="253"/>
      <c r="D2826" s="243" t="s">
        <v>195</v>
      </c>
      <c r="E2826" s="254" t="s">
        <v>1</v>
      </c>
      <c r="F2826" s="255" t="s">
        <v>81</v>
      </c>
      <c r="G2826" s="253"/>
      <c r="H2826" s="256">
        <v>1</v>
      </c>
      <c r="I2826" s="257"/>
      <c r="J2826" s="253"/>
      <c r="K2826" s="253"/>
      <c r="L2826" s="258"/>
      <c r="M2826" s="259"/>
      <c r="N2826" s="260"/>
      <c r="O2826" s="260"/>
      <c r="P2826" s="260"/>
      <c r="Q2826" s="260"/>
      <c r="R2826" s="260"/>
      <c r="S2826" s="260"/>
      <c r="T2826" s="261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62" t="s">
        <v>195</v>
      </c>
      <c r="AU2826" s="262" t="s">
        <v>83</v>
      </c>
      <c r="AV2826" s="14" t="s">
        <v>83</v>
      </c>
      <c r="AW2826" s="14" t="s">
        <v>30</v>
      </c>
      <c r="AX2826" s="14" t="s">
        <v>73</v>
      </c>
      <c r="AY2826" s="262" t="s">
        <v>183</v>
      </c>
    </row>
    <row r="2827" s="15" customFormat="1">
      <c r="A2827" s="15"/>
      <c r="B2827" s="263"/>
      <c r="C2827" s="264"/>
      <c r="D2827" s="243" t="s">
        <v>195</v>
      </c>
      <c r="E2827" s="265" t="s">
        <v>1</v>
      </c>
      <c r="F2827" s="266" t="s">
        <v>219</v>
      </c>
      <c r="G2827" s="264"/>
      <c r="H2827" s="267">
        <v>1</v>
      </c>
      <c r="I2827" s="268"/>
      <c r="J2827" s="264"/>
      <c r="K2827" s="264"/>
      <c r="L2827" s="269"/>
      <c r="M2827" s="270"/>
      <c r="N2827" s="271"/>
      <c r="O2827" s="271"/>
      <c r="P2827" s="271"/>
      <c r="Q2827" s="271"/>
      <c r="R2827" s="271"/>
      <c r="S2827" s="271"/>
      <c r="T2827" s="272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T2827" s="273" t="s">
        <v>195</v>
      </c>
      <c r="AU2827" s="273" t="s">
        <v>83</v>
      </c>
      <c r="AV2827" s="15" t="s">
        <v>188</v>
      </c>
      <c r="AW2827" s="15" t="s">
        <v>30</v>
      </c>
      <c r="AX2827" s="15" t="s">
        <v>81</v>
      </c>
      <c r="AY2827" s="273" t="s">
        <v>183</v>
      </c>
    </row>
    <row r="2828" s="2" customFormat="1" ht="37.8" customHeight="1">
      <c r="A2828" s="38"/>
      <c r="B2828" s="39"/>
      <c r="C2828" s="277" t="s">
        <v>3214</v>
      </c>
      <c r="D2828" s="289" t="s">
        <v>649</v>
      </c>
      <c r="E2828" s="278" t="s">
        <v>3215</v>
      </c>
      <c r="F2828" s="279" t="s">
        <v>3216</v>
      </c>
      <c r="G2828" s="280" t="s">
        <v>325</v>
      </c>
      <c r="H2828" s="281">
        <v>1</v>
      </c>
      <c r="I2828" s="282"/>
      <c r="J2828" s="283">
        <f>ROUND(I2828*H2828,2)</f>
        <v>0</v>
      </c>
      <c r="K2828" s="284"/>
      <c r="L2828" s="285"/>
      <c r="M2828" s="286" t="s">
        <v>1</v>
      </c>
      <c r="N2828" s="287" t="s">
        <v>38</v>
      </c>
      <c r="O2828" s="91"/>
      <c r="P2828" s="237">
        <f>O2828*H2828</f>
        <v>0</v>
      </c>
      <c r="Q2828" s="237">
        <v>0</v>
      </c>
      <c r="R2828" s="237">
        <f>Q2828*H2828</f>
        <v>0</v>
      </c>
      <c r="S2828" s="237">
        <v>0</v>
      </c>
      <c r="T2828" s="238">
        <f>S2828*H2828</f>
        <v>0</v>
      </c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R2828" s="239" t="s">
        <v>435</v>
      </c>
      <c r="AT2828" s="239" t="s">
        <v>649</v>
      </c>
      <c r="AU2828" s="239" t="s">
        <v>83</v>
      </c>
      <c r="AY2828" s="17" t="s">
        <v>183</v>
      </c>
      <c r="BE2828" s="240">
        <f>IF(N2828="základní",J2828,0)</f>
        <v>0</v>
      </c>
      <c r="BF2828" s="240">
        <f>IF(N2828="snížená",J2828,0)</f>
        <v>0</v>
      </c>
      <c r="BG2828" s="240">
        <f>IF(N2828="zákl. přenesená",J2828,0)</f>
        <v>0</v>
      </c>
      <c r="BH2828" s="240">
        <f>IF(N2828="sníž. přenesená",J2828,0)</f>
        <v>0</v>
      </c>
      <c r="BI2828" s="240">
        <f>IF(N2828="nulová",J2828,0)</f>
        <v>0</v>
      </c>
      <c r="BJ2828" s="17" t="s">
        <v>81</v>
      </c>
      <c r="BK2828" s="240">
        <f>ROUND(I2828*H2828,2)</f>
        <v>0</v>
      </c>
      <c r="BL2828" s="17" t="s">
        <v>327</v>
      </c>
      <c r="BM2828" s="239" t="s">
        <v>3217</v>
      </c>
    </row>
    <row r="2829" s="13" customFormat="1">
      <c r="A2829" s="13"/>
      <c r="B2829" s="241"/>
      <c r="C2829" s="242"/>
      <c r="D2829" s="243" t="s">
        <v>195</v>
      </c>
      <c r="E2829" s="244" t="s">
        <v>1</v>
      </c>
      <c r="F2829" s="245" t="s">
        <v>196</v>
      </c>
      <c r="G2829" s="242"/>
      <c r="H2829" s="244" t="s">
        <v>1</v>
      </c>
      <c r="I2829" s="246"/>
      <c r="J2829" s="242"/>
      <c r="K2829" s="242"/>
      <c r="L2829" s="247"/>
      <c r="M2829" s="248"/>
      <c r="N2829" s="249"/>
      <c r="O2829" s="249"/>
      <c r="P2829" s="249"/>
      <c r="Q2829" s="249"/>
      <c r="R2829" s="249"/>
      <c r="S2829" s="249"/>
      <c r="T2829" s="250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51" t="s">
        <v>195</v>
      </c>
      <c r="AU2829" s="251" t="s">
        <v>83</v>
      </c>
      <c r="AV2829" s="13" t="s">
        <v>81</v>
      </c>
      <c r="AW2829" s="13" t="s">
        <v>30</v>
      </c>
      <c r="AX2829" s="13" t="s">
        <v>73</v>
      </c>
      <c r="AY2829" s="251" t="s">
        <v>183</v>
      </c>
    </row>
    <row r="2830" s="13" customFormat="1">
      <c r="A2830" s="13"/>
      <c r="B2830" s="241"/>
      <c r="C2830" s="242"/>
      <c r="D2830" s="243" t="s">
        <v>195</v>
      </c>
      <c r="E2830" s="244" t="s">
        <v>1</v>
      </c>
      <c r="F2830" s="245" t="s">
        <v>3218</v>
      </c>
      <c r="G2830" s="242"/>
      <c r="H2830" s="244" t="s">
        <v>1</v>
      </c>
      <c r="I2830" s="246"/>
      <c r="J2830" s="242"/>
      <c r="K2830" s="242"/>
      <c r="L2830" s="247"/>
      <c r="M2830" s="248"/>
      <c r="N2830" s="249"/>
      <c r="O2830" s="249"/>
      <c r="P2830" s="249"/>
      <c r="Q2830" s="249"/>
      <c r="R2830" s="249"/>
      <c r="S2830" s="249"/>
      <c r="T2830" s="250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51" t="s">
        <v>195</v>
      </c>
      <c r="AU2830" s="251" t="s">
        <v>83</v>
      </c>
      <c r="AV2830" s="13" t="s">
        <v>81</v>
      </c>
      <c r="AW2830" s="13" t="s">
        <v>30</v>
      </c>
      <c r="AX2830" s="13" t="s">
        <v>73</v>
      </c>
      <c r="AY2830" s="251" t="s">
        <v>183</v>
      </c>
    </row>
    <row r="2831" s="14" customFormat="1">
      <c r="A2831" s="14"/>
      <c r="B2831" s="252"/>
      <c r="C2831" s="253"/>
      <c r="D2831" s="243" t="s">
        <v>195</v>
      </c>
      <c r="E2831" s="254" t="s">
        <v>1</v>
      </c>
      <c r="F2831" s="255" t="s">
        <v>81</v>
      </c>
      <c r="G2831" s="253"/>
      <c r="H2831" s="256">
        <v>1</v>
      </c>
      <c r="I2831" s="257"/>
      <c r="J2831" s="253"/>
      <c r="K2831" s="253"/>
      <c r="L2831" s="258"/>
      <c r="M2831" s="259"/>
      <c r="N2831" s="260"/>
      <c r="O2831" s="260"/>
      <c r="P2831" s="260"/>
      <c r="Q2831" s="260"/>
      <c r="R2831" s="260"/>
      <c r="S2831" s="260"/>
      <c r="T2831" s="261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62" t="s">
        <v>195</v>
      </c>
      <c r="AU2831" s="262" t="s">
        <v>83</v>
      </c>
      <c r="AV2831" s="14" t="s">
        <v>83</v>
      </c>
      <c r="AW2831" s="14" t="s">
        <v>30</v>
      </c>
      <c r="AX2831" s="14" t="s">
        <v>81</v>
      </c>
      <c r="AY2831" s="262" t="s">
        <v>183</v>
      </c>
    </row>
    <row r="2832" s="2" customFormat="1" ht="24.15" customHeight="1">
      <c r="A2832" s="38"/>
      <c r="B2832" s="39"/>
      <c r="C2832" s="277" t="s">
        <v>3219</v>
      </c>
      <c r="D2832" s="289" t="s">
        <v>649</v>
      </c>
      <c r="E2832" s="278" t="s">
        <v>3220</v>
      </c>
      <c r="F2832" s="279" t="s">
        <v>3221</v>
      </c>
      <c r="G2832" s="280" t="s">
        <v>325</v>
      </c>
      <c r="H2832" s="281">
        <v>2</v>
      </c>
      <c r="I2832" s="282"/>
      <c r="J2832" s="283">
        <f>ROUND(I2832*H2832,2)</f>
        <v>0</v>
      </c>
      <c r="K2832" s="284"/>
      <c r="L2832" s="285"/>
      <c r="M2832" s="286" t="s">
        <v>1</v>
      </c>
      <c r="N2832" s="287" t="s">
        <v>38</v>
      </c>
      <c r="O2832" s="91"/>
      <c r="P2832" s="237">
        <f>O2832*H2832</f>
        <v>0</v>
      </c>
      <c r="Q2832" s="237">
        <v>0</v>
      </c>
      <c r="R2832" s="237">
        <f>Q2832*H2832</f>
        <v>0</v>
      </c>
      <c r="S2832" s="237">
        <v>0</v>
      </c>
      <c r="T2832" s="238">
        <f>S2832*H2832</f>
        <v>0</v>
      </c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R2832" s="239" t="s">
        <v>435</v>
      </c>
      <c r="AT2832" s="239" t="s">
        <v>649</v>
      </c>
      <c r="AU2832" s="239" t="s">
        <v>83</v>
      </c>
      <c r="AY2832" s="17" t="s">
        <v>183</v>
      </c>
      <c r="BE2832" s="240">
        <f>IF(N2832="základní",J2832,0)</f>
        <v>0</v>
      </c>
      <c r="BF2832" s="240">
        <f>IF(N2832="snížená",J2832,0)</f>
        <v>0</v>
      </c>
      <c r="BG2832" s="240">
        <f>IF(N2832="zákl. přenesená",J2832,0)</f>
        <v>0</v>
      </c>
      <c r="BH2832" s="240">
        <f>IF(N2832="sníž. přenesená",J2832,0)</f>
        <v>0</v>
      </c>
      <c r="BI2832" s="240">
        <f>IF(N2832="nulová",J2832,0)</f>
        <v>0</v>
      </c>
      <c r="BJ2832" s="17" t="s">
        <v>81</v>
      </c>
      <c r="BK2832" s="240">
        <f>ROUND(I2832*H2832,2)</f>
        <v>0</v>
      </c>
      <c r="BL2832" s="17" t="s">
        <v>327</v>
      </c>
      <c r="BM2832" s="239" t="s">
        <v>3222</v>
      </c>
    </row>
    <row r="2833" s="13" customFormat="1">
      <c r="A2833" s="13"/>
      <c r="B2833" s="241"/>
      <c r="C2833" s="242"/>
      <c r="D2833" s="243" t="s">
        <v>195</v>
      </c>
      <c r="E2833" s="244" t="s">
        <v>1</v>
      </c>
      <c r="F2833" s="245" t="s">
        <v>3223</v>
      </c>
      <c r="G2833" s="242"/>
      <c r="H2833" s="244" t="s">
        <v>1</v>
      </c>
      <c r="I2833" s="246"/>
      <c r="J2833" s="242"/>
      <c r="K2833" s="242"/>
      <c r="L2833" s="247"/>
      <c r="M2833" s="248"/>
      <c r="N2833" s="249"/>
      <c r="O2833" s="249"/>
      <c r="P2833" s="249"/>
      <c r="Q2833" s="249"/>
      <c r="R2833" s="249"/>
      <c r="S2833" s="249"/>
      <c r="T2833" s="250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51" t="s">
        <v>195</v>
      </c>
      <c r="AU2833" s="251" t="s">
        <v>83</v>
      </c>
      <c r="AV2833" s="13" t="s">
        <v>81</v>
      </c>
      <c r="AW2833" s="13" t="s">
        <v>30</v>
      </c>
      <c r="AX2833" s="13" t="s">
        <v>73</v>
      </c>
      <c r="AY2833" s="251" t="s">
        <v>183</v>
      </c>
    </row>
    <row r="2834" s="14" customFormat="1">
      <c r="A2834" s="14"/>
      <c r="B2834" s="252"/>
      <c r="C2834" s="253"/>
      <c r="D2834" s="243" t="s">
        <v>195</v>
      </c>
      <c r="E2834" s="254" t="s">
        <v>1</v>
      </c>
      <c r="F2834" s="255" t="s">
        <v>81</v>
      </c>
      <c r="G2834" s="253"/>
      <c r="H2834" s="256">
        <v>1</v>
      </c>
      <c r="I2834" s="257"/>
      <c r="J2834" s="253"/>
      <c r="K2834" s="253"/>
      <c r="L2834" s="258"/>
      <c r="M2834" s="259"/>
      <c r="N2834" s="260"/>
      <c r="O2834" s="260"/>
      <c r="P2834" s="260"/>
      <c r="Q2834" s="260"/>
      <c r="R2834" s="260"/>
      <c r="S2834" s="260"/>
      <c r="T2834" s="261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62" t="s">
        <v>195</v>
      </c>
      <c r="AU2834" s="262" t="s">
        <v>83</v>
      </c>
      <c r="AV2834" s="14" t="s">
        <v>83</v>
      </c>
      <c r="AW2834" s="14" t="s">
        <v>30</v>
      </c>
      <c r="AX2834" s="14" t="s">
        <v>73</v>
      </c>
      <c r="AY2834" s="262" t="s">
        <v>183</v>
      </c>
    </row>
    <row r="2835" s="13" customFormat="1">
      <c r="A2835" s="13"/>
      <c r="B2835" s="241"/>
      <c r="C2835" s="242"/>
      <c r="D2835" s="243" t="s">
        <v>195</v>
      </c>
      <c r="E2835" s="244" t="s">
        <v>1</v>
      </c>
      <c r="F2835" s="245" t="s">
        <v>3224</v>
      </c>
      <c r="G2835" s="242"/>
      <c r="H2835" s="244" t="s">
        <v>1</v>
      </c>
      <c r="I2835" s="246"/>
      <c r="J2835" s="242"/>
      <c r="K2835" s="242"/>
      <c r="L2835" s="247"/>
      <c r="M2835" s="248"/>
      <c r="N2835" s="249"/>
      <c r="O2835" s="249"/>
      <c r="P2835" s="249"/>
      <c r="Q2835" s="249"/>
      <c r="R2835" s="249"/>
      <c r="S2835" s="249"/>
      <c r="T2835" s="250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51" t="s">
        <v>195</v>
      </c>
      <c r="AU2835" s="251" t="s">
        <v>83</v>
      </c>
      <c r="AV2835" s="13" t="s">
        <v>81</v>
      </c>
      <c r="AW2835" s="13" t="s">
        <v>30</v>
      </c>
      <c r="AX2835" s="13" t="s">
        <v>73</v>
      </c>
      <c r="AY2835" s="251" t="s">
        <v>183</v>
      </c>
    </row>
    <row r="2836" s="14" customFormat="1">
      <c r="A2836" s="14"/>
      <c r="B2836" s="252"/>
      <c r="C2836" s="253"/>
      <c r="D2836" s="243" t="s">
        <v>195</v>
      </c>
      <c r="E2836" s="254" t="s">
        <v>1</v>
      </c>
      <c r="F2836" s="255" t="s">
        <v>81</v>
      </c>
      <c r="G2836" s="253"/>
      <c r="H2836" s="256">
        <v>1</v>
      </c>
      <c r="I2836" s="257"/>
      <c r="J2836" s="253"/>
      <c r="K2836" s="253"/>
      <c r="L2836" s="258"/>
      <c r="M2836" s="259"/>
      <c r="N2836" s="260"/>
      <c r="O2836" s="260"/>
      <c r="P2836" s="260"/>
      <c r="Q2836" s="260"/>
      <c r="R2836" s="260"/>
      <c r="S2836" s="260"/>
      <c r="T2836" s="261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62" t="s">
        <v>195</v>
      </c>
      <c r="AU2836" s="262" t="s">
        <v>83</v>
      </c>
      <c r="AV2836" s="14" t="s">
        <v>83</v>
      </c>
      <c r="AW2836" s="14" t="s">
        <v>30</v>
      </c>
      <c r="AX2836" s="14" t="s">
        <v>73</v>
      </c>
      <c r="AY2836" s="262" t="s">
        <v>183</v>
      </c>
    </row>
    <row r="2837" s="15" customFormat="1">
      <c r="A2837" s="15"/>
      <c r="B2837" s="263"/>
      <c r="C2837" s="264"/>
      <c r="D2837" s="243" t="s">
        <v>195</v>
      </c>
      <c r="E2837" s="265" t="s">
        <v>1</v>
      </c>
      <c r="F2837" s="266" t="s">
        <v>219</v>
      </c>
      <c r="G2837" s="264"/>
      <c r="H2837" s="267">
        <v>2</v>
      </c>
      <c r="I2837" s="268"/>
      <c r="J2837" s="264"/>
      <c r="K2837" s="264"/>
      <c r="L2837" s="269"/>
      <c r="M2837" s="270"/>
      <c r="N2837" s="271"/>
      <c r="O2837" s="271"/>
      <c r="P2837" s="271"/>
      <c r="Q2837" s="271"/>
      <c r="R2837" s="271"/>
      <c r="S2837" s="271"/>
      <c r="T2837" s="272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73" t="s">
        <v>195</v>
      </c>
      <c r="AU2837" s="273" t="s">
        <v>83</v>
      </c>
      <c r="AV2837" s="15" t="s">
        <v>188</v>
      </c>
      <c r="AW2837" s="15" t="s">
        <v>30</v>
      </c>
      <c r="AX2837" s="15" t="s">
        <v>81</v>
      </c>
      <c r="AY2837" s="273" t="s">
        <v>183</v>
      </c>
    </row>
    <row r="2838" s="2" customFormat="1" ht="37.8" customHeight="1">
      <c r="A2838" s="38"/>
      <c r="B2838" s="39"/>
      <c r="C2838" s="277" t="s">
        <v>3225</v>
      </c>
      <c r="D2838" s="289" t="s">
        <v>649</v>
      </c>
      <c r="E2838" s="278" t="s">
        <v>3226</v>
      </c>
      <c r="F2838" s="279" t="s">
        <v>3227</v>
      </c>
      <c r="G2838" s="280" t="s">
        <v>325</v>
      </c>
      <c r="H2838" s="281">
        <v>1</v>
      </c>
      <c r="I2838" s="282"/>
      <c r="J2838" s="283">
        <f>ROUND(I2838*H2838,2)</f>
        <v>0</v>
      </c>
      <c r="K2838" s="284"/>
      <c r="L2838" s="285"/>
      <c r="M2838" s="286" t="s">
        <v>1</v>
      </c>
      <c r="N2838" s="287" t="s">
        <v>38</v>
      </c>
      <c r="O2838" s="91"/>
      <c r="P2838" s="237">
        <f>O2838*H2838</f>
        <v>0</v>
      </c>
      <c r="Q2838" s="237">
        <v>0.029700000000000001</v>
      </c>
      <c r="R2838" s="237">
        <f>Q2838*H2838</f>
        <v>0.029700000000000001</v>
      </c>
      <c r="S2838" s="237">
        <v>0</v>
      </c>
      <c r="T2838" s="238">
        <f>S2838*H2838</f>
        <v>0</v>
      </c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R2838" s="239" t="s">
        <v>435</v>
      </c>
      <c r="AT2838" s="239" t="s">
        <v>649</v>
      </c>
      <c r="AU2838" s="239" t="s">
        <v>83</v>
      </c>
      <c r="AY2838" s="17" t="s">
        <v>183</v>
      </c>
      <c r="BE2838" s="240">
        <f>IF(N2838="základní",J2838,0)</f>
        <v>0</v>
      </c>
      <c r="BF2838" s="240">
        <f>IF(N2838="snížená",J2838,0)</f>
        <v>0</v>
      </c>
      <c r="BG2838" s="240">
        <f>IF(N2838="zákl. přenesená",J2838,0)</f>
        <v>0</v>
      </c>
      <c r="BH2838" s="240">
        <f>IF(N2838="sníž. přenesená",J2838,0)</f>
        <v>0</v>
      </c>
      <c r="BI2838" s="240">
        <f>IF(N2838="nulová",J2838,0)</f>
        <v>0</v>
      </c>
      <c r="BJ2838" s="17" t="s">
        <v>81</v>
      </c>
      <c r="BK2838" s="240">
        <f>ROUND(I2838*H2838,2)</f>
        <v>0</v>
      </c>
      <c r="BL2838" s="17" t="s">
        <v>327</v>
      </c>
      <c r="BM2838" s="239" t="s">
        <v>3228</v>
      </c>
    </row>
    <row r="2839" s="13" customFormat="1">
      <c r="A2839" s="13"/>
      <c r="B2839" s="241"/>
      <c r="C2839" s="242"/>
      <c r="D2839" s="243" t="s">
        <v>195</v>
      </c>
      <c r="E2839" s="244" t="s">
        <v>1</v>
      </c>
      <c r="F2839" s="245" t="s">
        <v>3229</v>
      </c>
      <c r="G2839" s="242"/>
      <c r="H2839" s="244" t="s">
        <v>1</v>
      </c>
      <c r="I2839" s="246"/>
      <c r="J2839" s="242"/>
      <c r="K2839" s="242"/>
      <c r="L2839" s="247"/>
      <c r="M2839" s="248"/>
      <c r="N2839" s="249"/>
      <c r="O2839" s="249"/>
      <c r="P2839" s="249"/>
      <c r="Q2839" s="249"/>
      <c r="R2839" s="249"/>
      <c r="S2839" s="249"/>
      <c r="T2839" s="250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51" t="s">
        <v>195</v>
      </c>
      <c r="AU2839" s="251" t="s">
        <v>83</v>
      </c>
      <c r="AV2839" s="13" t="s">
        <v>81</v>
      </c>
      <c r="AW2839" s="13" t="s">
        <v>30</v>
      </c>
      <c r="AX2839" s="13" t="s">
        <v>73</v>
      </c>
      <c r="AY2839" s="251" t="s">
        <v>183</v>
      </c>
    </row>
    <row r="2840" s="14" customFormat="1">
      <c r="A2840" s="14"/>
      <c r="B2840" s="252"/>
      <c r="C2840" s="253"/>
      <c r="D2840" s="243" t="s">
        <v>195</v>
      </c>
      <c r="E2840" s="254" t="s">
        <v>1</v>
      </c>
      <c r="F2840" s="255" t="s">
        <v>81</v>
      </c>
      <c r="G2840" s="253"/>
      <c r="H2840" s="256">
        <v>1</v>
      </c>
      <c r="I2840" s="257"/>
      <c r="J2840" s="253"/>
      <c r="K2840" s="253"/>
      <c r="L2840" s="258"/>
      <c r="M2840" s="259"/>
      <c r="N2840" s="260"/>
      <c r="O2840" s="260"/>
      <c r="P2840" s="260"/>
      <c r="Q2840" s="260"/>
      <c r="R2840" s="260"/>
      <c r="S2840" s="260"/>
      <c r="T2840" s="261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62" t="s">
        <v>195</v>
      </c>
      <c r="AU2840" s="262" t="s">
        <v>83</v>
      </c>
      <c r="AV2840" s="14" t="s">
        <v>83</v>
      </c>
      <c r="AW2840" s="14" t="s">
        <v>30</v>
      </c>
      <c r="AX2840" s="14" t="s">
        <v>81</v>
      </c>
      <c r="AY2840" s="262" t="s">
        <v>183</v>
      </c>
    </row>
    <row r="2841" s="2" customFormat="1" ht="33" customHeight="1">
      <c r="A2841" s="38"/>
      <c r="B2841" s="39"/>
      <c r="C2841" s="277" t="s">
        <v>3230</v>
      </c>
      <c r="D2841" s="289" t="s">
        <v>649</v>
      </c>
      <c r="E2841" s="278" t="s">
        <v>3231</v>
      </c>
      <c r="F2841" s="279" t="s">
        <v>3232</v>
      </c>
      <c r="G2841" s="280" t="s">
        <v>325</v>
      </c>
      <c r="H2841" s="281">
        <v>1</v>
      </c>
      <c r="I2841" s="282"/>
      <c r="J2841" s="283">
        <f>ROUND(I2841*H2841,2)</f>
        <v>0</v>
      </c>
      <c r="K2841" s="284"/>
      <c r="L2841" s="285"/>
      <c r="M2841" s="286" t="s">
        <v>1</v>
      </c>
      <c r="N2841" s="287" t="s">
        <v>38</v>
      </c>
      <c r="O2841" s="91"/>
      <c r="P2841" s="237">
        <f>O2841*H2841</f>
        <v>0</v>
      </c>
      <c r="Q2841" s="237">
        <v>0.024299999999999999</v>
      </c>
      <c r="R2841" s="237">
        <f>Q2841*H2841</f>
        <v>0.024299999999999999</v>
      </c>
      <c r="S2841" s="237">
        <v>0</v>
      </c>
      <c r="T2841" s="238">
        <f>S2841*H2841</f>
        <v>0</v>
      </c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R2841" s="239" t="s">
        <v>435</v>
      </c>
      <c r="AT2841" s="239" t="s">
        <v>649</v>
      </c>
      <c r="AU2841" s="239" t="s">
        <v>83</v>
      </c>
      <c r="AY2841" s="17" t="s">
        <v>183</v>
      </c>
      <c r="BE2841" s="240">
        <f>IF(N2841="základní",J2841,0)</f>
        <v>0</v>
      </c>
      <c r="BF2841" s="240">
        <f>IF(N2841="snížená",J2841,0)</f>
        <v>0</v>
      </c>
      <c r="BG2841" s="240">
        <f>IF(N2841="zákl. přenesená",J2841,0)</f>
        <v>0</v>
      </c>
      <c r="BH2841" s="240">
        <f>IF(N2841="sníž. přenesená",J2841,0)</f>
        <v>0</v>
      </c>
      <c r="BI2841" s="240">
        <f>IF(N2841="nulová",J2841,0)</f>
        <v>0</v>
      </c>
      <c r="BJ2841" s="17" t="s">
        <v>81</v>
      </c>
      <c r="BK2841" s="240">
        <f>ROUND(I2841*H2841,2)</f>
        <v>0</v>
      </c>
      <c r="BL2841" s="17" t="s">
        <v>327</v>
      </c>
      <c r="BM2841" s="239" t="s">
        <v>3233</v>
      </c>
    </row>
    <row r="2842" s="13" customFormat="1">
      <c r="A2842" s="13"/>
      <c r="B2842" s="241"/>
      <c r="C2842" s="242"/>
      <c r="D2842" s="243" t="s">
        <v>195</v>
      </c>
      <c r="E2842" s="244" t="s">
        <v>1</v>
      </c>
      <c r="F2842" s="245" t="s">
        <v>3234</v>
      </c>
      <c r="G2842" s="242"/>
      <c r="H2842" s="244" t="s">
        <v>1</v>
      </c>
      <c r="I2842" s="246"/>
      <c r="J2842" s="242"/>
      <c r="K2842" s="242"/>
      <c r="L2842" s="247"/>
      <c r="M2842" s="248"/>
      <c r="N2842" s="249"/>
      <c r="O2842" s="249"/>
      <c r="P2842" s="249"/>
      <c r="Q2842" s="249"/>
      <c r="R2842" s="249"/>
      <c r="S2842" s="249"/>
      <c r="T2842" s="250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51" t="s">
        <v>195</v>
      </c>
      <c r="AU2842" s="251" t="s">
        <v>83</v>
      </c>
      <c r="AV2842" s="13" t="s">
        <v>81</v>
      </c>
      <c r="AW2842" s="13" t="s">
        <v>30</v>
      </c>
      <c r="AX2842" s="13" t="s">
        <v>73</v>
      </c>
      <c r="AY2842" s="251" t="s">
        <v>183</v>
      </c>
    </row>
    <row r="2843" s="14" customFormat="1">
      <c r="A2843" s="14"/>
      <c r="B2843" s="252"/>
      <c r="C2843" s="253"/>
      <c r="D2843" s="243" t="s">
        <v>195</v>
      </c>
      <c r="E2843" s="254" t="s">
        <v>1</v>
      </c>
      <c r="F2843" s="255" t="s">
        <v>81</v>
      </c>
      <c r="G2843" s="253"/>
      <c r="H2843" s="256">
        <v>1</v>
      </c>
      <c r="I2843" s="257"/>
      <c r="J2843" s="253"/>
      <c r="K2843" s="253"/>
      <c r="L2843" s="258"/>
      <c r="M2843" s="259"/>
      <c r="N2843" s="260"/>
      <c r="O2843" s="260"/>
      <c r="P2843" s="260"/>
      <c r="Q2843" s="260"/>
      <c r="R2843" s="260"/>
      <c r="S2843" s="260"/>
      <c r="T2843" s="261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62" t="s">
        <v>195</v>
      </c>
      <c r="AU2843" s="262" t="s">
        <v>83</v>
      </c>
      <c r="AV2843" s="14" t="s">
        <v>83</v>
      </c>
      <c r="AW2843" s="14" t="s">
        <v>30</v>
      </c>
      <c r="AX2843" s="14" t="s">
        <v>81</v>
      </c>
      <c r="AY2843" s="262" t="s">
        <v>183</v>
      </c>
    </row>
    <row r="2844" s="2" customFormat="1" ht="33" customHeight="1">
      <c r="A2844" s="38"/>
      <c r="B2844" s="39"/>
      <c r="C2844" s="227" t="s">
        <v>3235</v>
      </c>
      <c r="D2844" s="227" t="s">
        <v>185</v>
      </c>
      <c r="E2844" s="228" t="s">
        <v>3236</v>
      </c>
      <c r="F2844" s="229" t="s">
        <v>3237</v>
      </c>
      <c r="G2844" s="230" t="s">
        <v>325</v>
      </c>
      <c r="H2844" s="231">
        <v>1</v>
      </c>
      <c r="I2844" s="232"/>
      <c r="J2844" s="233">
        <f>ROUND(I2844*H2844,2)</f>
        <v>0</v>
      </c>
      <c r="K2844" s="234"/>
      <c r="L2844" s="44"/>
      <c r="M2844" s="235" t="s">
        <v>1</v>
      </c>
      <c r="N2844" s="236" t="s">
        <v>38</v>
      </c>
      <c r="O2844" s="91"/>
      <c r="P2844" s="237">
        <f>O2844*H2844</f>
        <v>0</v>
      </c>
      <c r="Q2844" s="237">
        <v>0</v>
      </c>
      <c r="R2844" s="237">
        <f>Q2844*H2844</f>
        <v>0</v>
      </c>
      <c r="S2844" s="237">
        <v>0</v>
      </c>
      <c r="T2844" s="238">
        <f>S2844*H2844</f>
        <v>0</v>
      </c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R2844" s="239" t="s">
        <v>327</v>
      </c>
      <c r="AT2844" s="239" t="s">
        <v>185</v>
      </c>
      <c r="AU2844" s="239" t="s">
        <v>83</v>
      </c>
      <c r="AY2844" s="17" t="s">
        <v>183</v>
      </c>
      <c r="BE2844" s="240">
        <f>IF(N2844="základní",J2844,0)</f>
        <v>0</v>
      </c>
      <c r="BF2844" s="240">
        <f>IF(N2844="snížená",J2844,0)</f>
        <v>0</v>
      </c>
      <c r="BG2844" s="240">
        <f>IF(N2844="zákl. přenesená",J2844,0)</f>
        <v>0</v>
      </c>
      <c r="BH2844" s="240">
        <f>IF(N2844="sníž. přenesená",J2844,0)</f>
        <v>0</v>
      </c>
      <c r="BI2844" s="240">
        <f>IF(N2844="nulová",J2844,0)</f>
        <v>0</v>
      </c>
      <c r="BJ2844" s="17" t="s">
        <v>81</v>
      </c>
      <c r="BK2844" s="240">
        <f>ROUND(I2844*H2844,2)</f>
        <v>0</v>
      </c>
      <c r="BL2844" s="17" t="s">
        <v>327</v>
      </c>
      <c r="BM2844" s="239" t="s">
        <v>3238</v>
      </c>
    </row>
    <row r="2845" s="13" customFormat="1">
      <c r="A2845" s="13"/>
      <c r="B2845" s="241"/>
      <c r="C2845" s="242"/>
      <c r="D2845" s="243" t="s">
        <v>195</v>
      </c>
      <c r="E2845" s="244" t="s">
        <v>1</v>
      </c>
      <c r="F2845" s="245" t="s">
        <v>3239</v>
      </c>
      <c r="G2845" s="242"/>
      <c r="H2845" s="244" t="s">
        <v>1</v>
      </c>
      <c r="I2845" s="246"/>
      <c r="J2845" s="242"/>
      <c r="K2845" s="242"/>
      <c r="L2845" s="247"/>
      <c r="M2845" s="248"/>
      <c r="N2845" s="249"/>
      <c r="O2845" s="249"/>
      <c r="P2845" s="249"/>
      <c r="Q2845" s="249"/>
      <c r="R2845" s="249"/>
      <c r="S2845" s="249"/>
      <c r="T2845" s="250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51" t="s">
        <v>195</v>
      </c>
      <c r="AU2845" s="251" t="s">
        <v>83</v>
      </c>
      <c r="AV2845" s="13" t="s">
        <v>81</v>
      </c>
      <c r="AW2845" s="13" t="s">
        <v>30</v>
      </c>
      <c r="AX2845" s="13" t="s">
        <v>73</v>
      </c>
      <c r="AY2845" s="251" t="s">
        <v>183</v>
      </c>
    </row>
    <row r="2846" s="14" customFormat="1">
      <c r="A2846" s="14"/>
      <c r="B2846" s="252"/>
      <c r="C2846" s="253"/>
      <c r="D2846" s="243" t="s">
        <v>195</v>
      </c>
      <c r="E2846" s="254" t="s">
        <v>1</v>
      </c>
      <c r="F2846" s="255" t="s">
        <v>81</v>
      </c>
      <c r="G2846" s="253"/>
      <c r="H2846" s="256">
        <v>1</v>
      </c>
      <c r="I2846" s="257"/>
      <c r="J2846" s="253"/>
      <c r="K2846" s="253"/>
      <c r="L2846" s="258"/>
      <c r="M2846" s="259"/>
      <c r="N2846" s="260"/>
      <c r="O2846" s="260"/>
      <c r="P2846" s="260"/>
      <c r="Q2846" s="260"/>
      <c r="R2846" s="260"/>
      <c r="S2846" s="260"/>
      <c r="T2846" s="261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62" t="s">
        <v>195</v>
      </c>
      <c r="AU2846" s="262" t="s">
        <v>83</v>
      </c>
      <c r="AV2846" s="14" t="s">
        <v>83</v>
      </c>
      <c r="AW2846" s="14" t="s">
        <v>30</v>
      </c>
      <c r="AX2846" s="14" t="s">
        <v>81</v>
      </c>
      <c r="AY2846" s="262" t="s">
        <v>183</v>
      </c>
    </row>
    <row r="2847" s="2" customFormat="1" ht="24.15" customHeight="1">
      <c r="A2847" s="38"/>
      <c r="B2847" s="39"/>
      <c r="C2847" s="277" t="s">
        <v>3240</v>
      </c>
      <c r="D2847" s="277" t="s">
        <v>649</v>
      </c>
      <c r="E2847" s="278" t="s">
        <v>3241</v>
      </c>
      <c r="F2847" s="279" t="s">
        <v>3242</v>
      </c>
      <c r="G2847" s="280" t="s">
        <v>3243</v>
      </c>
      <c r="H2847" s="281">
        <v>1</v>
      </c>
      <c r="I2847" s="282"/>
      <c r="J2847" s="283">
        <f>ROUND(I2847*H2847,2)</f>
        <v>0</v>
      </c>
      <c r="K2847" s="284"/>
      <c r="L2847" s="285"/>
      <c r="M2847" s="286" t="s">
        <v>1</v>
      </c>
      <c r="N2847" s="287" t="s">
        <v>38</v>
      </c>
      <c r="O2847" s="91"/>
      <c r="P2847" s="237">
        <f>O2847*H2847</f>
        <v>0</v>
      </c>
      <c r="Q2847" s="237">
        <v>0.0016000000000000001</v>
      </c>
      <c r="R2847" s="237">
        <f>Q2847*H2847</f>
        <v>0.0016000000000000001</v>
      </c>
      <c r="S2847" s="237">
        <v>0</v>
      </c>
      <c r="T2847" s="238">
        <f>S2847*H2847</f>
        <v>0</v>
      </c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R2847" s="239" t="s">
        <v>435</v>
      </c>
      <c r="AT2847" s="239" t="s">
        <v>649</v>
      </c>
      <c r="AU2847" s="239" t="s">
        <v>83</v>
      </c>
      <c r="AY2847" s="17" t="s">
        <v>183</v>
      </c>
      <c r="BE2847" s="240">
        <f>IF(N2847="základní",J2847,0)</f>
        <v>0</v>
      </c>
      <c r="BF2847" s="240">
        <f>IF(N2847="snížená",J2847,0)</f>
        <v>0</v>
      </c>
      <c r="BG2847" s="240">
        <f>IF(N2847="zákl. přenesená",J2847,0)</f>
        <v>0</v>
      </c>
      <c r="BH2847" s="240">
        <f>IF(N2847="sníž. přenesená",J2847,0)</f>
        <v>0</v>
      </c>
      <c r="BI2847" s="240">
        <f>IF(N2847="nulová",J2847,0)</f>
        <v>0</v>
      </c>
      <c r="BJ2847" s="17" t="s">
        <v>81</v>
      </c>
      <c r="BK2847" s="240">
        <f>ROUND(I2847*H2847,2)</f>
        <v>0</v>
      </c>
      <c r="BL2847" s="17" t="s">
        <v>327</v>
      </c>
      <c r="BM2847" s="239" t="s">
        <v>3244</v>
      </c>
    </row>
    <row r="2848" s="2" customFormat="1" ht="24.15" customHeight="1">
      <c r="A2848" s="38"/>
      <c r="B2848" s="39"/>
      <c r="C2848" s="277" t="s">
        <v>3245</v>
      </c>
      <c r="D2848" s="289" t="s">
        <v>649</v>
      </c>
      <c r="E2848" s="278" t="s">
        <v>3246</v>
      </c>
      <c r="F2848" s="279" t="s">
        <v>3247</v>
      </c>
      <c r="G2848" s="280" t="s">
        <v>325</v>
      </c>
      <c r="H2848" s="281">
        <v>1</v>
      </c>
      <c r="I2848" s="282"/>
      <c r="J2848" s="283">
        <f>ROUND(I2848*H2848,2)</f>
        <v>0</v>
      </c>
      <c r="K2848" s="284"/>
      <c r="L2848" s="285"/>
      <c r="M2848" s="286" t="s">
        <v>1</v>
      </c>
      <c r="N2848" s="287" t="s">
        <v>38</v>
      </c>
      <c r="O2848" s="91"/>
      <c r="P2848" s="237">
        <f>O2848*H2848</f>
        <v>0</v>
      </c>
      <c r="Q2848" s="237">
        <v>0.021499999999999998</v>
      </c>
      <c r="R2848" s="237">
        <f>Q2848*H2848</f>
        <v>0.021499999999999998</v>
      </c>
      <c r="S2848" s="237">
        <v>0</v>
      </c>
      <c r="T2848" s="238">
        <f>S2848*H2848</f>
        <v>0</v>
      </c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R2848" s="239" t="s">
        <v>435</v>
      </c>
      <c r="AT2848" s="239" t="s">
        <v>649</v>
      </c>
      <c r="AU2848" s="239" t="s">
        <v>83</v>
      </c>
      <c r="AY2848" s="17" t="s">
        <v>183</v>
      </c>
      <c r="BE2848" s="240">
        <f>IF(N2848="základní",J2848,0)</f>
        <v>0</v>
      </c>
      <c r="BF2848" s="240">
        <f>IF(N2848="snížená",J2848,0)</f>
        <v>0</v>
      </c>
      <c r="BG2848" s="240">
        <f>IF(N2848="zákl. přenesená",J2848,0)</f>
        <v>0</v>
      </c>
      <c r="BH2848" s="240">
        <f>IF(N2848="sníž. přenesená",J2848,0)</f>
        <v>0</v>
      </c>
      <c r="BI2848" s="240">
        <f>IF(N2848="nulová",J2848,0)</f>
        <v>0</v>
      </c>
      <c r="BJ2848" s="17" t="s">
        <v>81</v>
      </c>
      <c r="BK2848" s="240">
        <f>ROUND(I2848*H2848,2)</f>
        <v>0</v>
      </c>
      <c r="BL2848" s="17" t="s">
        <v>327</v>
      </c>
      <c r="BM2848" s="239" t="s">
        <v>3248</v>
      </c>
    </row>
    <row r="2849" s="2" customFormat="1" ht="24.15" customHeight="1">
      <c r="A2849" s="38"/>
      <c r="B2849" s="39"/>
      <c r="C2849" s="227" t="s">
        <v>3249</v>
      </c>
      <c r="D2849" s="227" t="s">
        <v>185</v>
      </c>
      <c r="E2849" s="228" t="s">
        <v>3250</v>
      </c>
      <c r="F2849" s="229" t="s">
        <v>3251</v>
      </c>
      <c r="G2849" s="230" t="s">
        <v>325</v>
      </c>
      <c r="H2849" s="231">
        <v>1</v>
      </c>
      <c r="I2849" s="232"/>
      <c r="J2849" s="233">
        <f>ROUND(I2849*H2849,2)</f>
        <v>0</v>
      </c>
      <c r="K2849" s="234"/>
      <c r="L2849" s="44"/>
      <c r="M2849" s="235" t="s">
        <v>1</v>
      </c>
      <c r="N2849" s="236" t="s">
        <v>38</v>
      </c>
      <c r="O2849" s="91"/>
      <c r="P2849" s="237">
        <f>O2849*H2849</f>
        <v>0</v>
      </c>
      <c r="Q2849" s="237">
        <v>0.00087000000000000001</v>
      </c>
      <c r="R2849" s="237">
        <f>Q2849*H2849</f>
        <v>0.00087000000000000001</v>
      </c>
      <c r="S2849" s="237">
        <v>0</v>
      </c>
      <c r="T2849" s="238">
        <f>S2849*H2849</f>
        <v>0</v>
      </c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R2849" s="239" t="s">
        <v>327</v>
      </c>
      <c r="AT2849" s="239" t="s">
        <v>185</v>
      </c>
      <c r="AU2849" s="239" t="s">
        <v>83</v>
      </c>
      <c r="AY2849" s="17" t="s">
        <v>183</v>
      </c>
      <c r="BE2849" s="240">
        <f>IF(N2849="základní",J2849,0)</f>
        <v>0</v>
      </c>
      <c r="BF2849" s="240">
        <f>IF(N2849="snížená",J2849,0)</f>
        <v>0</v>
      </c>
      <c r="BG2849" s="240">
        <f>IF(N2849="zákl. přenesená",J2849,0)</f>
        <v>0</v>
      </c>
      <c r="BH2849" s="240">
        <f>IF(N2849="sníž. přenesená",J2849,0)</f>
        <v>0</v>
      </c>
      <c r="BI2849" s="240">
        <f>IF(N2849="nulová",J2849,0)</f>
        <v>0</v>
      </c>
      <c r="BJ2849" s="17" t="s">
        <v>81</v>
      </c>
      <c r="BK2849" s="240">
        <f>ROUND(I2849*H2849,2)</f>
        <v>0</v>
      </c>
      <c r="BL2849" s="17" t="s">
        <v>327</v>
      </c>
      <c r="BM2849" s="239" t="s">
        <v>3252</v>
      </c>
    </row>
    <row r="2850" s="13" customFormat="1">
      <c r="A2850" s="13"/>
      <c r="B2850" s="241"/>
      <c r="C2850" s="242"/>
      <c r="D2850" s="243" t="s">
        <v>195</v>
      </c>
      <c r="E2850" s="244" t="s">
        <v>1</v>
      </c>
      <c r="F2850" s="245" t="s">
        <v>3253</v>
      </c>
      <c r="G2850" s="242"/>
      <c r="H2850" s="244" t="s">
        <v>1</v>
      </c>
      <c r="I2850" s="246"/>
      <c r="J2850" s="242"/>
      <c r="K2850" s="242"/>
      <c r="L2850" s="247"/>
      <c r="M2850" s="248"/>
      <c r="N2850" s="249"/>
      <c r="O2850" s="249"/>
      <c r="P2850" s="249"/>
      <c r="Q2850" s="249"/>
      <c r="R2850" s="249"/>
      <c r="S2850" s="249"/>
      <c r="T2850" s="250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51" t="s">
        <v>195</v>
      </c>
      <c r="AU2850" s="251" t="s">
        <v>83</v>
      </c>
      <c r="AV2850" s="13" t="s">
        <v>81</v>
      </c>
      <c r="AW2850" s="13" t="s">
        <v>30</v>
      </c>
      <c r="AX2850" s="13" t="s">
        <v>73</v>
      </c>
      <c r="AY2850" s="251" t="s">
        <v>183</v>
      </c>
    </row>
    <row r="2851" s="13" customFormat="1">
      <c r="A2851" s="13"/>
      <c r="B2851" s="241"/>
      <c r="C2851" s="242"/>
      <c r="D2851" s="243" t="s">
        <v>195</v>
      </c>
      <c r="E2851" s="244" t="s">
        <v>1</v>
      </c>
      <c r="F2851" s="245" t="s">
        <v>3254</v>
      </c>
      <c r="G2851" s="242"/>
      <c r="H2851" s="244" t="s">
        <v>1</v>
      </c>
      <c r="I2851" s="246"/>
      <c r="J2851" s="242"/>
      <c r="K2851" s="242"/>
      <c r="L2851" s="247"/>
      <c r="M2851" s="248"/>
      <c r="N2851" s="249"/>
      <c r="O2851" s="249"/>
      <c r="P2851" s="249"/>
      <c r="Q2851" s="249"/>
      <c r="R2851" s="249"/>
      <c r="S2851" s="249"/>
      <c r="T2851" s="250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51" t="s">
        <v>195</v>
      </c>
      <c r="AU2851" s="251" t="s">
        <v>83</v>
      </c>
      <c r="AV2851" s="13" t="s">
        <v>81</v>
      </c>
      <c r="AW2851" s="13" t="s">
        <v>30</v>
      </c>
      <c r="AX2851" s="13" t="s">
        <v>73</v>
      </c>
      <c r="AY2851" s="251" t="s">
        <v>183</v>
      </c>
    </row>
    <row r="2852" s="14" customFormat="1">
      <c r="A2852" s="14"/>
      <c r="B2852" s="252"/>
      <c r="C2852" s="253"/>
      <c r="D2852" s="243" t="s">
        <v>195</v>
      </c>
      <c r="E2852" s="254" t="s">
        <v>1</v>
      </c>
      <c r="F2852" s="255" t="s">
        <v>81</v>
      </c>
      <c r="G2852" s="253"/>
      <c r="H2852" s="256">
        <v>1</v>
      </c>
      <c r="I2852" s="257"/>
      <c r="J2852" s="253"/>
      <c r="K2852" s="253"/>
      <c r="L2852" s="258"/>
      <c r="M2852" s="259"/>
      <c r="N2852" s="260"/>
      <c r="O2852" s="260"/>
      <c r="P2852" s="260"/>
      <c r="Q2852" s="260"/>
      <c r="R2852" s="260"/>
      <c r="S2852" s="260"/>
      <c r="T2852" s="261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62" t="s">
        <v>195</v>
      </c>
      <c r="AU2852" s="262" t="s">
        <v>83</v>
      </c>
      <c r="AV2852" s="14" t="s">
        <v>83</v>
      </c>
      <c r="AW2852" s="14" t="s">
        <v>30</v>
      </c>
      <c r="AX2852" s="14" t="s">
        <v>81</v>
      </c>
      <c r="AY2852" s="262" t="s">
        <v>183</v>
      </c>
    </row>
    <row r="2853" s="2" customFormat="1" ht="24.15" customHeight="1">
      <c r="A2853" s="38"/>
      <c r="B2853" s="39"/>
      <c r="C2853" s="277" t="s">
        <v>3255</v>
      </c>
      <c r="D2853" s="289" t="s">
        <v>649</v>
      </c>
      <c r="E2853" s="278" t="s">
        <v>3256</v>
      </c>
      <c r="F2853" s="279" t="s">
        <v>3257</v>
      </c>
      <c r="G2853" s="280" t="s">
        <v>325</v>
      </c>
      <c r="H2853" s="281">
        <v>1</v>
      </c>
      <c r="I2853" s="282"/>
      <c r="J2853" s="283">
        <f>ROUND(I2853*H2853,2)</f>
        <v>0</v>
      </c>
      <c r="K2853" s="284"/>
      <c r="L2853" s="285"/>
      <c r="M2853" s="286" t="s">
        <v>1</v>
      </c>
      <c r="N2853" s="287" t="s">
        <v>38</v>
      </c>
      <c r="O2853" s="91"/>
      <c r="P2853" s="237">
        <f>O2853*H2853</f>
        <v>0</v>
      </c>
      <c r="Q2853" s="237">
        <v>0.065000000000000002</v>
      </c>
      <c r="R2853" s="237">
        <f>Q2853*H2853</f>
        <v>0.065000000000000002</v>
      </c>
      <c r="S2853" s="237">
        <v>0</v>
      </c>
      <c r="T2853" s="238">
        <f>S2853*H2853</f>
        <v>0</v>
      </c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R2853" s="239" t="s">
        <v>435</v>
      </c>
      <c r="AT2853" s="239" t="s">
        <v>649</v>
      </c>
      <c r="AU2853" s="239" t="s">
        <v>83</v>
      </c>
      <c r="AY2853" s="17" t="s">
        <v>183</v>
      </c>
      <c r="BE2853" s="240">
        <f>IF(N2853="základní",J2853,0)</f>
        <v>0</v>
      </c>
      <c r="BF2853" s="240">
        <f>IF(N2853="snížená",J2853,0)</f>
        <v>0</v>
      </c>
      <c r="BG2853" s="240">
        <f>IF(N2853="zákl. přenesená",J2853,0)</f>
        <v>0</v>
      </c>
      <c r="BH2853" s="240">
        <f>IF(N2853="sníž. přenesená",J2853,0)</f>
        <v>0</v>
      </c>
      <c r="BI2853" s="240">
        <f>IF(N2853="nulová",J2853,0)</f>
        <v>0</v>
      </c>
      <c r="BJ2853" s="17" t="s">
        <v>81</v>
      </c>
      <c r="BK2853" s="240">
        <f>ROUND(I2853*H2853,2)</f>
        <v>0</v>
      </c>
      <c r="BL2853" s="17" t="s">
        <v>327</v>
      </c>
      <c r="BM2853" s="239" t="s">
        <v>3258</v>
      </c>
    </row>
    <row r="2854" s="13" customFormat="1">
      <c r="A2854" s="13"/>
      <c r="B2854" s="241"/>
      <c r="C2854" s="242"/>
      <c r="D2854" s="243" t="s">
        <v>195</v>
      </c>
      <c r="E2854" s="244" t="s">
        <v>1</v>
      </c>
      <c r="F2854" s="245" t="s">
        <v>208</v>
      </c>
      <c r="G2854" s="242"/>
      <c r="H2854" s="244" t="s">
        <v>1</v>
      </c>
      <c r="I2854" s="246"/>
      <c r="J2854" s="242"/>
      <c r="K2854" s="242"/>
      <c r="L2854" s="247"/>
      <c r="M2854" s="248"/>
      <c r="N2854" s="249"/>
      <c r="O2854" s="249"/>
      <c r="P2854" s="249"/>
      <c r="Q2854" s="249"/>
      <c r="R2854" s="249"/>
      <c r="S2854" s="249"/>
      <c r="T2854" s="250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51" t="s">
        <v>195</v>
      </c>
      <c r="AU2854" s="251" t="s">
        <v>83</v>
      </c>
      <c r="AV2854" s="13" t="s">
        <v>81</v>
      </c>
      <c r="AW2854" s="13" t="s">
        <v>30</v>
      </c>
      <c r="AX2854" s="13" t="s">
        <v>73</v>
      </c>
      <c r="AY2854" s="251" t="s">
        <v>183</v>
      </c>
    </row>
    <row r="2855" s="13" customFormat="1">
      <c r="A2855" s="13"/>
      <c r="B2855" s="241"/>
      <c r="C2855" s="242"/>
      <c r="D2855" s="243" t="s">
        <v>195</v>
      </c>
      <c r="E2855" s="244" t="s">
        <v>1</v>
      </c>
      <c r="F2855" s="245" t="s">
        <v>3254</v>
      </c>
      <c r="G2855" s="242"/>
      <c r="H2855" s="244" t="s">
        <v>1</v>
      </c>
      <c r="I2855" s="246"/>
      <c r="J2855" s="242"/>
      <c r="K2855" s="242"/>
      <c r="L2855" s="247"/>
      <c r="M2855" s="248"/>
      <c r="N2855" s="249"/>
      <c r="O2855" s="249"/>
      <c r="P2855" s="249"/>
      <c r="Q2855" s="249"/>
      <c r="R2855" s="249"/>
      <c r="S2855" s="249"/>
      <c r="T2855" s="250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51" t="s">
        <v>195</v>
      </c>
      <c r="AU2855" s="251" t="s">
        <v>83</v>
      </c>
      <c r="AV2855" s="13" t="s">
        <v>81</v>
      </c>
      <c r="AW2855" s="13" t="s">
        <v>30</v>
      </c>
      <c r="AX2855" s="13" t="s">
        <v>73</v>
      </c>
      <c r="AY2855" s="251" t="s">
        <v>183</v>
      </c>
    </row>
    <row r="2856" s="14" customFormat="1">
      <c r="A2856" s="14"/>
      <c r="B2856" s="252"/>
      <c r="C2856" s="253"/>
      <c r="D2856" s="243" t="s">
        <v>195</v>
      </c>
      <c r="E2856" s="254" t="s">
        <v>1</v>
      </c>
      <c r="F2856" s="255" t="s">
        <v>81</v>
      </c>
      <c r="G2856" s="253"/>
      <c r="H2856" s="256">
        <v>1</v>
      </c>
      <c r="I2856" s="257"/>
      <c r="J2856" s="253"/>
      <c r="K2856" s="253"/>
      <c r="L2856" s="258"/>
      <c r="M2856" s="259"/>
      <c r="N2856" s="260"/>
      <c r="O2856" s="260"/>
      <c r="P2856" s="260"/>
      <c r="Q2856" s="260"/>
      <c r="R2856" s="260"/>
      <c r="S2856" s="260"/>
      <c r="T2856" s="261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62" t="s">
        <v>195</v>
      </c>
      <c r="AU2856" s="262" t="s">
        <v>83</v>
      </c>
      <c r="AV2856" s="14" t="s">
        <v>83</v>
      </c>
      <c r="AW2856" s="14" t="s">
        <v>30</v>
      </c>
      <c r="AX2856" s="14" t="s">
        <v>81</v>
      </c>
      <c r="AY2856" s="262" t="s">
        <v>183</v>
      </c>
    </row>
    <row r="2857" s="2" customFormat="1" ht="24.15" customHeight="1">
      <c r="A2857" s="38"/>
      <c r="B2857" s="39"/>
      <c r="C2857" s="227" t="s">
        <v>3259</v>
      </c>
      <c r="D2857" s="227" t="s">
        <v>185</v>
      </c>
      <c r="E2857" s="228" t="s">
        <v>3260</v>
      </c>
      <c r="F2857" s="229" t="s">
        <v>3261</v>
      </c>
      <c r="G2857" s="230" t="s">
        <v>325</v>
      </c>
      <c r="H2857" s="231">
        <v>25</v>
      </c>
      <c r="I2857" s="232"/>
      <c r="J2857" s="233">
        <f>ROUND(I2857*H2857,2)</f>
        <v>0</v>
      </c>
      <c r="K2857" s="234"/>
      <c r="L2857" s="44"/>
      <c r="M2857" s="235" t="s">
        <v>1</v>
      </c>
      <c r="N2857" s="236" t="s">
        <v>38</v>
      </c>
      <c r="O2857" s="91"/>
      <c r="P2857" s="237">
        <f>O2857*H2857</f>
        <v>0</v>
      </c>
      <c r="Q2857" s="237">
        <v>0</v>
      </c>
      <c r="R2857" s="237">
        <f>Q2857*H2857</f>
        <v>0</v>
      </c>
      <c r="S2857" s="237">
        <v>0</v>
      </c>
      <c r="T2857" s="238">
        <f>S2857*H2857</f>
        <v>0</v>
      </c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R2857" s="239" t="s">
        <v>188</v>
      </c>
      <c r="AT2857" s="239" t="s">
        <v>185</v>
      </c>
      <c r="AU2857" s="239" t="s">
        <v>83</v>
      </c>
      <c r="AY2857" s="17" t="s">
        <v>183</v>
      </c>
      <c r="BE2857" s="240">
        <f>IF(N2857="základní",J2857,0)</f>
        <v>0</v>
      </c>
      <c r="BF2857" s="240">
        <f>IF(N2857="snížená",J2857,0)</f>
        <v>0</v>
      </c>
      <c r="BG2857" s="240">
        <f>IF(N2857="zákl. přenesená",J2857,0)</f>
        <v>0</v>
      </c>
      <c r="BH2857" s="240">
        <f>IF(N2857="sníž. přenesená",J2857,0)</f>
        <v>0</v>
      </c>
      <c r="BI2857" s="240">
        <f>IF(N2857="nulová",J2857,0)</f>
        <v>0</v>
      </c>
      <c r="BJ2857" s="17" t="s">
        <v>81</v>
      </c>
      <c r="BK2857" s="240">
        <f>ROUND(I2857*H2857,2)</f>
        <v>0</v>
      </c>
      <c r="BL2857" s="17" t="s">
        <v>188</v>
      </c>
      <c r="BM2857" s="239" t="s">
        <v>3262</v>
      </c>
    </row>
    <row r="2858" s="14" customFormat="1">
      <c r="A2858" s="14"/>
      <c r="B2858" s="252"/>
      <c r="C2858" s="253"/>
      <c r="D2858" s="243" t="s">
        <v>195</v>
      </c>
      <c r="E2858" s="254" t="s">
        <v>1</v>
      </c>
      <c r="F2858" s="255" t="s">
        <v>391</v>
      </c>
      <c r="G2858" s="253"/>
      <c r="H2858" s="256">
        <v>25</v>
      </c>
      <c r="I2858" s="257"/>
      <c r="J2858" s="253"/>
      <c r="K2858" s="253"/>
      <c r="L2858" s="258"/>
      <c r="M2858" s="259"/>
      <c r="N2858" s="260"/>
      <c r="O2858" s="260"/>
      <c r="P2858" s="260"/>
      <c r="Q2858" s="260"/>
      <c r="R2858" s="260"/>
      <c r="S2858" s="260"/>
      <c r="T2858" s="261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62" t="s">
        <v>195</v>
      </c>
      <c r="AU2858" s="262" t="s">
        <v>83</v>
      </c>
      <c r="AV2858" s="14" t="s">
        <v>83</v>
      </c>
      <c r="AW2858" s="14" t="s">
        <v>30</v>
      </c>
      <c r="AX2858" s="14" t="s">
        <v>81</v>
      </c>
      <c r="AY2858" s="262" t="s">
        <v>183</v>
      </c>
    </row>
    <row r="2859" s="2" customFormat="1" ht="24.15" customHeight="1">
      <c r="A2859" s="38"/>
      <c r="B2859" s="39"/>
      <c r="C2859" s="277" t="s">
        <v>3263</v>
      </c>
      <c r="D2859" s="277" t="s">
        <v>649</v>
      </c>
      <c r="E2859" s="278" t="s">
        <v>3264</v>
      </c>
      <c r="F2859" s="279" t="s">
        <v>3265</v>
      </c>
      <c r="G2859" s="280" t="s">
        <v>325</v>
      </c>
      <c r="H2859" s="281">
        <v>25</v>
      </c>
      <c r="I2859" s="282"/>
      <c r="J2859" s="283">
        <f>ROUND(I2859*H2859,2)</f>
        <v>0</v>
      </c>
      <c r="K2859" s="284"/>
      <c r="L2859" s="285"/>
      <c r="M2859" s="286" t="s">
        <v>1</v>
      </c>
      <c r="N2859" s="287" t="s">
        <v>38</v>
      </c>
      <c r="O2859" s="91"/>
      <c r="P2859" s="237">
        <f>O2859*H2859</f>
        <v>0</v>
      </c>
      <c r="Q2859" s="237">
        <v>0.0030000000000000001</v>
      </c>
      <c r="R2859" s="237">
        <f>Q2859*H2859</f>
        <v>0.074999999999999997</v>
      </c>
      <c r="S2859" s="237">
        <v>0</v>
      </c>
      <c r="T2859" s="238">
        <f>S2859*H2859</f>
        <v>0</v>
      </c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R2859" s="239" t="s">
        <v>283</v>
      </c>
      <c r="AT2859" s="239" t="s">
        <v>649</v>
      </c>
      <c r="AU2859" s="239" t="s">
        <v>83</v>
      </c>
      <c r="AY2859" s="17" t="s">
        <v>183</v>
      </c>
      <c r="BE2859" s="240">
        <f>IF(N2859="základní",J2859,0)</f>
        <v>0</v>
      </c>
      <c r="BF2859" s="240">
        <f>IF(N2859="snížená",J2859,0)</f>
        <v>0</v>
      </c>
      <c r="BG2859" s="240">
        <f>IF(N2859="zákl. přenesená",J2859,0)</f>
        <v>0</v>
      </c>
      <c r="BH2859" s="240">
        <f>IF(N2859="sníž. přenesená",J2859,0)</f>
        <v>0</v>
      </c>
      <c r="BI2859" s="240">
        <f>IF(N2859="nulová",J2859,0)</f>
        <v>0</v>
      </c>
      <c r="BJ2859" s="17" t="s">
        <v>81</v>
      </c>
      <c r="BK2859" s="240">
        <f>ROUND(I2859*H2859,2)</f>
        <v>0</v>
      </c>
      <c r="BL2859" s="17" t="s">
        <v>188</v>
      </c>
      <c r="BM2859" s="239" t="s">
        <v>3266</v>
      </c>
    </row>
    <row r="2860" s="2" customFormat="1" ht="21.75" customHeight="1">
      <c r="A2860" s="38"/>
      <c r="B2860" s="39"/>
      <c r="C2860" s="227" t="s">
        <v>3267</v>
      </c>
      <c r="D2860" s="288" t="s">
        <v>185</v>
      </c>
      <c r="E2860" s="228" t="s">
        <v>3268</v>
      </c>
      <c r="F2860" s="229" t="s">
        <v>3269</v>
      </c>
      <c r="G2860" s="230" t="s">
        <v>325</v>
      </c>
      <c r="H2860" s="231">
        <v>18</v>
      </c>
      <c r="I2860" s="232"/>
      <c r="J2860" s="233">
        <f>ROUND(I2860*H2860,2)</f>
        <v>0</v>
      </c>
      <c r="K2860" s="234"/>
      <c r="L2860" s="44"/>
      <c r="M2860" s="235" t="s">
        <v>1</v>
      </c>
      <c r="N2860" s="236" t="s">
        <v>38</v>
      </c>
      <c r="O2860" s="91"/>
      <c r="P2860" s="237">
        <f>O2860*H2860</f>
        <v>0</v>
      </c>
      <c r="Q2860" s="237">
        <v>0</v>
      </c>
      <c r="R2860" s="237">
        <f>Q2860*H2860</f>
        <v>0</v>
      </c>
      <c r="S2860" s="237">
        <v>0</v>
      </c>
      <c r="T2860" s="238">
        <f>S2860*H2860</f>
        <v>0</v>
      </c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R2860" s="239" t="s">
        <v>327</v>
      </c>
      <c r="AT2860" s="239" t="s">
        <v>185</v>
      </c>
      <c r="AU2860" s="239" t="s">
        <v>83</v>
      </c>
      <c r="AY2860" s="17" t="s">
        <v>183</v>
      </c>
      <c r="BE2860" s="240">
        <f>IF(N2860="základní",J2860,0)</f>
        <v>0</v>
      </c>
      <c r="BF2860" s="240">
        <f>IF(N2860="snížená",J2860,0)</f>
        <v>0</v>
      </c>
      <c r="BG2860" s="240">
        <f>IF(N2860="zákl. přenesená",J2860,0)</f>
        <v>0</v>
      </c>
      <c r="BH2860" s="240">
        <f>IF(N2860="sníž. přenesená",J2860,0)</f>
        <v>0</v>
      </c>
      <c r="BI2860" s="240">
        <f>IF(N2860="nulová",J2860,0)</f>
        <v>0</v>
      </c>
      <c r="BJ2860" s="17" t="s">
        <v>81</v>
      </c>
      <c r="BK2860" s="240">
        <f>ROUND(I2860*H2860,2)</f>
        <v>0</v>
      </c>
      <c r="BL2860" s="17" t="s">
        <v>327</v>
      </c>
      <c r="BM2860" s="239" t="s">
        <v>3270</v>
      </c>
    </row>
    <row r="2861" s="14" customFormat="1">
      <c r="A2861" s="14"/>
      <c r="B2861" s="252"/>
      <c r="C2861" s="253"/>
      <c r="D2861" s="243" t="s">
        <v>195</v>
      </c>
      <c r="E2861" s="254" t="s">
        <v>1</v>
      </c>
      <c r="F2861" s="255" t="s">
        <v>335</v>
      </c>
      <c r="G2861" s="253"/>
      <c r="H2861" s="256">
        <v>18</v>
      </c>
      <c r="I2861" s="257"/>
      <c r="J2861" s="253"/>
      <c r="K2861" s="253"/>
      <c r="L2861" s="258"/>
      <c r="M2861" s="259"/>
      <c r="N2861" s="260"/>
      <c r="O2861" s="260"/>
      <c r="P2861" s="260"/>
      <c r="Q2861" s="260"/>
      <c r="R2861" s="260"/>
      <c r="S2861" s="260"/>
      <c r="T2861" s="261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62" t="s">
        <v>195</v>
      </c>
      <c r="AU2861" s="262" t="s">
        <v>83</v>
      </c>
      <c r="AV2861" s="14" t="s">
        <v>83</v>
      </c>
      <c r="AW2861" s="14" t="s">
        <v>30</v>
      </c>
      <c r="AX2861" s="14" t="s">
        <v>81</v>
      </c>
      <c r="AY2861" s="262" t="s">
        <v>183</v>
      </c>
    </row>
    <row r="2862" s="2" customFormat="1" ht="16.5" customHeight="1">
      <c r="A2862" s="38"/>
      <c r="B2862" s="39"/>
      <c r="C2862" s="277" t="s">
        <v>3271</v>
      </c>
      <c r="D2862" s="289" t="s">
        <v>649</v>
      </c>
      <c r="E2862" s="278" t="s">
        <v>3272</v>
      </c>
      <c r="F2862" s="279" t="s">
        <v>3273</v>
      </c>
      <c r="G2862" s="280" t="s">
        <v>325</v>
      </c>
      <c r="H2862" s="281">
        <v>18</v>
      </c>
      <c r="I2862" s="282"/>
      <c r="J2862" s="283">
        <f>ROUND(I2862*H2862,2)</f>
        <v>0</v>
      </c>
      <c r="K2862" s="284"/>
      <c r="L2862" s="285"/>
      <c r="M2862" s="286" t="s">
        <v>1</v>
      </c>
      <c r="N2862" s="287" t="s">
        <v>38</v>
      </c>
      <c r="O2862" s="91"/>
      <c r="P2862" s="237">
        <f>O2862*H2862</f>
        <v>0</v>
      </c>
      <c r="Q2862" s="237">
        <v>0.0022000000000000001</v>
      </c>
      <c r="R2862" s="237">
        <f>Q2862*H2862</f>
        <v>0.039600000000000003</v>
      </c>
      <c r="S2862" s="237">
        <v>0</v>
      </c>
      <c r="T2862" s="238">
        <f>S2862*H2862</f>
        <v>0</v>
      </c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R2862" s="239" t="s">
        <v>435</v>
      </c>
      <c r="AT2862" s="239" t="s">
        <v>649</v>
      </c>
      <c r="AU2862" s="239" t="s">
        <v>83</v>
      </c>
      <c r="AY2862" s="17" t="s">
        <v>183</v>
      </c>
      <c r="BE2862" s="240">
        <f>IF(N2862="základní",J2862,0)</f>
        <v>0</v>
      </c>
      <c r="BF2862" s="240">
        <f>IF(N2862="snížená",J2862,0)</f>
        <v>0</v>
      </c>
      <c r="BG2862" s="240">
        <f>IF(N2862="zákl. přenesená",J2862,0)</f>
        <v>0</v>
      </c>
      <c r="BH2862" s="240">
        <f>IF(N2862="sníž. přenesená",J2862,0)</f>
        <v>0</v>
      </c>
      <c r="BI2862" s="240">
        <f>IF(N2862="nulová",J2862,0)</f>
        <v>0</v>
      </c>
      <c r="BJ2862" s="17" t="s">
        <v>81</v>
      </c>
      <c r="BK2862" s="240">
        <f>ROUND(I2862*H2862,2)</f>
        <v>0</v>
      </c>
      <c r="BL2862" s="17" t="s">
        <v>327</v>
      </c>
      <c r="BM2862" s="239" t="s">
        <v>3274</v>
      </c>
    </row>
    <row r="2863" s="14" customFormat="1">
      <c r="A2863" s="14"/>
      <c r="B2863" s="252"/>
      <c r="C2863" s="253"/>
      <c r="D2863" s="243" t="s">
        <v>195</v>
      </c>
      <c r="E2863" s="254" t="s">
        <v>1</v>
      </c>
      <c r="F2863" s="255" t="s">
        <v>335</v>
      </c>
      <c r="G2863" s="253"/>
      <c r="H2863" s="256">
        <v>18</v>
      </c>
      <c r="I2863" s="257"/>
      <c r="J2863" s="253"/>
      <c r="K2863" s="253"/>
      <c r="L2863" s="258"/>
      <c r="M2863" s="259"/>
      <c r="N2863" s="260"/>
      <c r="O2863" s="260"/>
      <c r="P2863" s="260"/>
      <c r="Q2863" s="260"/>
      <c r="R2863" s="260"/>
      <c r="S2863" s="260"/>
      <c r="T2863" s="261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62" t="s">
        <v>195</v>
      </c>
      <c r="AU2863" s="262" t="s">
        <v>83</v>
      </c>
      <c r="AV2863" s="14" t="s">
        <v>83</v>
      </c>
      <c r="AW2863" s="14" t="s">
        <v>30</v>
      </c>
      <c r="AX2863" s="14" t="s">
        <v>81</v>
      </c>
      <c r="AY2863" s="262" t="s">
        <v>183</v>
      </c>
    </row>
    <row r="2864" s="2" customFormat="1" ht="24.15" customHeight="1">
      <c r="A2864" s="38"/>
      <c r="B2864" s="39"/>
      <c r="C2864" s="227" t="s">
        <v>3275</v>
      </c>
      <c r="D2864" s="288" t="s">
        <v>185</v>
      </c>
      <c r="E2864" s="228" t="s">
        <v>3276</v>
      </c>
      <c r="F2864" s="229" t="s">
        <v>3277</v>
      </c>
      <c r="G2864" s="230" t="s">
        <v>325</v>
      </c>
      <c r="H2864" s="231">
        <v>3</v>
      </c>
      <c r="I2864" s="232"/>
      <c r="J2864" s="233">
        <f>ROUND(I2864*H2864,2)</f>
        <v>0</v>
      </c>
      <c r="K2864" s="234"/>
      <c r="L2864" s="44"/>
      <c r="M2864" s="235" t="s">
        <v>1</v>
      </c>
      <c r="N2864" s="236" t="s">
        <v>38</v>
      </c>
      <c r="O2864" s="91"/>
      <c r="P2864" s="237">
        <f>O2864*H2864</f>
        <v>0</v>
      </c>
      <c r="Q2864" s="237">
        <v>0</v>
      </c>
      <c r="R2864" s="237">
        <f>Q2864*H2864</f>
        <v>0</v>
      </c>
      <c r="S2864" s="237">
        <v>0</v>
      </c>
      <c r="T2864" s="238">
        <f>S2864*H2864</f>
        <v>0</v>
      </c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R2864" s="239" t="s">
        <v>327</v>
      </c>
      <c r="AT2864" s="239" t="s">
        <v>185</v>
      </c>
      <c r="AU2864" s="239" t="s">
        <v>83</v>
      </c>
      <c r="AY2864" s="17" t="s">
        <v>183</v>
      </c>
      <c r="BE2864" s="240">
        <f>IF(N2864="základní",J2864,0)</f>
        <v>0</v>
      </c>
      <c r="BF2864" s="240">
        <f>IF(N2864="snížená",J2864,0)</f>
        <v>0</v>
      </c>
      <c r="BG2864" s="240">
        <f>IF(N2864="zákl. přenesená",J2864,0)</f>
        <v>0</v>
      </c>
      <c r="BH2864" s="240">
        <f>IF(N2864="sníž. přenesená",J2864,0)</f>
        <v>0</v>
      </c>
      <c r="BI2864" s="240">
        <f>IF(N2864="nulová",J2864,0)</f>
        <v>0</v>
      </c>
      <c r="BJ2864" s="17" t="s">
        <v>81</v>
      </c>
      <c r="BK2864" s="240">
        <f>ROUND(I2864*H2864,2)</f>
        <v>0</v>
      </c>
      <c r="BL2864" s="17" t="s">
        <v>327</v>
      </c>
      <c r="BM2864" s="239" t="s">
        <v>3278</v>
      </c>
    </row>
    <row r="2865" s="14" customFormat="1">
      <c r="A2865" s="14"/>
      <c r="B2865" s="252"/>
      <c r="C2865" s="253"/>
      <c r="D2865" s="243" t="s">
        <v>195</v>
      </c>
      <c r="E2865" s="254" t="s">
        <v>1</v>
      </c>
      <c r="F2865" s="255" t="s">
        <v>199</v>
      </c>
      <c r="G2865" s="253"/>
      <c r="H2865" s="256">
        <v>3</v>
      </c>
      <c r="I2865" s="257"/>
      <c r="J2865" s="253"/>
      <c r="K2865" s="253"/>
      <c r="L2865" s="258"/>
      <c r="M2865" s="259"/>
      <c r="N2865" s="260"/>
      <c r="O2865" s="260"/>
      <c r="P2865" s="260"/>
      <c r="Q2865" s="260"/>
      <c r="R2865" s="260"/>
      <c r="S2865" s="260"/>
      <c r="T2865" s="261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62" t="s">
        <v>195</v>
      </c>
      <c r="AU2865" s="262" t="s">
        <v>83</v>
      </c>
      <c r="AV2865" s="14" t="s">
        <v>83</v>
      </c>
      <c r="AW2865" s="14" t="s">
        <v>30</v>
      </c>
      <c r="AX2865" s="14" t="s">
        <v>81</v>
      </c>
      <c r="AY2865" s="262" t="s">
        <v>183</v>
      </c>
    </row>
    <row r="2866" s="2" customFormat="1" ht="16.5" customHeight="1">
      <c r="A2866" s="38"/>
      <c r="B2866" s="39"/>
      <c r="C2866" s="277" t="s">
        <v>3279</v>
      </c>
      <c r="D2866" s="289" t="s">
        <v>649</v>
      </c>
      <c r="E2866" s="278" t="s">
        <v>3280</v>
      </c>
      <c r="F2866" s="279" t="s">
        <v>3281</v>
      </c>
      <c r="G2866" s="280" t="s">
        <v>325</v>
      </c>
      <c r="H2866" s="281">
        <v>3.6000000000000001</v>
      </c>
      <c r="I2866" s="282"/>
      <c r="J2866" s="283">
        <f>ROUND(I2866*H2866,2)</f>
        <v>0</v>
      </c>
      <c r="K2866" s="284"/>
      <c r="L2866" s="285"/>
      <c r="M2866" s="286" t="s">
        <v>1</v>
      </c>
      <c r="N2866" s="287" t="s">
        <v>38</v>
      </c>
      <c r="O2866" s="91"/>
      <c r="P2866" s="237">
        <f>O2866*H2866</f>
        <v>0</v>
      </c>
      <c r="Q2866" s="237">
        <v>0.00076999999999999996</v>
      </c>
      <c r="R2866" s="237">
        <f>Q2866*H2866</f>
        <v>0.0027719999999999997</v>
      </c>
      <c r="S2866" s="237">
        <v>0</v>
      </c>
      <c r="T2866" s="238">
        <f>S2866*H2866</f>
        <v>0</v>
      </c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R2866" s="239" t="s">
        <v>435</v>
      </c>
      <c r="AT2866" s="239" t="s">
        <v>649</v>
      </c>
      <c r="AU2866" s="239" t="s">
        <v>83</v>
      </c>
      <c r="AY2866" s="17" t="s">
        <v>183</v>
      </c>
      <c r="BE2866" s="240">
        <f>IF(N2866="základní",J2866,0)</f>
        <v>0</v>
      </c>
      <c r="BF2866" s="240">
        <f>IF(N2866="snížená",J2866,0)</f>
        <v>0</v>
      </c>
      <c r="BG2866" s="240">
        <f>IF(N2866="zákl. přenesená",J2866,0)</f>
        <v>0</v>
      </c>
      <c r="BH2866" s="240">
        <f>IF(N2866="sníž. přenesená",J2866,0)</f>
        <v>0</v>
      </c>
      <c r="BI2866" s="240">
        <f>IF(N2866="nulová",J2866,0)</f>
        <v>0</v>
      </c>
      <c r="BJ2866" s="17" t="s">
        <v>81</v>
      </c>
      <c r="BK2866" s="240">
        <f>ROUND(I2866*H2866,2)</f>
        <v>0</v>
      </c>
      <c r="BL2866" s="17" t="s">
        <v>327</v>
      </c>
      <c r="BM2866" s="239" t="s">
        <v>3282</v>
      </c>
    </row>
    <row r="2867" s="2" customFormat="1" ht="21.75" customHeight="1">
      <c r="A2867" s="38"/>
      <c r="B2867" s="39"/>
      <c r="C2867" s="227" t="s">
        <v>3283</v>
      </c>
      <c r="D2867" s="227" t="s">
        <v>185</v>
      </c>
      <c r="E2867" s="228" t="s">
        <v>3284</v>
      </c>
      <c r="F2867" s="229" t="s">
        <v>3285</v>
      </c>
      <c r="G2867" s="230" t="s">
        <v>325</v>
      </c>
      <c r="H2867" s="231">
        <v>7</v>
      </c>
      <c r="I2867" s="232"/>
      <c r="J2867" s="233">
        <f>ROUND(I2867*H2867,2)</f>
        <v>0</v>
      </c>
      <c r="K2867" s="234"/>
      <c r="L2867" s="44"/>
      <c r="M2867" s="235" t="s">
        <v>1</v>
      </c>
      <c r="N2867" s="236" t="s">
        <v>38</v>
      </c>
      <c r="O2867" s="91"/>
      <c r="P2867" s="237">
        <f>O2867*H2867</f>
        <v>0</v>
      </c>
      <c r="Q2867" s="237">
        <v>0</v>
      </c>
      <c r="R2867" s="237">
        <f>Q2867*H2867</f>
        <v>0</v>
      </c>
      <c r="S2867" s="237">
        <v>0</v>
      </c>
      <c r="T2867" s="238">
        <f>S2867*H2867</f>
        <v>0</v>
      </c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R2867" s="239" t="s">
        <v>327</v>
      </c>
      <c r="AT2867" s="239" t="s">
        <v>185</v>
      </c>
      <c r="AU2867" s="239" t="s">
        <v>83</v>
      </c>
      <c r="AY2867" s="17" t="s">
        <v>183</v>
      </c>
      <c r="BE2867" s="240">
        <f>IF(N2867="základní",J2867,0)</f>
        <v>0</v>
      </c>
      <c r="BF2867" s="240">
        <f>IF(N2867="snížená",J2867,0)</f>
        <v>0</v>
      </c>
      <c r="BG2867" s="240">
        <f>IF(N2867="zákl. přenesená",J2867,0)</f>
        <v>0</v>
      </c>
      <c r="BH2867" s="240">
        <f>IF(N2867="sníž. přenesená",J2867,0)</f>
        <v>0</v>
      </c>
      <c r="BI2867" s="240">
        <f>IF(N2867="nulová",J2867,0)</f>
        <v>0</v>
      </c>
      <c r="BJ2867" s="17" t="s">
        <v>81</v>
      </c>
      <c r="BK2867" s="240">
        <f>ROUND(I2867*H2867,2)</f>
        <v>0</v>
      </c>
      <c r="BL2867" s="17" t="s">
        <v>327</v>
      </c>
      <c r="BM2867" s="239" t="s">
        <v>3286</v>
      </c>
    </row>
    <row r="2868" s="2" customFormat="1" ht="16.5" customHeight="1">
      <c r="A2868" s="38"/>
      <c r="B2868" s="39"/>
      <c r="C2868" s="277" t="s">
        <v>3287</v>
      </c>
      <c r="D2868" s="277" t="s">
        <v>649</v>
      </c>
      <c r="E2868" s="278" t="s">
        <v>3288</v>
      </c>
      <c r="F2868" s="279" t="s">
        <v>3289</v>
      </c>
      <c r="G2868" s="280" t="s">
        <v>325</v>
      </c>
      <c r="H2868" s="281">
        <v>7</v>
      </c>
      <c r="I2868" s="282"/>
      <c r="J2868" s="283">
        <f>ROUND(I2868*H2868,2)</f>
        <v>0</v>
      </c>
      <c r="K2868" s="284"/>
      <c r="L2868" s="285"/>
      <c r="M2868" s="286" t="s">
        <v>1</v>
      </c>
      <c r="N2868" s="287" t="s">
        <v>38</v>
      </c>
      <c r="O2868" s="91"/>
      <c r="P2868" s="237">
        <f>O2868*H2868</f>
        <v>0</v>
      </c>
      <c r="Q2868" s="237">
        <v>0.0022000000000000001</v>
      </c>
      <c r="R2868" s="237">
        <f>Q2868*H2868</f>
        <v>0.015400000000000001</v>
      </c>
      <c r="S2868" s="237">
        <v>0</v>
      </c>
      <c r="T2868" s="238">
        <f>S2868*H2868</f>
        <v>0</v>
      </c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R2868" s="239" t="s">
        <v>435</v>
      </c>
      <c r="AT2868" s="239" t="s">
        <v>649</v>
      </c>
      <c r="AU2868" s="239" t="s">
        <v>83</v>
      </c>
      <c r="AY2868" s="17" t="s">
        <v>183</v>
      </c>
      <c r="BE2868" s="240">
        <f>IF(N2868="základní",J2868,0)</f>
        <v>0</v>
      </c>
      <c r="BF2868" s="240">
        <f>IF(N2868="snížená",J2868,0)</f>
        <v>0</v>
      </c>
      <c r="BG2868" s="240">
        <f>IF(N2868="zákl. přenesená",J2868,0)</f>
        <v>0</v>
      </c>
      <c r="BH2868" s="240">
        <f>IF(N2868="sníž. přenesená",J2868,0)</f>
        <v>0</v>
      </c>
      <c r="BI2868" s="240">
        <f>IF(N2868="nulová",J2868,0)</f>
        <v>0</v>
      </c>
      <c r="BJ2868" s="17" t="s">
        <v>81</v>
      </c>
      <c r="BK2868" s="240">
        <f>ROUND(I2868*H2868,2)</f>
        <v>0</v>
      </c>
      <c r="BL2868" s="17" t="s">
        <v>327</v>
      </c>
      <c r="BM2868" s="239" t="s">
        <v>3290</v>
      </c>
    </row>
    <row r="2869" s="2" customFormat="1" ht="24.15" customHeight="1">
      <c r="A2869" s="38"/>
      <c r="B2869" s="39"/>
      <c r="C2869" s="227" t="s">
        <v>3291</v>
      </c>
      <c r="D2869" s="227" t="s">
        <v>185</v>
      </c>
      <c r="E2869" s="228" t="s">
        <v>3292</v>
      </c>
      <c r="F2869" s="229" t="s">
        <v>3293</v>
      </c>
      <c r="G2869" s="230" t="s">
        <v>325</v>
      </c>
      <c r="H2869" s="231">
        <v>1</v>
      </c>
      <c r="I2869" s="232"/>
      <c r="J2869" s="233">
        <f>ROUND(I2869*H2869,2)</f>
        <v>0</v>
      </c>
      <c r="K2869" s="234"/>
      <c r="L2869" s="44"/>
      <c r="M2869" s="235" t="s">
        <v>1</v>
      </c>
      <c r="N2869" s="236" t="s">
        <v>38</v>
      </c>
      <c r="O2869" s="91"/>
      <c r="P2869" s="237">
        <f>O2869*H2869</f>
        <v>0</v>
      </c>
      <c r="Q2869" s="237">
        <v>0</v>
      </c>
      <c r="R2869" s="237">
        <f>Q2869*H2869</f>
        <v>0</v>
      </c>
      <c r="S2869" s="237">
        <v>0.19500000000000001</v>
      </c>
      <c r="T2869" s="238">
        <f>S2869*H2869</f>
        <v>0.19500000000000001</v>
      </c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R2869" s="239" t="s">
        <v>327</v>
      </c>
      <c r="AT2869" s="239" t="s">
        <v>185</v>
      </c>
      <c r="AU2869" s="239" t="s">
        <v>83</v>
      </c>
      <c r="AY2869" s="17" t="s">
        <v>183</v>
      </c>
      <c r="BE2869" s="240">
        <f>IF(N2869="základní",J2869,0)</f>
        <v>0</v>
      </c>
      <c r="BF2869" s="240">
        <f>IF(N2869="snížená",J2869,0)</f>
        <v>0</v>
      </c>
      <c r="BG2869" s="240">
        <f>IF(N2869="zákl. přenesená",J2869,0)</f>
        <v>0</v>
      </c>
      <c r="BH2869" s="240">
        <f>IF(N2869="sníž. přenesená",J2869,0)</f>
        <v>0</v>
      </c>
      <c r="BI2869" s="240">
        <f>IF(N2869="nulová",J2869,0)</f>
        <v>0</v>
      </c>
      <c r="BJ2869" s="17" t="s">
        <v>81</v>
      </c>
      <c r="BK2869" s="240">
        <f>ROUND(I2869*H2869,2)</f>
        <v>0</v>
      </c>
      <c r="BL2869" s="17" t="s">
        <v>327</v>
      </c>
      <c r="BM2869" s="239" t="s">
        <v>3294</v>
      </c>
    </row>
    <row r="2870" s="13" customFormat="1">
      <c r="A2870" s="13"/>
      <c r="B2870" s="241"/>
      <c r="C2870" s="242"/>
      <c r="D2870" s="243" t="s">
        <v>195</v>
      </c>
      <c r="E2870" s="244" t="s">
        <v>1</v>
      </c>
      <c r="F2870" s="245" t="s">
        <v>3295</v>
      </c>
      <c r="G2870" s="242"/>
      <c r="H2870" s="244" t="s">
        <v>1</v>
      </c>
      <c r="I2870" s="246"/>
      <c r="J2870" s="242"/>
      <c r="K2870" s="242"/>
      <c r="L2870" s="247"/>
      <c r="M2870" s="248"/>
      <c r="N2870" s="249"/>
      <c r="O2870" s="249"/>
      <c r="P2870" s="249"/>
      <c r="Q2870" s="249"/>
      <c r="R2870" s="249"/>
      <c r="S2870" s="249"/>
      <c r="T2870" s="250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51" t="s">
        <v>195</v>
      </c>
      <c r="AU2870" s="251" t="s">
        <v>83</v>
      </c>
      <c r="AV2870" s="13" t="s">
        <v>81</v>
      </c>
      <c r="AW2870" s="13" t="s">
        <v>30</v>
      </c>
      <c r="AX2870" s="13" t="s">
        <v>73</v>
      </c>
      <c r="AY2870" s="251" t="s">
        <v>183</v>
      </c>
    </row>
    <row r="2871" s="14" customFormat="1">
      <c r="A2871" s="14"/>
      <c r="B2871" s="252"/>
      <c r="C2871" s="253"/>
      <c r="D2871" s="243" t="s">
        <v>195</v>
      </c>
      <c r="E2871" s="254" t="s">
        <v>1</v>
      </c>
      <c r="F2871" s="255" t="s">
        <v>81</v>
      </c>
      <c r="G2871" s="253"/>
      <c r="H2871" s="256">
        <v>1</v>
      </c>
      <c r="I2871" s="257"/>
      <c r="J2871" s="253"/>
      <c r="K2871" s="253"/>
      <c r="L2871" s="258"/>
      <c r="M2871" s="259"/>
      <c r="N2871" s="260"/>
      <c r="O2871" s="260"/>
      <c r="P2871" s="260"/>
      <c r="Q2871" s="260"/>
      <c r="R2871" s="260"/>
      <c r="S2871" s="260"/>
      <c r="T2871" s="261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62" t="s">
        <v>195</v>
      </c>
      <c r="AU2871" s="262" t="s">
        <v>83</v>
      </c>
      <c r="AV2871" s="14" t="s">
        <v>83</v>
      </c>
      <c r="AW2871" s="14" t="s">
        <v>30</v>
      </c>
      <c r="AX2871" s="14" t="s">
        <v>81</v>
      </c>
      <c r="AY2871" s="262" t="s">
        <v>183</v>
      </c>
    </row>
    <row r="2872" s="2" customFormat="1" ht="24.15" customHeight="1">
      <c r="A2872" s="38"/>
      <c r="B2872" s="39"/>
      <c r="C2872" s="277" t="s">
        <v>3296</v>
      </c>
      <c r="D2872" s="289" t="s">
        <v>649</v>
      </c>
      <c r="E2872" s="278" t="s">
        <v>3297</v>
      </c>
      <c r="F2872" s="279" t="s">
        <v>3298</v>
      </c>
      <c r="G2872" s="280" t="s">
        <v>325</v>
      </c>
      <c r="H2872" s="281">
        <v>1</v>
      </c>
      <c r="I2872" s="282"/>
      <c r="J2872" s="283">
        <f>ROUND(I2872*H2872,2)</f>
        <v>0</v>
      </c>
      <c r="K2872" s="284"/>
      <c r="L2872" s="285"/>
      <c r="M2872" s="286" t="s">
        <v>1</v>
      </c>
      <c r="N2872" s="287" t="s">
        <v>38</v>
      </c>
      <c r="O2872" s="91"/>
      <c r="P2872" s="237">
        <f>O2872*H2872</f>
        <v>0</v>
      </c>
      <c r="Q2872" s="237">
        <v>0.11</v>
      </c>
      <c r="R2872" s="237">
        <f>Q2872*H2872</f>
        <v>0.11</v>
      </c>
      <c r="S2872" s="237">
        <v>0</v>
      </c>
      <c r="T2872" s="238">
        <f>S2872*H2872</f>
        <v>0</v>
      </c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R2872" s="239" t="s">
        <v>435</v>
      </c>
      <c r="AT2872" s="239" t="s">
        <v>649</v>
      </c>
      <c r="AU2872" s="239" t="s">
        <v>83</v>
      </c>
      <c r="AY2872" s="17" t="s">
        <v>183</v>
      </c>
      <c r="BE2872" s="240">
        <f>IF(N2872="základní",J2872,0)</f>
        <v>0</v>
      </c>
      <c r="BF2872" s="240">
        <f>IF(N2872="snížená",J2872,0)</f>
        <v>0</v>
      </c>
      <c r="BG2872" s="240">
        <f>IF(N2872="zákl. přenesená",J2872,0)</f>
        <v>0</v>
      </c>
      <c r="BH2872" s="240">
        <f>IF(N2872="sníž. přenesená",J2872,0)</f>
        <v>0</v>
      </c>
      <c r="BI2872" s="240">
        <f>IF(N2872="nulová",J2872,0)</f>
        <v>0</v>
      </c>
      <c r="BJ2872" s="17" t="s">
        <v>81</v>
      </c>
      <c r="BK2872" s="240">
        <f>ROUND(I2872*H2872,2)</f>
        <v>0</v>
      </c>
      <c r="BL2872" s="17" t="s">
        <v>327</v>
      </c>
      <c r="BM2872" s="239" t="s">
        <v>3299</v>
      </c>
    </row>
    <row r="2873" s="13" customFormat="1">
      <c r="A2873" s="13"/>
      <c r="B2873" s="241"/>
      <c r="C2873" s="242"/>
      <c r="D2873" s="243" t="s">
        <v>195</v>
      </c>
      <c r="E2873" s="244" t="s">
        <v>1</v>
      </c>
      <c r="F2873" s="245" t="s">
        <v>208</v>
      </c>
      <c r="G2873" s="242"/>
      <c r="H2873" s="244" t="s">
        <v>1</v>
      </c>
      <c r="I2873" s="246"/>
      <c r="J2873" s="242"/>
      <c r="K2873" s="242"/>
      <c r="L2873" s="247"/>
      <c r="M2873" s="248"/>
      <c r="N2873" s="249"/>
      <c r="O2873" s="249"/>
      <c r="P2873" s="249"/>
      <c r="Q2873" s="249"/>
      <c r="R2873" s="249"/>
      <c r="S2873" s="249"/>
      <c r="T2873" s="250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51" t="s">
        <v>195</v>
      </c>
      <c r="AU2873" s="251" t="s">
        <v>83</v>
      </c>
      <c r="AV2873" s="13" t="s">
        <v>81</v>
      </c>
      <c r="AW2873" s="13" t="s">
        <v>30</v>
      </c>
      <c r="AX2873" s="13" t="s">
        <v>73</v>
      </c>
      <c r="AY2873" s="251" t="s">
        <v>183</v>
      </c>
    </row>
    <row r="2874" s="13" customFormat="1">
      <c r="A2874" s="13"/>
      <c r="B2874" s="241"/>
      <c r="C2874" s="242"/>
      <c r="D2874" s="243" t="s">
        <v>195</v>
      </c>
      <c r="E2874" s="244" t="s">
        <v>1</v>
      </c>
      <c r="F2874" s="245" t="s">
        <v>3295</v>
      </c>
      <c r="G2874" s="242"/>
      <c r="H2874" s="244" t="s">
        <v>1</v>
      </c>
      <c r="I2874" s="246"/>
      <c r="J2874" s="242"/>
      <c r="K2874" s="242"/>
      <c r="L2874" s="247"/>
      <c r="M2874" s="248"/>
      <c r="N2874" s="249"/>
      <c r="O2874" s="249"/>
      <c r="P2874" s="249"/>
      <c r="Q2874" s="249"/>
      <c r="R2874" s="249"/>
      <c r="S2874" s="249"/>
      <c r="T2874" s="250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51" t="s">
        <v>195</v>
      </c>
      <c r="AU2874" s="251" t="s">
        <v>83</v>
      </c>
      <c r="AV2874" s="13" t="s">
        <v>81</v>
      </c>
      <c r="AW2874" s="13" t="s">
        <v>30</v>
      </c>
      <c r="AX2874" s="13" t="s">
        <v>73</v>
      </c>
      <c r="AY2874" s="251" t="s">
        <v>183</v>
      </c>
    </row>
    <row r="2875" s="14" customFormat="1">
      <c r="A2875" s="14"/>
      <c r="B2875" s="252"/>
      <c r="C2875" s="253"/>
      <c r="D2875" s="243" t="s">
        <v>195</v>
      </c>
      <c r="E2875" s="254" t="s">
        <v>1</v>
      </c>
      <c r="F2875" s="255" t="s">
        <v>81</v>
      </c>
      <c r="G2875" s="253"/>
      <c r="H2875" s="256">
        <v>1</v>
      </c>
      <c r="I2875" s="257"/>
      <c r="J2875" s="253"/>
      <c r="K2875" s="253"/>
      <c r="L2875" s="258"/>
      <c r="M2875" s="259"/>
      <c r="N2875" s="260"/>
      <c r="O2875" s="260"/>
      <c r="P2875" s="260"/>
      <c r="Q2875" s="260"/>
      <c r="R2875" s="260"/>
      <c r="S2875" s="260"/>
      <c r="T2875" s="261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62" t="s">
        <v>195</v>
      </c>
      <c r="AU2875" s="262" t="s">
        <v>83</v>
      </c>
      <c r="AV2875" s="14" t="s">
        <v>83</v>
      </c>
      <c r="AW2875" s="14" t="s">
        <v>30</v>
      </c>
      <c r="AX2875" s="14" t="s">
        <v>73</v>
      </c>
      <c r="AY2875" s="262" t="s">
        <v>183</v>
      </c>
    </row>
    <row r="2876" s="15" customFormat="1">
      <c r="A2876" s="15"/>
      <c r="B2876" s="263"/>
      <c r="C2876" s="264"/>
      <c r="D2876" s="243" t="s">
        <v>195</v>
      </c>
      <c r="E2876" s="265" t="s">
        <v>1</v>
      </c>
      <c r="F2876" s="266" t="s">
        <v>219</v>
      </c>
      <c r="G2876" s="264"/>
      <c r="H2876" s="267">
        <v>1</v>
      </c>
      <c r="I2876" s="268"/>
      <c r="J2876" s="264"/>
      <c r="K2876" s="264"/>
      <c r="L2876" s="269"/>
      <c r="M2876" s="270"/>
      <c r="N2876" s="271"/>
      <c r="O2876" s="271"/>
      <c r="P2876" s="271"/>
      <c r="Q2876" s="271"/>
      <c r="R2876" s="271"/>
      <c r="S2876" s="271"/>
      <c r="T2876" s="272"/>
      <c r="U2876" s="15"/>
      <c r="V2876" s="15"/>
      <c r="W2876" s="15"/>
      <c r="X2876" s="15"/>
      <c r="Y2876" s="15"/>
      <c r="Z2876" s="15"/>
      <c r="AA2876" s="15"/>
      <c r="AB2876" s="15"/>
      <c r="AC2876" s="15"/>
      <c r="AD2876" s="15"/>
      <c r="AE2876" s="15"/>
      <c r="AT2876" s="273" t="s">
        <v>195</v>
      </c>
      <c r="AU2876" s="273" t="s">
        <v>83</v>
      </c>
      <c r="AV2876" s="15" t="s">
        <v>188</v>
      </c>
      <c r="AW2876" s="15" t="s">
        <v>30</v>
      </c>
      <c r="AX2876" s="15" t="s">
        <v>81</v>
      </c>
      <c r="AY2876" s="273" t="s">
        <v>183</v>
      </c>
    </row>
    <row r="2877" s="2" customFormat="1" ht="24.15" customHeight="1">
      <c r="A2877" s="38"/>
      <c r="B2877" s="39"/>
      <c r="C2877" s="227" t="s">
        <v>3300</v>
      </c>
      <c r="D2877" s="227" t="s">
        <v>185</v>
      </c>
      <c r="E2877" s="228" t="s">
        <v>3301</v>
      </c>
      <c r="F2877" s="229" t="s">
        <v>3302</v>
      </c>
      <c r="G2877" s="230" t="s">
        <v>325</v>
      </c>
      <c r="H2877" s="231">
        <v>1</v>
      </c>
      <c r="I2877" s="232"/>
      <c r="J2877" s="233">
        <f>ROUND(I2877*H2877,2)</f>
        <v>0</v>
      </c>
      <c r="K2877" s="234"/>
      <c r="L2877" s="44"/>
      <c r="M2877" s="235" t="s">
        <v>1</v>
      </c>
      <c r="N2877" s="236" t="s">
        <v>38</v>
      </c>
      <c r="O2877" s="91"/>
      <c r="P2877" s="237">
        <f>O2877*H2877</f>
        <v>0</v>
      </c>
      <c r="Q2877" s="237">
        <v>0.00044999999999999999</v>
      </c>
      <c r="R2877" s="237">
        <f>Q2877*H2877</f>
        <v>0.00044999999999999999</v>
      </c>
      <c r="S2877" s="237">
        <v>0</v>
      </c>
      <c r="T2877" s="238">
        <f>S2877*H2877</f>
        <v>0</v>
      </c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R2877" s="239" t="s">
        <v>327</v>
      </c>
      <c r="AT2877" s="239" t="s">
        <v>185</v>
      </c>
      <c r="AU2877" s="239" t="s">
        <v>83</v>
      </c>
      <c r="AY2877" s="17" t="s">
        <v>183</v>
      </c>
      <c r="BE2877" s="240">
        <f>IF(N2877="základní",J2877,0)</f>
        <v>0</v>
      </c>
      <c r="BF2877" s="240">
        <f>IF(N2877="snížená",J2877,0)</f>
        <v>0</v>
      </c>
      <c r="BG2877" s="240">
        <f>IF(N2877="zákl. přenesená",J2877,0)</f>
        <v>0</v>
      </c>
      <c r="BH2877" s="240">
        <f>IF(N2877="sníž. přenesená",J2877,0)</f>
        <v>0</v>
      </c>
      <c r="BI2877" s="240">
        <f>IF(N2877="nulová",J2877,0)</f>
        <v>0</v>
      </c>
      <c r="BJ2877" s="17" t="s">
        <v>81</v>
      </c>
      <c r="BK2877" s="240">
        <f>ROUND(I2877*H2877,2)</f>
        <v>0</v>
      </c>
      <c r="BL2877" s="17" t="s">
        <v>327</v>
      </c>
      <c r="BM2877" s="239" t="s">
        <v>3303</v>
      </c>
    </row>
    <row r="2878" s="13" customFormat="1">
      <c r="A2878" s="13"/>
      <c r="B2878" s="241"/>
      <c r="C2878" s="242"/>
      <c r="D2878" s="243" t="s">
        <v>195</v>
      </c>
      <c r="E2878" s="244" t="s">
        <v>1</v>
      </c>
      <c r="F2878" s="245" t="s">
        <v>3239</v>
      </c>
      <c r="G2878" s="242"/>
      <c r="H2878" s="244" t="s">
        <v>1</v>
      </c>
      <c r="I2878" s="246"/>
      <c r="J2878" s="242"/>
      <c r="K2878" s="242"/>
      <c r="L2878" s="247"/>
      <c r="M2878" s="248"/>
      <c r="N2878" s="249"/>
      <c r="O2878" s="249"/>
      <c r="P2878" s="249"/>
      <c r="Q2878" s="249"/>
      <c r="R2878" s="249"/>
      <c r="S2878" s="249"/>
      <c r="T2878" s="250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51" t="s">
        <v>195</v>
      </c>
      <c r="AU2878" s="251" t="s">
        <v>83</v>
      </c>
      <c r="AV2878" s="13" t="s">
        <v>81</v>
      </c>
      <c r="AW2878" s="13" t="s">
        <v>30</v>
      </c>
      <c r="AX2878" s="13" t="s">
        <v>73</v>
      </c>
      <c r="AY2878" s="251" t="s">
        <v>183</v>
      </c>
    </row>
    <row r="2879" s="14" customFormat="1">
      <c r="A2879" s="14"/>
      <c r="B2879" s="252"/>
      <c r="C2879" s="253"/>
      <c r="D2879" s="243" t="s">
        <v>195</v>
      </c>
      <c r="E2879" s="254" t="s">
        <v>1</v>
      </c>
      <c r="F2879" s="255" t="s">
        <v>81</v>
      </c>
      <c r="G2879" s="253"/>
      <c r="H2879" s="256">
        <v>1</v>
      </c>
      <c r="I2879" s="257"/>
      <c r="J2879" s="253"/>
      <c r="K2879" s="253"/>
      <c r="L2879" s="258"/>
      <c r="M2879" s="259"/>
      <c r="N2879" s="260"/>
      <c r="O2879" s="260"/>
      <c r="P2879" s="260"/>
      <c r="Q2879" s="260"/>
      <c r="R2879" s="260"/>
      <c r="S2879" s="260"/>
      <c r="T2879" s="261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62" t="s">
        <v>195</v>
      </c>
      <c r="AU2879" s="262" t="s">
        <v>83</v>
      </c>
      <c r="AV2879" s="14" t="s">
        <v>83</v>
      </c>
      <c r="AW2879" s="14" t="s">
        <v>30</v>
      </c>
      <c r="AX2879" s="14" t="s">
        <v>81</v>
      </c>
      <c r="AY2879" s="262" t="s">
        <v>183</v>
      </c>
    </row>
    <row r="2880" s="2" customFormat="1" ht="24.15" customHeight="1">
      <c r="A2880" s="38"/>
      <c r="B2880" s="39"/>
      <c r="C2880" s="277" t="s">
        <v>3304</v>
      </c>
      <c r="D2880" s="277" t="s">
        <v>649</v>
      </c>
      <c r="E2880" s="278" t="s">
        <v>3305</v>
      </c>
      <c r="F2880" s="279" t="s">
        <v>3306</v>
      </c>
      <c r="G2880" s="280" t="s">
        <v>325</v>
      </c>
      <c r="H2880" s="281">
        <v>1</v>
      </c>
      <c r="I2880" s="282"/>
      <c r="J2880" s="283">
        <f>ROUND(I2880*H2880,2)</f>
        <v>0</v>
      </c>
      <c r="K2880" s="284"/>
      <c r="L2880" s="285"/>
      <c r="M2880" s="286" t="s">
        <v>1</v>
      </c>
      <c r="N2880" s="287" t="s">
        <v>38</v>
      </c>
      <c r="O2880" s="91"/>
      <c r="P2880" s="237">
        <f>O2880*H2880</f>
        <v>0</v>
      </c>
      <c r="Q2880" s="237">
        <v>0.019230000000000001</v>
      </c>
      <c r="R2880" s="237">
        <f>Q2880*H2880</f>
        <v>0.019230000000000001</v>
      </c>
      <c r="S2880" s="237">
        <v>0</v>
      </c>
      <c r="T2880" s="238">
        <f>S2880*H2880</f>
        <v>0</v>
      </c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R2880" s="239" t="s">
        <v>435</v>
      </c>
      <c r="AT2880" s="239" t="s">
        <v>649</v>
      </c>
      <c r="AU2880" s="239" t="s">
        <v>83</v>
      </c>
      <c r="AY2880" s="17" t="s">
        <v>183</v>
      </c>
      <c r="BE2880" s="240">
        <f>IF(N2880="základní",J2880,0)</f>
        <v>0</v>
      </c>
      <c r="BF2880" s="240">
        <f>IF(N2880="snížená",J2880,0)</f>
        <v>0</v>
      </c>
      <c r="BG2880" s="240">
        <f>IF(N2880="zákl. přenesená",J2880,0)</f>
        <v>0</v>
      </c>
      <c r="BH2880" s="240">
        <f>IF(N2880="sníž. přenesená",J2880,0)</f>
        <v>0</v>
      </c>
      <c r="BI2880" s="240">
        <f>IF(N2880="nulová",J2880,0)</f>
        <v>0</v>
      </c>
      <c r="BJ2880" s="17" t="s">
        <v>81</v>
      </c>
      <c r="BK2880" s="240">
        <f>ROUND(I2880*H2880,2)</f>
        <v>0</v>
      </c>
      <c r="BL2880" s="17" t="s">
        <v>327</v>
      </c>
      <c r="BM2880" s="239" t="s">
        <v>3307</v>
      </c>
    </row>
    <row r="2881" s="13" customFormat="1">
      <c r="A2881" s="13"/>
      <c r="B2881" s="241"/>
      <c r="C2881" s="242"/>
      <c r="D2881" s="243" t="s">
        <v>195</v>
      </c>
      <c r="E2881" s="244" t="s">
        <v>1</v>
      </c>
      <c r="F2881" s="245" t="s">
        <v>3239</v>
      </c>
      <c r="G2881" s="242"/>
      <c r="H2881" s="244" t="s">
        <v>1</v>
      </c>
      <c r="I2881" s="246"/>
      <c r="J2881" s="242"/>
      <c r="K2881" s="242"/>
      <c r="L2881" s="247"/>
      <c r="M2881" s="248"/>
      <c r="N2881" s="249"/>
      <c r="O2881" s="249"/>
      <c r="P2881" s="249"/>
      <c r="Q2881" s="249"/>
      <c r="R2881" s="249"/>
      <c r="S2881" s="249"/>
      <c r="T2881" s="250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51" t="s">
        <v>195</v>
      </c>
      <c r="AU2881" s="251" t="s">
        <v>83</v>
      </c>
      <c r="AV2881" s="13" t="s">
        <v>81</v>
      </c>
      <c r="AW2881" s="13" t="s">
        <v>30</v>
      </c>
      <c r="AX2881" s="13" t="s">
        <v>73</v>
      </c>
      <c r="AY2881" s="251" t="s">
        <v>183</v>
      </c>
    </row>
    <row r="2882" s="14" customFormat="1">
      <c r="A2882" s="14"/>
      <c r="B2882" s="252"/>
      <c r="C2882" s="253"/>
      <c r="D2882" s="243" t="s">
        <v>195</v>
      </c>
      <c r="E2882" s="254" t="s">
        <v>1</v>
      </c>
      <c r="F2882" s="255" t="s">
        <v>81</v>
      </c>
      <c r="G2882" s="253"/>
      <c r="H2882" s="256">
        <v>1</v>
      </c>
      <c r="I2882" s="257"/>
      <c r="J2882" s="253"/>
      <c r="K2882" s="253"/>
      <c r="L2882" s="258"/>
      <c r="M2882" s="259"/>
      <c r="N2882" s="260"/>
      <c r="O2882" s="260"/>
      <c r="P2882" s="260"/>
      <c r="Q2882" s="260"/>
      <c r="R2882" s="260"/>
      <c r="S2882" s="260"/>
      <c r="T2882" s="261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62" t="s">
        <v>195</v>
      </c>
      <c r="AU2882" s="262" t="s">
        <v>83</v>
      </c>
      <c r="AV2882" s="14" t="s">
        <v>83</v>
      </c>
      <c r="AW2882" s="14" t="s">
        <v>30</v>
      </c>
      <c r="AX2882" s="14" t="s">
        <v>81</v>
      </c>
      <c r="AY2882" s="262" t="s">
        <v>183</v>
      </c>
    </row>
    <row r="2883" s="2" customFormat="1" ht="24.15" customHeight="1">
      <c r="A2883" s="38"/>
      <c r="B2883" s="39"/>
      <c r="C2883" s="227" t="s">
        <v>3308</v>
      </c>
      <c r="D2883" s="227" t="s">
        <v>185</v>
      </c>
      <c r="E2883" s="228" t="s">
        <v>3309</v>
      </c>
      <c r="F2883" s="229" t="s">
        <v>3310</v>
      </c>
      <c r="G2883" s="230" t="s">
        <v>319</v>
      </c>
      <c r="H2883" s="231">
        <v>9.6600000000000001</v>
      </c>
      <c r="I2883" s="232"/>
      <c r="J2883" s="233">
        <f>ROUND(I2883*H2883,2)</f>
        <v>0</v>
      </c>
      <c r="K2883" s="234"/>
      <c r="L2883" s="44"/>
      <c r="M2883" s="235" t="s">
        <v>1</v>
      </c>
      <c r="N2883" s="236" t="s">
        <v>38</v>
      </c>
      <c r="O2883" s="91"/>
      <c r="P2883" s="237">
        <f>O2883*H2883</f>
        <v>0</v>
      </c>
      <c r="Q2883" s="237">
        <v>0</v>
      </c>
      <c r="R2883" s="237">
        <f>Q2883*H2883</f>
        <v>0</v>
      </c>
      <c r="S2883" s="237">
        <v>0</v>
      </c>
      <c r="T2883" s="238">
        <f>S2883*H2883</f>
        <v>0</v>
      </c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R2883" s="239" t="s">
        <v>327</v>
      </c>
      <c r="AT2883" s="239" t="s">
        <v>185</v>
      </c>
      <c r="AU2883" s="239" t="s">
        <v>83</v>
      </c>
      <c r="AY2883" s="17" t="s">
        <v>183</v>
      </c>
      <c r="BE2883" s="240">
        <f>IF(N2883="základní",J2883,0)</f>
        <v>0</v>
      </c>
      <c r="BF2883" s="240">
        <f>IF(N2883="snížená",J2883,0)</f>
        <v>0</v>
      </c>
      <c r="BG2883" s="240">
        <f>IF(N2883="zákl. přenesená",J2883,0)</f>
        <v>0</v>
      </c>
      <c r="BH2883" s="240">
        <f>IF(N2883="sníž. přenesená",J2883,0)</f>
        <v>0</v>
      </c>
      <c r="BI2883" s="240">
        <f>IF(N2883="nulová",J2883,0)</f>
        <v>0</v>
      </c>
      <c r="BJ2883" s="17" t="s">
        <v>81</v>
      </c>
      <c r="BK2883" s="240">
        <f>ROUND(I2883*H2883,2)</f>
        <v>0</v>
      </c>
      <c r="BL2883" s="17" t="s">
        <v>327</v>
      </c>
      <c r="BM2883" s="239" t="s">
        <v>3311</v>
      </c>
    </row>
    <row r="2884" s="14" customFormat="1">
      <c r="A2884" s="14"/>
      <c r="B2884" s="252"/>
      <c r="C2884" s="253"/>
      <c r="D2884" s="243" t="s">
        <v>195</v>
      </c>
      <c r="E2884" s="254" t="s">
        <v>1</v>
      </c>
      <c r="F2884" s="255" t="s">
        <v>3312</v>
      </c>
      <c r="G2884" s="253"/>
      <c r="H2884" s="256">
        <v>9.6600000000000001</v>
      </c>
      <c r="I2884" s="257"/>
      <c r="J2884" s="253"/>
      <c r="K2884" s="253"/>
      <c r="L2884" s="258"/>
      <c r="M2884" s="259"/>
      <c r="N2884" s="260"/>
      <c r="O2884" s="260"/>
      <c r="P2884" s="260"/>
      <c r="Q2884" s="260"/>
      <c r="R2884" s="260"/>
      <c r="S2884" s="260"/>
      <c r="T2884" s="261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62" t="s">
        <v>195</v>
      </c>
      <c r="AU2884" s="262" t="s">
        <v>83</v>
      </c>
      <c r="AV2884" s="14" t="s">
        <v>83</v>
      </c>
      <c r="AW2884" s="14" t="s">
        <v>30</v>
      </c>
      <c r="AX2884" s="14" t="s">
        <v>81</v>
      </c>
      <c r="AY2884" s="262" t="s">
        <v>183</v>
      </c>
    </row>
    <row r="2885" s="2" customFormat="1" ht="16.5" customHeight="1">
      <c r="A2885" s="38"/>
      <c r="B2885" s="39"/>
      <c r="C2885" s="277" t="s">
        <v>3313</v>
      </c>
      <c r="D2885" s="277" t="s">
        <v>649</v>
      </c>
      <c r="E2885" s="278" t="s">
        <v>3314</v>
      </c>
      <c r="F2885" s="279" t="s">
        <v>3315</v>
      </c>
      <c r="G2885" s="280" t="s">
        <v>319</v>
      </c>
      <c r="H2885" s="281">
        <v>9.6600000000000001</v>
      </c>
      <c r="I2885" s="282"/>
      <c r="J2885" s="283">
        <f>ROUND(I2885*H2885,2)</f>
        <v>0</v>
      </c>
      <c r="K2885" s="284"/>
      <c r="L2885" s="285"/>
      <c r="M2885" s="286" t="s">
        <v>1</v>
      </c>
      <c r="N2885" s="287" t="s">
        <v>38</v>
      </c>
      <c r="O2885" s="91"/>
      <c r="P2885" s="237">
        <f>O2885*H2885</f>
        <v>0</v>
      </c>
      <c r="Q2885" s="237">
        <v>0.0070000000000000001</v>
      </c>
      <c r="R2885" s="237">
        <f>Q2885*H2885</f>
        <v>0.06762</v>
      </c>
      <c r="S2885" s="237">
        <v>0</v>
      </c>
      <c r="T2885" s="238">
        <f>S2885*H2885</f>
        <v>0</v>
      </c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R2885" s="239" t="s">
        <v>435</v>
      </c>
      <c r="AT2885" s="239" t="s">
        <v>649</v>
      </c>
      <c r="AU2885" s="239" t="s">
        <v>83</v>
      </c>
      <c r="AY2885" s="17" t="s">
        <v>183</v>
      </c>
      <c r="BE2885" s="240">
        <f>IF(N2885="základní",J2885,0)</f>
        <v>0</v>
      </c>
      <c r="BF2885" s="240">
        <f>IF(N2885="snížená",J2885,0)</f>
        <v>0</v>
      </c>
      <c r="BG2885" s="240">
        <f>IF(N2885="zákl. přenesená",J2885,0)</f>
        <v>0</v>
      </c>
      <c r="BH2885" s="240">
        <f>IF(N2885="sníž. přenesená",J2885,0)</f>
        <v>0</v>
      </c>
      <c r="BI2885" s="240">
        <f>IF(N2885="nulová",J2885,0)</f>
        <v>0</v>
      </c>
      <c r="BJ2885" s="17" t="s">
        <v>81</v>
      </c>
      <c r="BK2885" s="240">
        <f>ROUND(I2885*H2885,2)</f>
        <v>0</v>
      </c>
      <c r="BL2885" s="17" t="s">
        <v>327</v>
      </c>
      <c r="BM2885" s="239" t="s">
        <v>3316</v>
      </c>
    </row>
    <row r="2886" s="2" customFormat="1" ht="21.75" customHeight="1">
      <c r="A2886" s="38"/>
      <c r="B2886" s="39"/>
      <c r="C2886" s="227" t="s">
        <v>3317</v>
      </c>
      <c r="D2886" s="227" t="s">
        <v>185</v>
      </c>
      <c r="E2886" s="228" t="s">
        <v>3318</v>
      </c>
      <c r="F2886" s="229" t="s">
        <v>3319</v>
      </c>
      <c r="G2886" s="230" t="s">
        <v>325</v>
      </c>
      <c r="H2886" s="231">
        <v>1</v>
      </c>
      <c r="I2886" s="232"/>
      <c r="J2886" s="233">
        <f>ROUND(I2886*H2886,2)</f>
        <v>0</v>
      </c>
      <c r="K2886" s="234"/>
      <c r="L2886" s="44"/>
      <c r="M2886" s="235" t="s">
        <v>1</v>
      </c>
      <c r="N2886" s="236" t="s">
        <v>38</v>
      </c>
      <c r="O2886" s="91"/>
      <c r="P2886" s="237">
        <f>O2886*H2886</f>
        <v>0</v>
      </c>
      <c r="Q2886" s="237">
        <v>0</v>
      </c>
      <c r="R2886" s="237">
        <f>Q2886*H2886</f>
        <v>0</v>
      </c>
      <c r="S2886" s="237">
        <v>0</v>
      </c>
      <c r="T2886" s="238">
        <f>S2886*H2886</f>
        <v>0</v>
      </c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R2886" s="239" t="s">
        <v>327</v>
      </c>
      <c r="AT2886" s="239" t="s">
        <v>185</v>
      </c>
      <c r="AU2886" s="239" t="s">
        <v>83</v>
      </c>
      <c r="AY2886" s="17" t="s">
        <v>183</v>
      </c>
      <c r="BE2886" s="240">
        <f>IF(N2886="základní",J2886,0)</f>
        <v>0</v>
      </c>
      <c r="BF2886" s="240">
        <f>IF(N2886="snížená",J2886,0)</f>
        <v>0</v>
      </c>
      <c r="BG2886" s="240">
        <f>IF(N2886="zákl. přenesená",J2886,0)</f>
        <v>0</v>
      </c>
      <c r="BH2886" s="240">
        <f>IF(N2886="sníž. přenesená",J2886,0)</f>
        <v>0</v>
      </c>
      <c r="BI2886" s="240">
        <f>IF(N2886="nulová",J2886,0)</f>
        <v>0</v>
      </c>
      <c r="BJ2886" s="17" t="s">
        <v>81</v>
      </c>
      <c r="BK2886" s="240">
        <f>ROUND(I2886*H2886,2)</f>
        <v>0</v>
      </c>
      <c r="BL2886" s="17" t="s">
        <v>327</v>
      </c>
      <c r="BM2886" s="239" t="s">
        <v>3320</v>
      </c>
    </row>
    <row r="2887" s="13" customFormat="1">
      <c r="A2887" s="13"/>
      <c r="B2887" s="241"/>
      <c r="C2887" s="242"/>
      <c r="D2887" s="243" t="s">
        <v>195</v>
      </c>
      <c r="E2887" s="244" t="s">
        <v>1</v>
      </c>
      <c r="F2887" s="245" t="s">
        <v>3321</v>
      </c>
      <c r="G2887" s="242"/>
      <c r="H2887" s="244" t="s">
        <v>1</v>
      </c>
      <c r="I2887" s="246"/>
      <c r="J2887" s="242"/>
      <c r="K2887" s="242"/>
      <c r="L2887" s="247"/>
      <c r="M2887" s="248"/>
      <c r="N2887" s="249"/>
      <c r="O2887" s="249"/>
      <c r="P2887" s="249"/>
      <c r="Q2887" s="249"/>
      <c r="R2887" s="249"/>
      <c r="S2887" s="249"/>
      <c r="T2887" s="250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51" t="s">
        <v>195</v>
      </c>
      <c r="AU2887" s="251" t="s">
        <v>83</v>
      </c>
      <c r="AV2887" s="13" t="s">
        <v>81</v>
      </c>
      <c r="AW2887" s="13" t="s">
        <v>30</v>
      </c>
      <c r="AX2887" s="13" t="s">
        <v>73</v>
      </c>
      <c r="AY2887" s="251" t="s">
        <v>183</v>
      </c>
    </row>
    <row r="2888" s="14" customFormat="1">
      <c r="A2888" s="14"/>
      <c r="B2888" s="252"/>
      <c r="C2888" s="253"/>
      <c r="D2888" s="243" t="s">
        <v>195</v>
      </c>
      <c r="E2888" s="254" t="s">
        <v>1</v>
      </c>
      <c r="F2888" s="255" t="s">
        <v>81</v>
      </c>
      <c r="G2888" s="253"/>
      <c r="H2888" s="256">
        <v>1</v>
      </c>
      <c r="I2888" s="257"/>
      <c r="J2888" s="253"/>
      <c r="K2888" s="253"/>
      <c r="L2888" s="258"/>
      <c r="M2888" s="259"/>
      <c r="N2888" s="260"/>
      <c r="O2888" s="260"/>
      <c r="P2888" s="260"/>
      <c r="Q2888" s="260"/>
      <c r="R2888" s="260"/>
      <c r="S2888" s="260"/>
      <c r="T2888" s="261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62" t="s">
        <v>195</v>
      </c>
      <c r="AU2888" s="262" t="s">
        <v>83</v>
      </c>
      <c r="AV2888" s="14" t="s">
        <v>83</v>
      </c>
      <c r="AW2888" s="14" t="s">
        <v>30</v>
      </c>
      <c r="AX2888" s="14" t="s">
        <v>73</v>
      </c>
      <c r="AY2888" s="262" t="s">
        <v>183</v>
      </c>
    </row>
    <row r="2889" s="15" customFormat="1">
      <c r="A2889" s="15"/>
      <c r="B2889" s="263"/>
      <c r="C2889" s="264"/>
      <c r="D2889" s="243" t="s">
        <v>195</v>
      </c>
      <c r="E2889" s="265" t="s">
        <v>1</v>
      </c>
      <c r="F2889" s="266" t="s">
        <v>219</v>
      </c>
      <c r="G2889" s="264"/>
      <c r="H2889" s="267">
        <v>1</v>
      </c>
      <c r="I2889" s="268"/>
      <c r="J2889" s="264"/>
      <c r="K2889" s="264"/>
      <c r="L2889" s="269"/>
      <c r="M2889" s="270"/>
      <c r="N2889" s="271"/>
      <c r="O2889" s="271"/>
      <c r="P2889" s="271"/>
      <c r="Q2889" s="271"/>
      <c r="R2889" s="271"/>
      <c r="S2889" s="271"/>
      <c r="T2889" s="272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5"/>
      <c r="AE2889" s="15"/>
      <c r="AT2889" s="273" t="s">
        <v>195</v>
      </c>
      <c r="AU2889" s="273" t="s">
        <v>83</v>
      </c>
      <c r="AV2889" s="15" t="s">
        <v>188</v>
      </c>
      <c r="AW2889" s="15" t="s">
        <v>30</v>
      </c>
      <c r="AX2889" s="15" t="s">
        <v>81</v>
      </c>
      <c r="AY2889" s="273" t="s">
        <v>183</v>
      </c>
    </row>
    <row r="2890" s="2" customFormat="1" ht="21.75" customHeight="1">
      <c r="A2890" s="38"/>
      <c r="B2890" s="39"/>
      <c r="C2890" s="227" t="s">
        <v>3322</v>
      </c>
      <c r="D2890" s="227" t="s">
        <v>185</v>
      </c>
      <c r="E2890" s="228" t="s">
        <v>3323</v>
      </c>
      <c r="F2890" s="229" t="s">
        <v>3324</v>
      </c>
      <c r="G2890" s="230" t="s">
        <v>325</v>
      </c>
      <c r="H2890" s="231">
        <v>8</v>
      </c>
      <c r="I2890" s="232"/>
      <c r="J2890" s="233">
        <f>ROUND(I2890*H2890,2)</f>
        <v>0</v>
      </c>
      <c r="K2890" s="234"/>
      <c r="L2890" s="44"/>
      <c r="M2890" s="235" t="s">
        <v>1</v>
      </c>
      <c r="N2890" s="236" t="s">
        <v>38</v>
      </c>
      <c r="O2890" s="91"/>
      <c r="P2890" s="237">
        <f>O2890*H2890</f>
        <v>0</v>
      </c>
      <c r="Q2890" s="237">
        <v>0</v>
      </c>
      <c r="R2890" s="237">
        <f>Q2890*H2890</f>
        <v>0</v>
      </c>
      <c r="S2890" s="237">
        <v>0</v>
      </c>
      <c r="T2890" s="238">
        <f>S2890*H2890</f>
        <v>0</v>
      </c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R2890" s="239" t="s">
        <v>327</v>
      </c>
      <c r="AT2890" s="239" t="s">
        <v>185</v>
      </c>
      <c r="AU2890" s="239" t="s">
        <v>83</v>
      </c>
      <c r="AY2890" s="17" t="s">
        <v>183</v>
      </c>
      <c r="BE2890" s="240">
        <f>IF(N2890="základní",J2890,0)</f>
        <v>0</v>
      </c>
      <c r="BF2890" s="240">
        <f>IF(N2890="snížená",J2890,0)</f>
        <v>0</v>
      </c>
      <c r="BG2890" s="240">
        <f>IF(N2890="zákl. přenesená",J2890,0)</f>
        <v>0</v>
      </c>
      <c r="BH2890" s="240">
        <f>IF(N2890="sníž. přenesená",J2890,0)</f>
        <v>0</v>
      </c>
      <c r="BI2890" s="240">
        <f>IF(N2890="nulová",J2890,0)</f>
        <v>0</v>
      </c>
      <c r="BJ2890" s="17" t="s">
        <v>81</v>
      </c>
      <c r="BK2890" s="240">
        <f>ROUND(I2890*H2890,2)</f>
        <v>0</v>
      </c>
      <c r="BL2890" s="17" t="s">
        <v>327</v>
      </c>
      <c r="BM2890" s="239" t="s">
        <v>3325</v>
      </c>
    </row>
    <row r="2891" s="13" customFormat="1">
      <c r="A2891" s="13"/>
      <c r="B2891" s="241"/>
      <c r="C2891" s="242"/>
      <c r="D2891" s="243" t="s">
        <v>195</v>
      </c>
      <c r="E2891" s="244" t="s">
        <v>1</v>
      </c>
      <c r="F2891" s="245" t="s">
        <v>3326</v>
      </c>
      <c r="G2891" s="242"/>
      <c r="H2891" s="244" t="s">
        <v>1</v>
      </c>
      <c r="I2891" s="246"/>
      <c r="J2891" s="242"/>
      <c r="K2891" s="242"/>
      <c r="L2891" s="247"/>
      <c r="M2891" s="248"/>
      <c r="N2891" s="249"/>
      <c r="O2891" s="249"/>
      <c r="P2891" s="249"/>
      <c r="Q2891" s="249"/>
      <c r="R2891" s="249"/>
      <c r="S2891" s="249"/>
      <c r="T2891" s="250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51" t="s">
        <v>195</v>
      </c>
      <c r="AU2891" s="251" t="s">
        <v>83</v>
      </c>
      <c r="AV2891" s="13" t="s">
        <v>81</v>
      </c>
      <c r="AW2891" s="13" t="s">
        <v>30</v>
      </c>
      <c r="AX2891" s="13" t="s">
        <v>73</v>
      </c>
      <c r="AY2891" s="251" t="s">
        <v>183</v>
      </c>
    </row>
    <row r="2892" s="13" customFormat="1">
      <c r="A2892" s="13"/>
      <c r="B2892" s="241"/>
      <c r="C2892" s="242"/>
      <c r="D2892" s="243" t="s">
        <v>195</v>
      </c>
      <c r="E2892" s="244" t="s">
        <v>1</v>
      </c>
      <c r="F2892" s="245" t="s">
        <v>3327</v>
      </c>
      <c r="G2892" s="242"/>
      <c r="H2892" s="244" t="s">
        <v>1</v>
      </c>
      <c r="I2892" s="246"/>
      <c r="J2892" s="242"/>
      <c r="K2892" s="242"/>
      <c r="L2892" s="247"/>
      <c r="M2892" s="248"/>
      <c r="N2892" s="249"/>
      <c r="O2892" s="249"/>
      <c r="P2892" s="249"/>
      <c r="Q2892" s="249"/>
      <c r="R2892" s="249"/>
      <c r="S2892" s="249"/>
      <c r="T2892" s="250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51" t="s">
        <v>195</v>
      </c>
      <c r="AU2892" s="251" t="s">
        <v>83</v>
      </c>
      <c r="AV2892" s="13" t="s">
        <v>81</v>
      </c>
      <c r="AW2892" s="13" t="s">
        <v>30</v>
      </c>
      <c r="AX2892" s="13" t="s">
        <v>73</v>
      </c>
      <c r="AY2892" s="251" t="s">
        <v>183</v>
      </c>
    </row>
    <row r="2893" s="14" customFormat="1">
      <c r="A2893" s="14"/>
      <c r="B2893" s="252"/>
      <c r="C2893" s="253"/>
      <c r="D2893" s="243" t="s">
        <v>195</v>
      </c>
      <c r="E2893" s="254" t="s">
        <v>1</v>
      </c>
      <c r="F2893" s="255" t="s">
        <v>2903</v>
      </c>
      <c r="G2893" s="253"/>
      <c r="H2893" s="256">
        <v>2</v>
      </c>
      <c r="I2893" s="257"/>
      <c r="J2893" s="253"/>
      <c r="K2893" s="253"/>
      <c r="L2893" s="258"/>
      <c r="M2893" s="259"/>
      <c r="N2893" s="260"/>
      <c r="O2893" s="260"/>
      <c r="P2893" s="260"/>
      <c r="Q2893" s="260"/>
      <c r="R2893" s="260"/>
      <c r="S2893" s="260"/>
      <c r="T2893" s="261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62" t="s">
        <v>195</v>
      </c>
      <c r="AU2893" s="262" t="s">
        <v>83</v>
      </c>
      <c r="AV2893" s="14" t="s">
        <v>83</v>
      </c>
      <c r="AW2893" s="14" t="s">
        <v>30</v>
      </c>
      <c r="AX2893" s="14" t="s">
        <v>73</v>
      </c>
      <c r="AY2893" s="262" t="s">
        <v>183</v>
      </c>
    </row>
    <row r="2894" s="13" customFormat="1">
      <c r="A2894" s="13"/>
      <c r="B2894" s="241"/>
      <c r="C2894" s="242"/>
      <c r="D2894" s="243" t="s">
        <v>195</v>
      </c>
      <c r="E2894" s="244" t="s">
        <v>1</v>
      </c>
      <c r="F2894" s="245" t="s">
        <v>3328</v>
      </c>
      <c r="G2894" s="242"/>
      <c r="H2894" s="244" t="s">
        <v>1</v>
      </c>
      <c r="I2894" s="246"/>
      <c r="J2894" s="242"/>
      <c r="K2894" s="242"/>
      <c r="L2894" s="247"/>
      <c r="M2894" s="248"/>
      <c r="N2894" s="249"/>
      <c r="O2894" s="249"/>
      <c r="P2894" s="249"/>
      <c r="Q2894" s="249"/>
      <c r="R2894" s="249"/>
      <c r="S2894" s="249"/>
      <c r="T2894" s="250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51" t="s">
        <v>195</v>
      </c>
      <c r="AU2894" s="251" t="s">
        <v>83</v>
      </c>
      <c r="AV2894" s="13" t="s">
        <v>81</v>
      </c>
      <c r="AW2894" s="13" t="s">
        <v>30</v>
      </c>
      <c r="AX2894" s="13" t="s">
        <v>73</v>
      </c>
      <c r="AY2894" s="251" t="s">
        <v>183</v>
      </c>
    </row>
    <row r="2895" s="14" customFormat="1">
      <c r="A2895" s="14"/>
      <c r="B2895" s="252"/>
      <c r="C2895" s="253"/>
      <c r="D2895" s="243" t="s">
        <v>195</v>
      </c>
      <c r="E2895" s="254" t="s">
        <v>1</v>
      </c>
      <c r="F2895" s="255" t="s">
        <v>257</v>
      </c>
      <c r="G2895" s="253"/>
      <c r="H2895" s="256">
        <v>6</v>
      </c>
      <c r="I2895" s="257"/>
      <c r="J2895" s="253"/>
      <c r="K2895" s="253"/>
      <c r="L2895" s="258"/>
      <c r="M2895" s="259"/>
      <c r="N2895" s="260"/>
      <c r="O2895" s="260"/>
      <c r="P2895" s="260"/>
      <c r="Q2895" s="260"/>
      <c r="R2895" s="260"/>
      <c r="S2895" s="260"/>
      <c r="T2895" s="261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62" t="s">
        <v>195</v>
      </c>
      <c r="AU2895" s="262" t="s">
        <v>83</v>
      </c>
      <c r="AV2895" s="14" t="s">
        <v>83</v>
      </c>
      <c r="AW2895" s="14" t="s">
        <v>30</v>
      </c>
      <c r="AX2895" s="14" t="s">
        <v>73</v>
      </c>
      <c r="AY2895" s="262" t="s">
        <v>183</v>
      </c>
    </row>
    <row r="2896" s="15" customFormat="1">
      <c r="A2896" s="15"/>
      <c r="B2896" s="263"/>
      <c r="C2896" s="264"/>
      <c r="D2896" s="243" t="s">
        <v>195</v>
      </c>
      <c r="E2896" s="265" t="s">
        <v>1</v>
      </c>
      <c r="F2896" s="266" t="s">
        <v>219</v>
      </c>
      <c r="G2896" s="264"/>
      <c r="H2896" s="267">
        <v>8</v>
      </c>
      <c r="I2896" s="268"/>
      <c r="J2896" s="264"/>
      <c r="K2896" s="264"/>
      <c r="L2896" s="269"/>
      <c r="M2896" s="270"/>
      <c r="N2896" s="271"/>
      <c r="O2896" s="271"/>
      <c r="P2896" s="271"/>
      <c r="Q2896" s="271"/>
      <c r="R2896" s="271"/>
      <c r="S2896" s="271"/>
      <c r="T2896" s="272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T2896" s="273" t="s">
        <v>195</v>
      </c>
      <c r="AU2896" s="273" t="s">
        <v>83</v>
      </c>
      <c r="AV2896" s="15" t="s">
        <v>188</v>
      </c>
      <c r="AW2896" s="15" t="s">
        <v>30</v>
      </c>
      <c r="AX2896" s="15" t="s">
        <v>81</v>
      </c>
      <c r="AY2896" s="273" t="s">
        <v>183</v>
      </c>
    </row>
    <row r="2897" s="2" customFormat="1" ht="16.5" customHeight="1">
      <c r="A2897" s="38"/>
      <c r="B2897" s="39"/>
      <c r="C2897" s="277" t="s">
        <v>3329</v>
      </c>
      <c r="D2897" s="277" t="s">
        <v>649</v>
      </c>
      <c r="E2897" s="278" t="s">
        <v>3330</v>
      </c>
      <c r="F2897" s="279" t="s">
        <v>3331</v>
      </c>
      <c r="G2897" s="280" t="s">
        <v>1875</v>
      </c>
      <c r="H2897" s="281">
        <v>1</v>
      </c>
      <c r="I2897" s="282"/>
      <c r="J2897" s="283">
        <f>ROUND(I2897*H2897,2)</f>
        <v>0</v>
      </c>
      <c r="K2897" s="284"/>
      <c r="L2897" s="285"/>
      <c r="M2897" s="286" t="s">
        <v>1</v>
      </c>
      <c r="N2897" s="287" t="s">
        <v>38</v>
      </c>
      <c r="O2897" s="91"/>
      <c r="P2897" s="237">
        <f>O2897*H2897</f>
        <v>0</v>
      </c>
      <c r="Q2897" s="237">
        <v>0</v>
      </c>
      <c r="R2897" s="237">
        <f>Q2897*H2897</f>
        <v>0</v>
      </c>
      <c r="S2897" s="237">
        <v>0</v>
      </c>
      <c r="T2897" s="238">
        <f>S2897*H2897</f>
        <v>0</v>
      </c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R2897" s="239" t="s">
        <v>435</v>
      </c>
      <c r="AT2897" s="239" t="s">
        <v>649</v>
      </c>
      <c r="AU2897" s="239" t="s">
        <v>83</v>
      </c>
      <c r="AY2897" s="17" t="s">
        <v>183</v>
      </c>
      <c r="BE2897" s="240">
        <f>IF(N2897="základní",J2897,0)</f>
        <v>0</v>
      </c>
      <c r="BF2897" s="240">
        <f>IF(N2897="snížená",J2897,0)</f>
        <v>0</v>
      </c>
      <c r="BG2897" s="240">
        <f>IF(N2897="zákl. přenesená",J2897,0)</f>
        <v>0</v>
      </c>
      <c r="BH2897" s="240">
        <f>IF(N2897="sníž. přenesená",J2897,0)</f>
        <v>0</v>
      </c>
      <c r="BI2897" s="240">
        <f>IF(N2897="nulová",J2897,0)</f>
        <v>0</v>
      </c>
      <c r="BJ2897" s="17" t="s">
        <v>81</v>
      </c>
      <c r="BK2897" s="240">
        <f>ROUND(I2897*H2897,2)</f>
        <v>0</v>
      </c>
      <c r="BL2897" s="17" t="s">
        <v>327</v>
      </c>
      <c r="BM2897" s="239" t="s">
        <v>3332</v>
      </c>
    </row>
    <row r="2898" s="2" customFormat="1" ht="24.15" customHeight="1">
      <c r="A2898" s="38"/>
      <c r="B2898" s="39"/>
      <c r="C2898" s="277" t="s">
        <v>3333</v>
      </c>
      <c r="D2898" s="277" t="s">
        <v>649</v>
      </c>
      <c r="E2898" s="278" t="s">
        <v>3334</v>
      </c>
      <c r="F2898" s="279" t="s">
        <v>3335</v>
      </c>
      <c r="G2898" s="280" t="s">
        <v>1875</v>
      </c>
      <c r="H2898" s="281">
        <v>1</v>
      </c>
      <c r="I2898" s="282"/>
      <c r="J2898" s="283">
        <f>ROUND(I2898*H2898,2)</f>
        <v>0</v>
      </c>
      <c r="K2898" s="284"/>
      <c r="L2898" s="285"/>
      <c r="M2898" s="286" t="s">
        <v>1</v>
      </c>
      <c r="N2898" s="287" t="s">
        <v>38</v>
      </c>
      <c r="O2898" s="91"/>
      <c r="P2898" s="237">
        <f>O2898*H2898</f>
        <v>0</v>
      </c>
      <c r="Q2898" s="237">
        <v>0</v>
      </c>
      <c r="R2898" s="237">
        <f>Q2898*H2898</f>
        <v>0</v>
      </c>
      <c r="S2898" s="237">
        <v>0</v>
      </c>
      <c r="T2898" s="238">
        <f>S2898*H2898</f>
        <v>0</v>
      </c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R2898" s="239" t="s">
        <v>435</v>
      </c>
      <c r="AT2898" s="239" t="s">
        <v>649</v>
      </c>
      <c r="AU2898" s="239" t="s">
        <v>83</v>
      </c>
      <c r="AY2898" s="17" t="s">
        <v>183</v>
      </c>
      <c r="BE2898" s="240">
        <f>IF(N2898="základní",J2898,0)</f>
        <v>0</v>
      </c>
      <c r="BF2898" s="240">
        <f>IF(N2898="snížená",J2898,0)</f>
        <v>0</v>
      </c>
      <c r="BG2898" s="240">
        <f>IF(N2898="zákl. přenesená",J2898,0)</f>
        <v>0</v>
      </c>
      <c r="BH2898" s="240">
        <f>IF(N2898="sníž. přenesená",J2898,0)</f>
        <v>0</v>
      </c>
      <c r="BI2898" s="240">
        <f>IF(N2898="nulová",J2898,0)</f>
        <v>0</v>
      </c>
      <c r="BJ2898" s="17" t="s">
        <v>81</v>
      </c>
      <c r="BK2898" s="240">
        <f>ROUND(I2898*H2898,2)</f>
        <v>0</v>
      </c>
      <c r="BL2898" s="17" t="s">
        <v>327</v>
      </c>
      <c r="BM2898" s="239" t="s">
        <v>3336</v>
      </c>
    </row>
    <row r="2899" s="2" customFormat="1" ht="16.5" customHeight="1">
      <c r="A2899" s="38"/>
      <c r="B2899" s="39"/>
      <c r="C2899" s="277" t="s">
        <v>3337</v>
      </c>
      <c r="D2899" s="277" t="s">
        <v>649</v>
      </c>
      <c r="E2899" s="278" t="s">
        <v>3338</v>
      </c>
      <c r="F2899" s="279" t="s">
        <v>3328</v>
      </c>
      <c r="G2899" s="280" t="s">
        <v>1875</v>
      </c>
      <c r="H2899" s="281">
        <v>1</v>
      </c>
      <c r="I2899" s="282"/>
      <c r="J2899" s="283">
        <f>ROUND(I2899*H2899,2)</f>
        <v>0</v>
      </c>
      <c r="K2899" s="284"/>
      <c r="L2899" s="285"/>
      <c r="M2899" s="286" t="s">
        <v>1</v>
      </c>
      <c r="N2899" s="287" t="s">
        <v>38</v>
      </c>
      <c r="O2899" s="91"/>
      <c r="P2899" s="237">
        <f>O2899*H2899</f>
        <v>0</v>
      </c>
      <c r="Q2899" s="237">
        <v>0</v>
      </c>
      <c r="R2899" s="237">
        <f>Q2899*H2899</f>
        <v>0</v>
      </c>
      <c r="S2899" s="237">
        <v>0</v>
      </c>
      <c r="T2899" s="238">
        <f>S2899*H2899</f>
        <v>0</v>
      </c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R2899" s="239" t="s">
        <v>435</v>
      </c>
      <c r="AT2899" s="239" t="s">
        <v>649</v>
      </c>
      <c r="AU2899" s="239" t="s">
        <v>83</v>
      </c>
      <c r="AY2899" s="17" t="s">
        <v>183</v>
      </c>
      <c r="BE2899" s="240">
        <f>IF(N2899="základní",J2899,0)</f>
        <v>0</v>
      </c>
      <c r="BF2899" s="240">
        <f>IF(N2899="snížená",J2899,0)</f>
        <v>0</v>
      </c>
      <c r="BG2899" s="240">
        <f>IF(N2899="zákl. přenesená",J2899,0)</f>
        <v>0</v>
      </c>
      <c r="BH2899" s="240">
        <f>IF(N2899="sníž. přenesená",J2899,0)</f>
        <v>0</v>
      </c>
      <c r="BI2899" s="240">
        <f>IF(N2899="nulová",J2899,0)</f>
        <v>0</v>
      </c>
      <c r="BJ2899" s="17" t="s">
        <v>81</v>
      </c>
      <c r="BK2899" s="240">
        <f>ROUND(I2899*H2899,2)</f>
        <v>0</v>
      </c>
      <c r="BL2899" s="17" t="s">
        <v>327</v>
      </c>
      <c r="BM2899" s="239" t="s">
        <v>3339</v>
      </c>
    </row>
    <row r="2900" s="2" customFormat="1" ht="24.15" customHeight="1">
      <c r="A2900" s="38"/>
      <c r="B2900" s="39"/>
      <c r="C2900" s="227" t="s">
        <v>3340</v>
      </c>
      <c r="D2900" s="227" t="s">
        <v>185</v>
      </c>
      <c r="E2900" s="228" t="s">
        <v>3341</v>
      </c>
      <c r="F2900" s="229" t="s">
        <v>3342</v>
      </c>
      <c r="G2900" s="230" t="s">
        <v>293</v>
      </c>
      <c r="H2900" s="231">
        <v>1.1679999999999999</v>
      </c>
      <c r="I2900" s="232"/>
      <c r="J2900" s="233">
        <f>ROUND(I2900*H2900,2)</f>
        <v>0</v>
      </c>
      <c r="K2900" s="234"/>
      <c r="L2900" s="44"/>
      <c r="M2900" s="235" t="s">
        <v>1</v>
      </c>
      <c r="N2900" s="236" t="s">
        <v>38</v>
      </c>
      <c r="O2900" s="91"/>
      <c r="P2900" s="237">
        <f>O2900*H2900</f>
        <v>0</v>
      </c>
      <c r="Q2900" s="237">
        <v>0</v>
      </c>
      <c r="R2900" s="237">
        <f>Q2900*H2900</f>
        <v>0</v>
      </c>
      <c r="S2900" s="237">
        <v>0</v>
      </c>
      <c r="T2900" s="238">
        <f>S2900*H2900</f>
        <v>0</v>
      </c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R2900" s="239" t="s">
        <v>327</v>
      </c>
      <c r="AT2900" s="239" t="s">
        <v>185</v>
      </c>
      <c r="AU2900" s="239" t="s">
        <v>83</v>
      </c>
      <c r="AY2900" s="17" t="s">
        <v>183</v>
      </c>
      <c r="BE2900" s="240">
        <f>IF(N2900="základní",J2900,0)</f>
        <v>0</v>
      </c>
      <c r="BF2900" s="240">
        <f>IF(N2900="snížená",J2900,0)</f>
        <v>0</v>
      </c>
      <c r="BG2900" s="240">
        <f>IF(N2900="zákl. přenesená",J2900,0)</f>
        <v>0</v>
      </c>
      <c r="BH2900" s="240">
        <f>IF(N2900="sníž. přenesená",J2900,0)</f>
        <v>0</v>
      </c>
      <c r="BI2900" s="240">
        <f>IF(N2900="nulová",J2900,0)</f>
        <v>0</v>
      </c>
      <c r="BJ2900" s="17" t="s">
        <v>81</v>
      </c>
      <c r="BK2900" s="240">
        <f>ROUND(I2900*H2900,2)</f>
        <v>0</v>
      </c>
      <c r="BL2900" s="17" t="s">
        <v>327</v>
      </c>
      <c r="BM2900" s="239" t="s">
        <v>3343</v>
      </c>
    </row>
    <row r="2901" s="2" customFormat="1" ht="33" customHeight="1">
      <c r="A2901" s="38"/>
      <c r="B2901" s="39"/>
      <c r="C2901" s="227" t="s">
        <v>3344</v>
      </c>
      <c r="D2901" s="227" t="s">
        <v>185</v>
      </c>
      <c r="E2901" s="228" t="s">
        <v>3345</v>
      </c>
      <c r="F2901" s="229" t="s">
        <v>3346</v>
      </c>
      <c r="G2901" s="230" t="s">
        <v>293</v>
      </c>
      <c r="H2901" s="231">
        <v>3.504</v>
      </c>
      <c r="I2901" s="232"/>
      <c r="J2901" s="233">
        <f>ROUND(I2901*H2901,2)</f>
        <v>0</v>
      </c>
      <c r="K2901" s="234"/>
      <c r="L2901" s="44"/>
      <c r="M2901" s="235" t="s">
        <v>1</v>
      </c>
      <c r="N2901" s="236" t="s">
        <v>38</v>
      </c>
      <c r="O2901" s="91"/>
      <c r="P2901" s="237">
        <f>O2901*H2901</f>
        <v>0</v>
      </c>
      <c r="Q2901" s="237">
        <v>0</v>
      </c>
      <c r="R2901" s="237">
        <f>Q2901*H2901</f>
        <v>0</v>
      </c>
      <c r="S2901" s="237">
        <v>0</v>
      </c>
      <c r="T2901" s="238">
        <f>S2901*H2901</f>
        <v>0</v>
      </c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R2901" s="239" t="s">
        <v>327</v>
      </c>
      <c r="AT2901" s="239" t="s">
        <v>185</v>
      </c>
      <c r="AU2901" s="239" t="s">
        <v>83</v>
      </c>
      <c r="AY2901" s="17" t="s">
        <v>183</v>
      </c>
      <c r="BE2901" s="240">
        <f>IF(N2901="základní",J2901,0)</f>
        <v>0</v>
      </c>
      <c r="BF2901" s="240">
        <f>IF(N2901="snížená",J2901,0)</f>
        <v>0</v>
      </c>
      <c r="BG2901" s="240">
        <f>IF(N2901="zákl. přenesená",J2901,0)</f>
        <v>0</v>
      </c>
      <c r="BH2901" s="240">
        <f>IF(N2901="sníž. přenesená",J2901,0)</f>
        <v>0</v>
      </c>
      <c r="BI2901" s="240">
        <f>IF(N2901="nulová",J2901,0)</f>
        <v>0</v>
      </c>
      <c r="BJ2901" s="17" t="s">
        <v>81</v>
      </c>
      <c r="BK2901" s="240">
        <f>ROUND(I2901*H2901,2)</f>
        <v>0</v>
      </c>
      <c r="BL2901" s="17" t="s">
        <v>327</v>
      </c>
      <c r="BM2901" s="239" t="s">
        <v>3347</v>
      </c>
    </row>
    <row r="2902" s="14" customFormat="1">
      <c r="A2902" s="14"/>
      <c r="B2902" s="252"/>
      <c r="C2902" s="253"/>
      <c r="D2902" s="243" t="s">
        <v>195</v>
      </c>
      <c r="E2902" s="253"/>
      <c r="F2902" s="255" t="s">
        <v>3348</v>
      </c>
      <c r="G2902" s="253"/>
      <c r="H2902" s="256">
        <v>3.504</v>
      </c>
      <c r="I2902" s="257"/>
      <c r="J2902" s="253"/>
      <c r="K2902" s="253"/>
      <c r="L2902" s="258"/>
      <c r="M2902" s="259"/>
      <c r="N2902" s="260"/>
      <c r="O2902" s="260"/>
      <c r="P2902" s="260"/>
      <c r="Q2902" s="260"/>
      <c r="R2902" s="260"/>
      <c r="S2902" s="260"/>
      <c r="T2902" s="261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62" t="s">
        <v>195</v>
      </c>
      <c r="AU2902" s="262" t="s">
        <v>83</v>
      </c>
      <c r="AV2902" s="14" t="s">
        <v>83</v>
      </c>
      <c r="AW2902" s="14" t="s">
        <v>4</v>
      </c>
      <c r="AX2902" s="14" t="s">
        <v>81</v>
      </c>
      <c r="AY2902" s="262" t="s">
        <v>183</v>
      </c>
    </row>
    <row r="2903" s="12" customFormat="1" ht="22.8" customHeight="1">
      <c r="A2903" s="12"/>
      <c r="B2903" s="211"/>
      <c r="C2903" s="212"/>
      <c r="D2903" s="213" t="s">
        <v>72</v>
      </c>
      <c r="E2903" s="225" t="s">
        <v>498</v>
      </c>
      <c r="F2903" s="225" t="s">
        <v>499</v>
      </c>
      <c r="G2903" s="212"/>
      <c r="H2903" s="212"/>
      <c r="I2903" s="215"/>
      <c r="J2903" s="226">
        <f>BK2903</f>
        <v>0</v>
      </c>
      <c r="K2903" s="212"/>
      <c r="L2903" s="217"/>
      <c r="M2903" s="218"/>
      <c r="N2903" s="219"/>
      <c r="O2903" s="219"/>
      <c r="P2903" s="220">
        <f>SUM(P2904:P3209)</f>
        <v>0</v>
      </c>
      <c r="Q2903" s="219"/>
      <c r="R2903" s="220">
        <f>SUM(R2904:R3209)</f>
        <v>35.776744029999996</v>
      </c>
      <c r="S2903" s="219"/>
      <c r="T2903" s="221">
        <f>SUM(T2904:T3209)</f>
        <v>4.7360879999999996</v>
      </c>
      <c r="U2903" s="12"/>
      <c r="V2903" s="12"/>
      <c r="W2903" s="12"/>
      <c r="X2903" s="12"/>
      <c r="Y2903" s="12"/>
      <c r="Z2903" s="12"/>
      <c r="AA2903" s="12"/>
      <c r="AB2903" s="12"/>
      <c r="AC2903" s="12"/>
      <c r="AD2903" s="12"/>
      <c r="AE2903" s="12"/>
      <c r="AR2903" s="222" t="s">
        <v>83</v>
      </c>
      <c r="AT2903" s="223" t="s">
        <v>72</v>
      </c>
      <c r="AU2903" s="223" t="s">
        <v>81</v>
      </c>
      <c r="AY2903" s="222" t="s">
        <v>183</v>
      </c>
      <c r="BK2903" s="224">
        <f>SUM(BK2904:BK3209)</f>
        <v>0</v>
      </c>
    </row>
    <row r="2904" s="2" customFormat="1" ht="16.5" customHeight="1">
      <c r="A2904" s="38"/>
      <c r="B2904" s="39"/>
      <c r="C2904" s="227" t="s">
        <v>3349</v>
      </c>
      <c r="D2904" s="227" t="s">
        <v>185</v>
      </c>
      <c r="E2904" s="228" t="s">
        <v>3350</v>
      </c>
      <c r="F2904" s="229" t="s">
        <v>3351</v>
      </c>
      <c r="G2904" s="230" t="s">
        <v>1875</v>
      </c>
      <c r="H2904" s="231">
        <v>1</v>
      </c>
      <c r="I2904" s="232"/>
      <c r="J2904" s="233">
        <f>ROUND(I2904*H2904,2)</f>
        <v>0</v>
      </c>
      <c r="K2904" s="234"/>
      <c r="L2904" s="44"/>
      <c r="M2904" s="235" t="s">
        <v>1</v>
      </c>
      <c r="N2904" s="236" t="s">
        <v>38</v>
      </c>
      <c r="O2904" s="91"/>
      <c r="P2904" s="237">
        <f>O2904*H2904</f>
        <v>0</v>
      </c>
      <c r="Q2904" s="237">
        <v>0</v>
      </c>
      <c r="R2904" s="237">
        <f>Q2904*H2904</f>
        <v>0</v>
      </c>
      <c r="S2904" s="237">
        <v>0</v>
      </c>
      <c r="T2904" s="238">
        <f>S2904*H2904</f>
        <v>0</v>
      </c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R2904" s="239" t="s">
        <v>327</v>
      </c>
      <c r="AT2904" s="239" t="s">
        <v>185</v>
      </c>
      <c r="AU2904" s="239" t="s">
        <v>83</v>
      </c>
      <c r="AY2904" s="17" t="s">
        <v>183</v>
      </c>
      <c r="BE2904" s="240">
        <f>IF(N2904="základní",J2904,0)</f>
        <v>0</v>
      </c>
      <c r="BF2904" s="240">
        <f>IF(N2904="snížená",J2904,0)</f>
        <v>0</v>
      </c>
      <c r="BG2904" s="240">
        <f>IF(N2904="zákl. přenesená",J2904,0)</f>
        <v>0</v>
      </c>
      <c r="BH2904" s="240">
        <f>IF(N2904="sníž. přenesená",J2904,0)</f>
        <v>0</v>
      </c>
      <c r="BI2904" s="240">
        <f>IF(N2904="nulová",J2904,0)</f>
        <v>0</v>
      </c>
      <c r="BJ2904" s="17" t="s">
        <v>81</v>
      </c>
      <c r="BK2904" s="240">
        <f>ROUND(I2904*H2904,2)</f>
        <v>0</v>
      </c>
      <c r="BL2904" s="17" t="s">
        <v>327</v>
      </c>
      <c r="BM2904" s="239" t="s">
        <v>3352</v>
      </c>
    </row>
    <row r="2905" s="14" customFormat="1">
      <c r="A2905" s="14"/>
      <c r="B2905" s="252"/>
      <c r="C2905" s="253"/>
      <c r="D2905" s="243" t="s">
        <v>195</v>
      </c>
      <c r="E2905" s="254" t="s">
        <v>1</v>
      </c>
      <c r="F2905" s="255" t="s">
        <v>81</v>
      </c>
      <c r="G2905" s="253"/>
      <c r="H2905" s="256">
        <v>1</v>
      </c>
      <c r="I2905" s="257"/>
      <c r="J2905" s="253"/>
      <c r="K2905" s="253"/>
      <c r="L2905" s="258"/>
      <c r="M2905" s="259"/>
      <c r="N2905" s="260"/>
      <c r="O2905" s="260"/>
      <c r="P2905" s="260"/>
      <c r="Q2905" s="260"/>
      <c r="R2905" s="260"/>
      <c r="S2905" s="260"/>
      <c r="T2905" s="261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62" t="s">
        <v>195</v>
      </c>
      <c r="AU2905" s="262" t="s">
        <v>83</v>
      </c>
      <c r="AV2905" s="14" t="s">
        <v>83</v>
      </c>
      <c r="AW2905" s="14" t="s">
        <v>30</v>
      </c>
      <c r="AX2905" s="14" t="s">
        <v>81</v>
      </c>
      <c r="AY2905" s="262" t="s">
        <v>183</v>
      </c>
    </row>
    <row r="2906" s="2" customFormat="1" ht="24.15" customHeight="1">
      <c r="A2906" s="38"/>
      <c r="B2906" s="39"/>
      <c r="C2906" s="277" t="s">
        <v>3353</v>
      </c>
      <c r="D2906" s="277" t="s">
        <v>649</v>
      </c>
      <c r="E2906" s="278" t="s">
        <v>3354</v>
      </c>
      <c r="F2906" s="279" t="s">
        <v>3355</v>
      </c>
      <c r="G2906" s="280" t="s">
        <v>325</v>
      </c>
      <c r="H2906" s="281">
        <v>1</v>
      </c>
      <c r="I2906" s="282"/>
      <c r="J2906" s="283">
        <f>ROUND(I2906*H2906,2)</f>
        <v>0</v>
      </c>
      <c r="K2906" s="284"/>
      <c r="L2906" s="285"/>
      <c r="M2906" s="286" t="s">
        <v>1</v>
      </c>
      <c r="N2906" s="287" t="s">
        <v>38</v>
      </c>
      <c r="O2906" s="91"/>
      <c r="P2906" s="237">
        <f>O2906*H2906</f>
        <v>0</v>
      </c>
      <c r="Q2906" s="237">
        <v>0</v>
      </c>
      <c r="R2906" s="237">
        <f>Q2906*H2906</f>
        <v>0</v>
      </c>
      <c r="S2906" s="237">
        <v>0</v>
      </c>
      <c r="T2906" s="238">
        <f>S2906*H2906</f>
        <v>0</v>
      </c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R2906" s="239" t="s">
        <v>435</v>
      </c>
      <c r="AT2906" s="239" t="s">
        <v>649</v>
      </c>
      <c r="AU2906" s="239" t="s">
        <v>83</v>
      </c>
      <c r="AY2906" s="17" t="s">
        <v>183</v>
      </c>
      <c r="BE2906" s="240">
        <f>IF(N2906="základní",J2906,0)</f>
        <v>0</v>
      </c>
      <c r="BF2906" s="240">
        <f>IF(N2906="snížená",J2906,0)</f>
        <v>0</v>
      </c>
      <c r="BG2906" s="240">
        <f>IF(N2906="zákl. přenesená",J2906,0)</f>
        <v>0</v>
      </c>
      <c r="BH2906" s="240">
        <f>IF(N2906="sníž. přenesená",J2906,0)</f>
        <v>0</v>
      </c>
      <c r="BI2906" s="240">
        <f>IF(N2906="nulová",J2906,0)</f>
        <v>0</v>
      </c>
      <c r="BJ2906" s="17" t="s">
        <v>81</v>
      </c>
      <c r="BK2906" s="240">
        <f>ROUND(I2906*H2906,2)</f>
        <v>0</v>
      </c>
      <c r="BL2906" s="17" t="s">
        <v>327</v>
      </c>
      <c r="BM2906" s="239" t="s">
        <v>3356</v>
      </c>
    </row>
    <row r="2907" s="2" customFormat="1" ht="16.5" customHeight="1">
      <c r="A2907" s="38"/>
      <c r="B2907" s="39"/>
      <c r="C2907" s="227" t="s">
        <v>3357</v>
      </c>
      <c r="D2907" s="227" t="s">
        <v>185</v>
      </c>
      <c r="E2907" s="228" t="s">
        <v>3358</v>
      </c>
      <c r="F2907" s="229" t="s">
        <v>3359</v>
      </c>
      <c r="G2907" s="230" t="s">
        <v>1875</v>
      </c>
      <c r="H2907" s="231">
        <v>1</v>
      </c>
      <c r="I2907" s="232"/>
      <c r="J2907" s="233">
        <f>ROUND(I2907*H2907,2)</f>
        <v>0</v>
      </c>
      <c r="K2907" s="234"/>
      <c r="L2907" s="44"/>
      <c r="M2907" s="235" t="s">
        <v>1</v>
      </c>
      <c r="N2907" s="236" t="s">
        <v>38</v>
      </c>
      <c r="O2907" s="91"/>
      <c r="P2907" s="237">
        <f>O2907*H2907</f>
        <v>0</v>
      </c>
      <c r="Q2907" s="237">
        <v>0</v>
      </c>
      <c r="R2907" s="237">
        <f>Q2907*H2907</f>
        <v>0</v>
      </c>
      <c r="S2907" s="237">
        <v>0</v>
      </c>
      <c r="T2907" s="238">
        <f>S2907*H2907</f>
        <v>0</v>
      </c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R2907" s="239" t="s">
        <v>327</v>
      </c>
      <c r="AT2907" s="239" t="s">
        <v>185</v>
      </c>
      <c r="AU2907" s="239" t="s">
        <v>83</v>
      </c>
      <c r="AY2907" s="17" t="s">
        <v>183</v>
      </c>
      <c r="BE2907" s="240">
        <f>IF(N2907="základní",J2907,0)</f>
        <v>0</v>
      </c>
      <c r="BF2907" s="240">
        <f>IF(N2907="snížená",J2907,0)</f>
        <v>0</v>
      </c>
      <c r="BG2907" s="240">
        <f>IF(N2907="zákl. přenesená",J2907,0)</f>
        <v>0</v>
      </c>
      <c r="BH2907" s="240">
        <f>IF(N2907="sníž. přenesená",J2907,0)</f>
        <v>0</v>
      </c>
      <c r="BI2907" s="240">
        <f>IF(N2907="nulová",J2907,0)</f>
        <v>0</v>
      </c>
      <c r="BJ2907" s="17" t="s">
        <v>81</v>
      </c>
      <c r="BK2907" s="240">
        <f>ROUND(I2907*H2907,2)</f>
        <v>0</v>
      </c>
      <c r="BL2907" s="17" t="s">
        <v>327</v>
      </c>
      <c r="BM2907" s="239" t="s">
        <v>3360</v>
      </c>
    </row>
    <row r="2908" s="14" customFormat="1">
      <c r="A2908" s="14"/>
      <c r="B2908" s="252"/>
      <c r="C2908" s="253"/>
      <c r="D2908" s="243" t="s">
        <v>195</v>
      </c>
      <c r="E2908" s="254" t="s">
        <v>1</v>
      </c>
      <c r="F2908" s="255" t="s">
        <v>81</v>
      </c>
      <c r="G2908" s="253"/>
      <c r="H2908" s="256">
        <v>1</v>
      </c>
      <c r="I2908" s="257"/>
      <c r="J2908" s="253"/>
      <c r="K2908" s="253"/>
      <c r="L2908" s="258"/>
      <c r="M2908" s="259"/>
      <c r="N2908" s="260"/>
      <c r="O2908" s="260"/>
      <c r="P2908" s="260"/>
      <c r="Q2908" s="260"/>
      <c r="R2908" s="260"/>
      <c r="S2908" s="260"/>
      <c r="T2908" s="261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62" t="s">
        <v>195</v>
      </c>
      <c r="AU2908" s="262" t="s">
        <v>83</v>
      </c>
      <c r="AV2908" s="14" t="s">
        <v>83</v>
      </c>
      <c r="AW2908" s="14" t="s">
        <v>30</v>
      </c>
      <c r="AX2908" s="14" t="s">
        <v>81</v>
      </c>
      <c r="AY2908" s="262" t="s">
        <v>183</v>
      </c>
    </row>
    <row r="2909" s="2" customFormat="1" ht="16.5" customHeight="1">
      <c r="A2909" s="38"/>
      <c r="B2909" s="39"/>
      <c r="C2909" s="227" t="s">
        <v>3361</v>
      </c>
      <c r="D2909" s="227" t="s">
        <v>185</v>
      </c>
      <c r="E2909" s="228" t="s">
        <v>3362</v>
      </c>
      <c r="F2909" s="229" t="s">
        <v>3363</v>
      </c>
      <c r="G2909" s="230" t="s">
        <v>1875</v>
      </c>
      <c r="H2909" s="231">
        <v>1</v>
      </c>
      <c r="I2909" s="232"/>
      <c r="J2909" s="233">
        <f>ROUND(I2909*H2909,2)</f>
        <v>0</v>
      </c>
      <c r="K2909" s="234"/>
      <c r="L2909" s="44"/>
      <c r="M2909" s="235" t="s">
        <v>1</v>
      </c>
      <c r="N2909" s="236" t="s">
        <v>38</v>
      </c>
      <c r="O2909" s="91"/>
      <c r="P2909" s="237">
        <f>O2909*H2909</f>
        <v>0</v>
      </c>
      <c r="Q2909" s="237">
        <v>0</v>
      </c>
      <c r="R2909" s="237">
        <f>Q2909*H2909</f>
        <v>0</v>
      </c>
      <c r="S2909" s="237">
        <v>0</v>
      </c>
      <c r="T2909" s="238">
        <f>S2909*H2909</f>
        <v>0</v>
      </c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R2909" s="239" t="s">
        <v>327</v>
      </c>
      <c r="AT2909" s="239" t="s">
        <v>185</v>
      </c>
      <c r="AU2909" s="239" t="s">
        <v>83</v>
      </c>
      <c r="AY2909" s="17" t="s">
        <v>183</v>
      </c>
      <c r="BE2909" s="240">
        <f>IF(N2909="základní",J2909,0)</f>
        <v>0</v>
      </c>
      <c r="BF2909" s="240">
        <f>IF(N2909="snížená",J2909,0)</f>
        <v>0</v>
      </c>
      <c r="BG2909" s="240">
        <f>IF(N2909="zákl. přenesená",J2909,0)</f>
        <v>0</v>
      </c>
      <c r="BH2909" s="240">
        <f>IF(N2909="sníž. přenesená",J2909,0)</f>
        <v>0</v>
      </c>
      <c r="BI2909" s="240">
        <f>IF(N2909="nulová",J2909,0)</f>
        <v>0</v>
      </c>
      <c r="BJ2909" s="17" t="s">
        <v>81</v>
      </c>
      <c r="BK2909" s="240">
        <f>ROUND(I2909*H2909,2)</f>
        <v>0</v>
      </c>
      <c r="BL2909" s="17" t="s">
        <v>327</v>
      </c>
      <c r="BM2909" s="239" t="s">
        <v>3364</v>
      </c>
    </row>
    <row r="2910" s="2" customFormat="1" ht="16.5" customHeight="1">
      <c r="A2910" s="38"/>
      <c r="B2910" s="39"/>
      <c r="C2910" s="227" t="s">
        <v>3365</v>
      </c>
      <c r="D2910" s="227" t="s">
        <v>185</v>
      </c>
      <c r="E2910" s="228" t="s">
        <v>3366</v>
      </c>
      <c r="F2910" s="229" t="s">
        <v>3367</v>
      </c>
      <c r="G2910" s="230" t="s">
        <v>1875</v>
      </c>
      <c r="H2910" s="231">
        <v>1</v>
      </c>
      <c r="I2910" s="232"/>
      <c r="J2910" s="233">
        <f>ROUND(I2910*H2910,2)</f>
        <v>0</v>
      </c>
      <c r="K2910" s="234"/>
      <c r="L2910" s="44"/>
      <c r="M2910" s="235" t="s">
        <v>1</v>
      </c>
      <c r="N2910" s="236" t="s">
        <v>38</v>
      </c>
      <c r="O2910" s="91"/>
      <c r="P2910" s="237">
        <f>O2910*H2910</f>
        <v>0</v>
      </c>
      <c r="Q2910" s="237">
        <v>0</v>
      </c>
      <c r="R2910" s="237">
        <f>Q2910*H2910</f>
        <v>0</v>
      </c>
      <c r="S2910" s="237">
        <v>0</v>
      </c>
      <c r="T2910" s="238">
        <f>S2910*H2910</f>
        <v>0</v>
      </c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R2910" s="239" t="s">
        <v>327</v>
      </c>
      <c r="AT2910" s="239" t="s">
        <v>185</v>
      </c>
      <c r="AU2910" s="239" t="s">
        <v>83</v>
      </c>
      <c r="AY2910" s="17" t="s">
        <v>183</v>
      </c>
      <c r="BE2910" s="240">
        <f>IF(N2910="základní",J2910,0)</f>
        <v>0</v>
      </c>
      <c r="BF2910" s="240">
        <f>IF(N2910="snížená",J2910,0)</f>
        <v>0</v>
      </c>
      <c r="BG2910" s="240">
        <f>IF(N2910="zákl. přenesená",J2910,0)</f>
        <v>0</v>
      </c>
      <c r="BH2910" s="240">
        <f>IF(N2910="sníž. přenesená",J2910,0)</f>
        <v>0</v>
      </c>
      <c r="BI2910" s="240">
        <f>IF(N2910="nulová",J2910,0)</f>
        <v>0</v>
      </c>
      <c r="BJ2910" s="17" t="s">
        <v>81</v>
      </c>
      <c r="BK2910" s="240">
        <f>ROUND(I2910*H2910,2)</f>
        <v>0</v>
      </c>
      <c r="BL2910" s="17" t="s">
        <v>327</v>
      </c>
      <c r="BM2910" s="239" t="s">
        <v>3368</v>
      </c>
    </row>
    <row r="2911" s="14" customFormat="1">
      <c r="A2911" s="14"/>
      <c r="B2911" s="252"/>
      <c r="C2911" s="253"/>
      <c r="D2911" s="243" t="s">
        <v>195</v>
      </c>
      <c r="E2911" s="254" t="s">
        <v>1</v>
      </c>
      <c r="F2911" s="255" t="s">
        <v>81</v>
      </c>
      <c r="G2911" s="253"/>
      <c r="H2911" s="256">
        <v>1</v>
      </c>
      <c r="I2911" s="257"/>
      <c r="J2911" s="253"/>
      <c r="K2911" s="253"/>
      <c r="L2911" s="258"/>
      <c r="M2911" s="259"/>
      <c r="N2911" s="260"/>
      <c r="O2911" s="260"/>
      <c r="P2911" s="260"/>
      <c r="Q2911" s="260"/>
      <c r="R2911" s="260"/>
      <c r="S2911" s="260"/>
      <c r="T2911" s="261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62" t="s">
        <v>195</v>
      </c>
      <c r="AU2911" s="262" t="s">
        <v>83</v>
      </c>
      <c r="AV2911" s="14" t="s">
        <v>83</v>
      </c>
      <c r="AW2911" s="14" t="s">
        <v>30</v>
      </c>
      <c r="AX2911" s="14" t="s">
        <v>81</v>
      </c>
      <c r="AY2911" s="262" t="s">
        <v>183</v>
      </c>
    </row>
    <row r="2912" s="2" customFormat="1" ht="37.8" customHeight="1">
      <c r="A2912" s="38"/>
      <c r="B2912" s="39"/>
      <c r="C2912" s="227" t="s">
        <v>3369</v>
      </c>
      <c r="D2912" s="227" t="s">
        <v>185</v>
      </c>
      <c r="E2912" s="228" t="s">
        <v>3370</v>
      </c>
      <c r="F2912" s="229" t="s">
        <v>3371</v>
      </c>
      <c r="G2912" s="230" t="s">
        <v>202</v>
      </c>
      <c r="H2912" s="231">
        <v>12</v>
      </c>
      <c r="I2912" s="232"/>
      <c r="J2912" s="233">
        <f>ROUND(I2912*H2912,2)</f>
        <v>0</v>
      </c>
      <c r="K2912" s="234"/>
      <c r="L2912" s="44"/>
      <c r="M2912" s="235" t="s">
        <v>1</v>
      </c>
      <c r="N2912" s="236" t="s">
        <v>38</v>
      </c>
      <c r="O2912" s="91"/>
      <c r="P2912" s="237">
        <f>O2912*H2912</f>
        <v>0</v>
      </c>
      <c r="Q2912" s="237">
        <v>0.00023000000000000001</v>
      </c>
      <c r="R2912" s="237">
        <f>Q2912*H2912</f>
        <v>0.0027600000000000003</v>
      </c>
      <c r="S2912" s="237">
        <v>0</v>
      </c>
      <c r="T2912" s="238">
        <f>S2912*H2912</f>
        <v>0</v>
      </c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R2912" s="239" t="s">
        <v>327</v>
      </c>
      <c r="AT2912" s="239" t="s">
        <v>185</v>
      </c>
      <c r="AU2912" s="239" t="s">
        <v>83</v>
      </c>
      <c r="AY2912" s="17" t="s">
        <v>183</v>
      </c>
      <c r="BE2912" s="240">
        <f>IF(N2912="základní",J2912,0)</f>
        <v>0</v>
      </c>
      <c r="BF2912" s="240">
        <f>IF(N2912="snížená",J2912,0)</f>
        <v>0</v>
      </c>
      <c r="BG2912" s="240">
        <f>IF(N2912="zákl. přenesená",J2912,0)</f>
        <v>0</v>
      </c>
      <c r="BH2912" s="240">
        <f>IF(N2912="sníž. přenesená",J2912,0)</f>
        <v>0</v>
      </c>
      <c r="BI2912" s="240">
        <f>IF(N2912="nulová",J2912,0)</f>
        <v>0</v>
      </c>
      <c r="BJ2912" s="17" t="s">
        <v>81</v>
      </c>
      <c r="BK2912" s="240">
        <f>ROUND(I2912*H2912,2)</f>
        <v>0</v>
      </c>
      <c r="BL2912" s="17" t="s">
        <v>327</v>
      </c>
      <c r="BM2912" s="239" t="s">
        <v>3372</v>
      </c>
    </row>
    <row r="2913" s="13" customFormat="1">
      <c r="A2913" s="13"/>
      <c r="B2913" s="241"/>
      <c r="C2913" s="242"/>
      <c r="D2913" s="243" t="s">
        <v>195</v>
      </c>
      <c r="E2913" s="244" t="s">
        <v>1</v>
      </c>
      <c r="F2913" s="245" t="s">
        <v>504</v>
      </c>
      <c r="G2913" s="242"/>
      <c r="H2913" s="244" t="s">
        <v>1</v>
      </c>
      <c r="I2913" s="246"/>
      <c r="J2913" s="242"/>
      <c r="K2913" s="242"/>
      <c r="L2913" s="247"/>
      <c r="M2913" s="248"/>
      <c r="N2913" s="249"/>
      <c r="O2913" s="249"/>
      <c r="P2913" s="249"/>
      <c r="Q2913" s="249"/>
      <c r="R2913" s="249"/>
      <c r="S2913" s="249"/>
      <c r="T2913" s="250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51" t="s">
        <v>195</v>
      </c>
      <c r="AU2913" s="251" t="s">
        <v>83</v>
      </c>
      <c r="AV2913" s="13" t="s">
        <v>81</v>
      </c>
      <c r="AW2913" s="13" t="s">
        <v>30</v>
      </c>
      <c r="AX2913" s="13" t="s">
        <v>73</v>
      </c>
      <c r="AY2913" s="251" t="s">
        <v>183</v>
      </c>
    </row>
    <row r="2914" s="14" customFormat="1">
      <c r="A2914" s="14"/>
      <c r="B2914" s="252"/>
      <c r="C2914" s="253"/>
      <c r="D2914" s="243" t="s">
        <v>195</v>
      </c>
      <c r="E2914" s="254" t="s">
        <v>1</v>
      </c>
      <c r="F2914" s="255" t="s">
        <v>8</v>
      </c>
      <c r="G2914" s="253"/>
      <c r="H2914" s="256">
        <v>12</v>
      </c>
      <c r="I2914" s="257"/>
      <c r="J2914" s="253"/>
      <c r="K2914" s="253"/>
      <c r="L2914" s="258"/>
      <c r="M2914" s="259"/>
      <c r="N2914" s="260"/>
      <c r="O2914" s="260"/>
      <c r="P2914" s="260"/>
      <c r="Q2914" s="260"/>
      <c r="R2914" s="260"/>
      <c r="S2914" s="260"/>
      <c r="T2914" s="261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62" t="s">
        <v>195</v>
      </c>
      <c r="AU2914" s="262" t="s">
        <v>83</v>
      </c>
      <c r="AV2914" s="14" t="s">
        <v>83</v>
      </c>
      <c r="AW2914" s="14" t="s">
        <v>30</v>
      </c>
      <c r="AX2914" s="14" t="s">
        <v>81</v>
      </c>
      <c r="AY2914" s="262" t="s">
        <v>183</v>
      </c>
    </row>
    <row r="2915" s="2" customFormat="1" ht="24.15" customHeight="1">
      <c r="A2915" s="38"/>
      <c r="B2915" s="39"/>
      <c r="C2915" s="227" t="s">
        <v>3373</v>
      </c>
      <c r="D2915" s="227" t="s">
        <v>185</v>
      </c>
      <c r="E2915" s="228" t="s">
        <v>3374</v>
      </c>
      <c r="F2915" s="229" t="s">
        <v>3375</v>
      </c>
      <c r="G2915" s="230" t="s">
        <v>319</v>
      </c>
      <c r="H2915" s="231">
        <v>24.559999999999999</v>
      </c>
      <c r="I2915" s="232"/>
      <c r="J2915" s="233">
        <f>ROUND(I2915*H2915,2)</f>
        <v>0</v>
      </c>
      <c r="K2915" s="234"/>
      <c r="L2915" s="44"/>
      <c r="M2915" s="235" t="s">
        <v>1</v>
      </c>
      <c r="N2915" s="236" t="s">
        <v>38</v>
      </c>
      <c r="O2915" s="91"/>
      <c r="P2915" s="237">
        <f>O2915*H2915</f>
        <v>0</v>
      </c>
      <c r="Q2915" s="237">
        <v>0.00085999999999999998</v>
      </c>
      <c r="R2915" s="237">
        <f>Q2915*H2915</f>
        <v>0.021121599999999997</v>
      </c>
      <c r="S2915" s="237">
        <v>0</v>
      </c>
      <c r="T2915" s="238">
        <f>S2915*H2915</f>
        <v>0</v>
      </c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R2915" s="239" t="s">
        <v>327</v>
      </c>
      <c r="AT2915" s="239" t="s">
        <v>185</v>
      </c>
      <c r="AU2915" s="239" t="s">
        <v>83</v>
      </c>
      <c r="AY2915" s="17" t="s">
        <v>183</v>
      </c>
      <c r="BE2915" s="240">
        <f>IF(N2915="základní",J2915,0)</f>
        <v>0</v>
      </c>
      <c r="BF2915" s="240">
        <f>IF(N2915="snížená",J2915,0)</f>
        <v>0</v>
      </c>
      <c r="BG2915" s="240">
        <f>IF(N2915="zákl. přenesená",J2915,0)</f>
        <v>0</v>
      </c>
      <c r="BH2915" s="240">
        <f>IF(N2915="sníž. přenesená",J2915,0)</f>
        <v>0</v>
      </c>
      <c r="BI2915" s="240">
        <f>IF(N2915="nulová",J2915,0)</f>
        <v>0</v>
      </c>
      <c r="BJ2915" s="17" t="s">
        <v>81</v>
      </c>
      <c r="BK2915" s="240">
        <f>ROUND(I2915*H2915,2)</f>
        <v>0</v>
      </c>
      <c r="BL2915" s="17" t="s">
        <v>327</v>
      </c>
      <c r="BM2915" s="239" t="s">
        <v>3376</v>
      </c>
    </row>
    <row r="2916" s="13" customFormat="1">
      <c r="A2916" s="13"/>
      <c r="B2916" s="241"/>
      <c r="C2916" s="242"/>
      <c r="D2916" s="243" t="s">
        <v>195</v>
      </c>
      <c r="E2916" s="244" t="s">
        <v>1</v>
      </c>
      <c r="F2916" s="245" t="s">
        <v>3377</v>
      </c>
      <c r="G2916" s="242"/>
      <c r="H2916" s="244" t="s">
        <v>1</v>
      </c>
      <c r="I2916" s="246"/>
      <c r="J2916" s="242"/>
      <c r="K2916" s="242"/>
      <c r="L2916" s="247"/>
      <c r="M2916" s="248"/>
      <c r="N2916" s="249"/>
      <c r="O2916" s="249"/>
      <c r="P2916" s="249"/>
      <c r="Q2916" s="249"/>
      <c r="R2916" s="249"/>
      <c r="S2916" s="249"/>
      <c r="T2916" s="250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51" t="s">
        <v>195</v>
      </c>
      <c r="AU2916" s="251" t="s">
        <v>83</v>
      </c>
      <c r="AV2916" s="13" t="s">
        <v>81</v>
      </c>
      <c r="AW2916" s="13" t="s">
        <v>30</v>
      </c>
      <c r="AX2916" s="13" t="s">
        <v>73</v>
      </c>
      <c r="AY2916" s="251" t="s">
        <v>183</v>
      </c>
    </row>
    <row r="2917" s="13" customFormat="1">
      <c r="A2917" s="13"/>
      <c r="B2917" s="241"/>
      <c r="C2917" s="242"/>
      <c r="D2917" s="243" t="s">
        <v>195</v>
      </c>
      <c r="E2917" s="244" t="s">
        <v>1</v>
      </c>
      <c r="F2917" s="245" t="s">
        <v>3378</v>
      </c>
      <c r="G2917" s="242"/>
      <c r="H2917" s="244" t="s">
        <v>1</v>
      </c>
      <c r="I2917" s="246"/>
      <c r="J2917" s="242"/>
      <c r="K2917" s="242"/>
      <c r="L2917" s="247"/>
      <c r="M2917" s="248"/>
      <c r="N2917" s="249"/>
      <c r="O2917" s="249"/>
      <c r="P2917" s="249"/>
      <c r="Q2917" s="249"/>
      <c r="R2917" s="249"/>
      <c r="S2917" s="249"/>
      <c r="T2917" s="250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51" t="s">
        <v>195</v>
      </c>
      <c r="AU2917" s="251" t="s">
        <v>83</v>
      </c>
      <c r="AV2917" s="13" t="s">
        <v>81</v>
      </c>
      <c r="AW2917" s="13" t="s">
        <v>30</v>
      </c>
      <c r="AX2917" s="13" t="s">
        <v>73</v>
      </c>
      <c r="AY2917" s="251" t="s">
        <v>183</v>
      </c>
    </row>
    <row r="2918" s="14" customFormat="1">
      <c r="A2918" s="14"/>
      <c r="B2918" s="252"/>
      <c r="C2918" s="253"/>
      <c r="D2918" s="243" t="s">
        <v>195</v>
      </c>
      <c r="E2918" s="254" t="s">
        <v>1</v>
      </c>
      <c r="F2918" s="255" t="s">
        <v>3379</v>
      </c>
      <c r="G2918" s="253"/>
      <c r="H2918" s="256">
        <v>2.6600000000000001</v>
      </c>
      <c r="I2918" s="257"/>
      <c r="J2918" s="253"/>
      <c r="K2918" s="253"/>
      <c r="L2918" s="258"/>
      <c r="M2918" s="259"/>
      <c r="N2918" s="260"/>
      <c r="O2918" s="260"/>
      <c r="P2918" s="260"/>
      <c r="Q2918" s="260"/>
      <c r="R2918" s="260"/>
      <c r="S2918" s="260"/>
      <c r="T2918" s="261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62" t="s">
        <v>195</v>
      </c>
      <c r="AU2918" s="262" t="s">
        <v>83</v>
      </c>
      <c r="AV2918" s="14" t="s">
        <v>83</v>
      </c>
      <c r="AW2918" s="14" t="s">
        <v>30</v>
      </c>
      <c r="AX2918" s="14" t="s">
        <v>73</v>
      </c>
      <c r="AY2918" s="262" t="s">
        <v>183</v>
      </c>
    </row>
    <row r="2919" s="13" customFormat="1">
      <c r="A2919" s="13"/>
      <c r="B2919" s="241"/>
      <c r="C2919" s="242"/>
      <c r="D2919" s="243" t="s">
        <v>195</v>
      </c>
      <c r="E2919" s="244" t="s">
        <v>1</v>
      </c>
      <c r="F2919" s="245" t="s">
        <v>3380</v>
      </c>
      <c r="G2919" s="242"/>
      <c r="H2919" s="244" t="s">
        <v>1</v>
      </c>
      <c r="I2919" s="246"/>
      <c r="J2919" s="242"/>
      <c r="K2919" s="242"/>
      <c r="L2919" s="247"/>
      <c r="M2919" s="248"/>
      <c r="N2919" s="249"/>
      <c r="O2919" s="249"/>
      <c r="P2919" s="249"/>
      <c r="Q2919" s="249"/>
      <c r="R2919" s="249"/>
      <c r="S2919" s="249"/>
      <c r="T2919" s="250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51" t="s">
        <v>195</v>
      </c>
      <c r="AU2919" s="251" t="s">
        <v>83</v>
      </c>
      <c r="AV2919" s="13" t="s">
        <v>81</v>
      </c>
      <c r="AW2919" s="13" t="s">
        <v>30</v>
      </c>
      <c r="AX2919" s="13" t="s">
        <v>73</v>
      </c>
      <c r="AY2919" s="251" t="s">
        <v>183</v>
      </c>
    </row>
    <row r="2920" s="14" customFormat="1">
      <c r="A2920" s="14"/>
      <c r="B2920" s="252"/>
      <c r="C2920" s="253"/>
      <c r="D2920" s="243" t="s">
        <v>195</v>
      </c>
      <c r="E2920" s="254" t="s">
        <v>1</v>
      </c>
      <c r="F2920" s="255" t="s">
        <v>3381</v>
      </c>
      <c r="G2920" s="253"/>
      <c r="H2920" s="256">
        <v>2.1000000000000001</v>
      </c>
      <c r="I2920" s="257"/>
      <c r="J2920" s="253"/>
      <c r="K2920" s="253"/>
      <c r="L2920" s="258"/>
      <c r="M2920" s="259"/>
      <c r="N2920" s="260"/>
      <c r="O2920" s="260"/>
      <c r="P2920" s="260"/>
      <c r="Q2920" s="260"/>
      <c r="R2920" s="260"/>
      <c r="S2920" s="260"/>
      <c r="T2920" s="261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62" t="s">
        <v>195</v>
      </c>
      <c r="AU2920" s="262" t="s">
        <v>83</v>
      </c>
      <c r="AV2920" s="14" t="s">
        <v>83</v>
      </c>
      <c r="AW2920" s="14" t="s">
        <v>30</v>
      </c>
      <c r="AX2920" s="14" t="s">
        <v>73</v>
      </c>
      <c r="AY2920" s="262" t="s">
        <v>183</v>
      </c>
    </row>
    <row r="2921" s="13" customFormat="1">
      <c r="A2921" s="13"/>
      <c r="B2921" s="241"/>
      <c r="C2921" s="242"/>
      <c r="D2921" s="243" t="s">
        <v>195</v>
      </c>
      <c r="E2921" s="244" t="s">
        <v>1</v>
      </c>
      <c r="F2921" s="245" t="s">
        <v>3382</v>
      </c>
      <c r="G2921" s="242"/>
      <c r="H2921" s="244" t="s">
        <v>1</v>
      </c>
      <c r="I2921" s="246"/>
      <c r="J2921" s="242"/>
      <c r="K2921" s="242"/>
      <c r="L2921" s="247"/>
      <c r="M2921" s="248"/>
      <c r="N2921" s="249"/>
      <c r="O2921" s="249"/>
      <c r="P2921" s="249"/>
      <c r="Q2921" s="249"/>
      <c r="R2921" s="249"/>
      <c r="S2921" s="249"/>
      <c r="T2921" s="250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51" t="s">
        <v>195</v>
      </c>
      <c r="AU2921" s="251" t="s">
        <v>83</v>
      </c>
      <c r="AV2921" s="13" t="s">
        <v>81</v>
      </c>
      <c r="AW2921" s="13" t="s">
        <v>30</v>
      </c>
      <c r="AX2921" s="13" t="s">
        <v>73</v>
      </c>
      <c r="AY2921" s="251" t="s">
        <v>183</v>
      </c>
    </row>
    <row r="2922" s="14" customFormat="1">
      <c r="A2922" s="14"/>
      <c r="B2922" s="252"/>
      <c r="C2922" s="253"/>
      <c r="D2922" s="243" t="s">
        <v>195</v>
      </c>
      <c r="E2922" s="254" t="s">
        <v>1</v>
      </c>
      <c r="F2922" s="255" t="s">
        <v>3383</v>
      </c>
      <c r="G2922" s="253"/>
      <c r="H2922" s="256">
        <v>9.5999999999999996</v>
      </c>
      <c r="I2922" s="257"/>
      <c r="J2922" s="253"/>
      <c r="K2922" s="253"/>
      <c r="L2922" s="258"/>
      <c r="M2922" s="259"/>
      <c r="N2922" s="260"/>
      <c r="O2922" s="260"/>
      <c r="P2922" s="260"/>
      <c r="Q2922" s="260"/>
      <c r="R2922" s="260"/>
      <c r="S2922" s="260"/>
      <c r="T2922" s="261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62" t="s">
        <v>195</v>
      </c>
      <c r="AU2922" s="262" t="s">
        <v>83</v>
      </c>
      <c r="AV2922" s="14" t="s">
        <v>83</v>
      </c>
      <c r="AW2922" s="14" t="s">
        <v>30</v>
      </c>
      <c r="AX2922" s="14" t="s">
        <v>73</v>
      </c>
      <c r="AY2922" s="262" t="s">
        <v>183</v>
      </c>
    </row>
    <row r="2923" s="13" customFormat="1">
      <c r="A2923" s="13"/>
      <c r="B2923" s="241"/>
      <c r="C2923" s="242"/>
      <c r="D2923" s="243" t="s">
        <v>195</v>
      </c>
      <c r="E2923" s="244" t="s">
        <v>1</v>
      </c>
      <c r="F2923" s="245" t="s">
        <v>3384</v>
      </c>
      <c r="G2923" s="242"/>
      <c r="H2923" s="244" t="s">
        <v>1</v>
      </c>
      <c r="I2923" s="246"/>
      <c r="J2923" s="242"/>
      <c r="K2923" s="242"/>
      <c r="L2923" s="247"/>
      <c r="M2923" s="248"/>
      <c r="N2923" s="249"/>
      <c r="O2923" s="249"/>
      <c r="P2923" s="249"/>
      <c r="Q2923" s="249"/>
      <c r="R2923" s="249"/>
      <c r="S2923" s="249"/>
      <c r="T2923" s="250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51" t="s">
        <v>195</v>
      </c>
      <c r="AU2923" s="251" t="s">
        <v>83</v>
      </c>
      <c r="AV2923" s="13" t="s">
        <v>81</v>
      </c>
      <c r="AW2923" s="13" t="s">
        <v>30</v>
      </c>
      <c r="AX2923" s="13" t="s">
        <v>73</v>
      </c>
      <c r="AY2923" s="251" t="s">
        <v>183</v>
      </c>
    </row>
    <row r="2924" s="14" customFormat="1">
      <c r="A2924" s="14"/>
      <c r="B2924" s="252"/>
      <c r="C2924" s="253"/>
      <c r="D2924" s="243" t="s">
        <v>195</v>
      </c>
      <c r="E2924" s="254" t="s">
        <v>1</v>
      </c>
      <c r="F2924" s="255" t="s">
        <v>3385</v>
      </c>
      <c r="G2924" s="253"/>
      <c r="H2924" s="256">
        <v>10.199999999999999</v>
      </c>
      <c r="I2924" s="257"/>
      <c r="J2924" s="253"/>
      <c r="K2924" s="253"/>
      <c r="L2924" s="258"/>
      <c r="M2924" s="259"/>
      <c r="N2924" s="260"/>
      <c r="O2924" s="260"/>
      <c r="P2924" s="260"/>
      <c r="Q2924" s="260"/>
      <c r="R2924" s="260"/>
      <c r="S2924" s="260"/>
      <c r="T2924" s="261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62" t="s">
        <v>195</v>
      </c>
      <c r="AU2924" s="262" t="s">
        <v>83</v>
      </c>
      <c r="AV2924" s="14" t="s">
        <v>83</v>
      </c>
      <c r="AW2924" s="14" t="s">
        <v>30</v>
      </c>
      <c r="AX2924" s="14" t="s">
        <v>73</v>
      </c>
      <c r="AY2924" s="262" t="s">
        <v>183</v>
      </c>
    </row>
    <row r="2925" s="15" customFormat="1">
      <c r="A2925" s="15"/>
      <c r="B2925" s="263"/>
      <c r="C2925" s="264"/>
      <c r="D2925" s="243" t="s">
        <v>195</v>
      </c>
      <c r="E2925" s="265" t="s">
        <v>1</v>
      </c>
      <c r="F2925" s="266" t="s">
        <v>219</v>
      </c>
      <c r="G2925" s="264"/>
      <c r="H2925" s="267">
        <v>24.559999999999999</v>
      </c>
      <c r="I2925" s="268"/>
      <c r="J2925" s="264"/>
      <c r="K2925" s="264"/>
      <c r="L2925" s="269"/>
      <c r="M2925" s="270"/>
      <c r="N2925" s="271"/>
      <c r="O2925" s="271"/>
      <c r="P2925" s="271"/>
      <c r="Q2925" s="271"/>
      <c r="R2925" s="271"/>
      <c r="S2925" s="271"/>
      <c r="T2925" s="272"/>
      <c r="U2925" s="15"/>
      <c r="V2925" s="15"/>
      <c r="W2925" s="15"/>
      <c r="X2925" s="15"/>
      <c r="Y2925" s="15"/>
      <c r="Z2925" s="15"/>
      <c r="AA2925" s="15"/>
      <c r="AB2925" s="15"/>
      <c r="AC2925" s="15"/>
      <c r="AD2925" s="15"/>
      <c r="AE2925" s="15"/>
      <c r="AT2925" s="273" t="s">
        <v>195</v>
      </c>
      <c r="AU2925" s="273" t="s">
        <v>83</v>
      </c>
      <c r="AV2925" s="15" t="s">
        <v>188</v>
      </c>
      <c r="AW2925" s="15" t="s">
        <v>30</v>
      </c>
      <c r="AX2925" s="15" t="s">
        <v>81</v>
      </c>
      <c r="AY2925" s="273" t="s">
        <v>183</v>
      </c>
    </row>
    <row r="2926" s="2" customFormat="1" ht="24.15" customHeight="1">
      <c r="A2926" s="38"/>
      <c r="B2926" s="39"/>
      <c r="C2926" s="277" t="s">
        <v>3386</v>
      </c>
      <c r="D2926" s="277" t="s">
        <v>649</v>
      </c>
      <c r="E2926" s="278" t="s">
        <v>3387</v>
      </c>
      <c r="F2926" s="279" t="s">
        <v>3388</v>
      </c>
      <c r="G2926" s="280" t="s">
        <v>319</v>
      </c>
      <c r="H2926" s="281">
        <v>24.559999999999999</v>
      </c>
      <c r="I2926" s="282"/>
      <c r="J2926" s="283">
        <f>ROUND(I2926*H2926,2)</f>
        <v>0</v>
      </c>
      <c r="K2926" s="284"/>
      <c r="L2926" s="285"/>
      <c r="M2926" s="286" t="s">
        <v>1</v>
      </c>
      <c r="N2926" s="287" t="s">
        <v>38</v>
      </c>
      <c r="O2926" s="91"/>
      <c r="P2926" s="237">
        <f>O2926*H2926</f>
        <v>0</v>
      </c>
      <c r="Q2926" s="237">
        <v>0.0060000000000000001</v>
      </c>
      <c r="R2926" s="237">
        <f>Q2926*H2926</f>
        <v>0.14735999999999999</v>
      </c>
      <c r="S2926" s="237">
        <v>0</v>
      </c>
      <c r="T2926" s="238">
        <f>S2926*H2926</f>
        <v>0</v>
      </c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R2926" s="239" t="s">
        <v>283</v>
      </c>
      <c r="AT2926" s="239" t="s">
        <v>649</v>
      </c>
      <c r="AU2926" s="239" t="s">
        <v>83</v>
      </c>
      <c r="AY2926" s="17" t="s">
        <v>183</v>
      </c>
      <c r="BE2926" s="240">
        <f>IF(N2926="základní",J2926,0)</f>
        <v>0</v>
      </c>
      <c r="BF2926" s="240">
        <f>IF(N2926="snížená",J2926,0)</f>
        <v>0</v>
      </c>
      <c r="BG2926" s="240">
        <f>IF(N2926="zákl. přenesená",J2926,0)</f>
        <v>0</v>
      </c>
      <c r="BH2926" s="240">
        <f>IF(N2926="sníž. přenesená",J2926,0)</f>
        <v>0</v>
      </c>
      <c r="BI2926" s="240">
        <f>IF(N2926="nulová",J2926,0)</f>
        <v>0</v>
      </c>
      <c r="BJ2926" s="17" t="s">
        <v>81</v>
      </c>
      <c r="BK2926" s="240">
        <f>ROUND(I2926*H2926,2)</f>
        <v>0</v>
      </c>
      <c r="BL2926" s="17" t="s">
        <v>188</v>
      </c>
      <c r="BM2926" s="239" t="s">
        <v>3389</v>
      </c>
    </row>
    <row r="2927" s="13" customFormat="1">
      <c r="A2927" s="13"/>
      <c r="B2927" s="241"/>
      <c r="C2927" s="242"/>
      <c r="D2927" s="243" t="s">
        <v>195</v>
      </c>
      <c r="E2927" s="244" t="s">
        <v>1</v>
      </c>
      <c r="F2927" s="245" t="s">
        <v>3377</v>
      </c>
      <c r="G2927" s="242"/>
      <c r="H2927" s="244" t="s">
        <v>1</v>
      </c>
      <c r="I2927" s="246"/>
      <c r="J2927" s="242"/>
      <c r="K2927" s="242"/>
      <c r="L2927" s="247"/>
      <c r="M2927" s="248"/>
      <c r="N2927" s="249"/>
      <c r="O2927" s="249"/>
      <c r="P2927" s="249"/>
      <c r="Q2927" s="249"/>
      <c r="R2927" s="249"/>
      <c r="S2927" s="249"/>
      <c r="T2927" s="250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51" t="s">
        <v>195</v>
      </c>
      <c r="AU2927" s="251" t="s">
        <v>83</v>
      </c>
      <c r="AV2927" s="13" t="s">
        <v>81</v>
      </c>
      <c r="AW2927" s="13" t="s">
        <v>30</v>
      </c>
      <c r="AX2927" s="13" t="s">
        <v>73</v>
      </c>
      <c r="AY2927" s="251" t="s">
        <v>183</v>
      </c>
    </row>
    <row r="2928" s="13" customFormat="1">
      <c r="A2928" s="13"/>
      <c r="B2928" s="241"/>
      <c r="C2928" s="242"/>
      <c r="D2928" s="243" t="s">
        <v>195</v>
      </c>
      <c r="E2928" s="244" t="s">
        <v>1</v>
      </c>
      <c r="F2928" s="245" t="s">
        <v>3378</v>
      </c>
      <c r="G2928" s="242"/>
      <c r="H2928" s="244" t="s">
        <v>1</v>
      </c>
      <c r="I2928" s="246"/>
      <c r="J2928" s="242"/>
      <c r="K2928" s="242"/>
      <c r="L2928" s="247"/>
      <c r="M2928" s="248"/>
      <c r="N2928" s="249"/>
      <c r="O2928" s="249"/>
      <c r="P2928" s="249"/>
      <c r="Q2928" s="249"/>
      <c r="R2928" s="249"/>
      <c r="S2928" s="249"/>
      <c r="T2928" s="250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51" t="s">
        <v>195</v>
      </c>
      <c r="AU2928" s="251" t="s">
        <v>83</v>
      </c>
      <c r="AV2928" s="13" t="s">
        <v>81</v>
      </c>
      <c r="AW2928" s="13" t="s">
        <v>30</v>
      </c>
      <c r="AX2928" s="13" t="s">
        <v>73</v>
      </c>
      <c r="AY2928" s="251" t="s">
        <v>183</v>
      </c>
    </row>
    <row r="2929" s="14" customFormat="1">
      <c r="A2929" s="14"/>
      <c r="B2929" s="252"/>
      <c r="C2929" s="253"/>
      <c r="D2929" s="243" t="s">
        <v>195</v>
      </c>
      <c r="E2929" s="254" t="s">
        <v>1</v>
      </c>
      <c r="F2929" s="255" t="s">
        <v>3379</v>
      </c>
      <c r="G2929" s="253"/>
      <c r="H2929" s="256">
        <v>2.6600000000000001</v>
      </c>
      <c r="I2929" s="257"/>
      <c r="J2929" s="253"/>
      <c r="K2929" s="253"/>
      <c r="L2929" s="258"/>
      <c r="M2929" s="259"/>
      <c r="N2929" s="260"/>
      <c r="O2929" s="260"/>
      <c r="P2929" s="260"/>
      <c r="Q2929" s="260"/>
      <c r="R2929" s="260"/>
      <c r="S2929" s="260"/>
      <c r="T2929" s="261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62" t="s">
        <v>195</v>
      </c>
      <c r="AU2929" s="262" t="s">
        <v>83</v>
      </c>
      <c r="AV2929" s="14" t="s">
        <v>83</v>
      </c>
      <c r="AW2929" s="14" t="s">
        <v>30</v>
      </c>
      <c r="AX2929" s="14" t="s">
        <v>73</v>
      </c>
      <c r="AY2929" s="262" t="s">
        <v>183</v>
      </c>
    </row>
    <row r="2930" s="13" customFormat="1">
      <c r="A2930" s="13"/>
      <c r="B2930" s="241"/>
      <c r="C2930" s="242"/>
      <c r="D2930" s="243" t="s">
        <v>195</v>
      </c>
      <c r="E2930" s="244" t="s">
        <v>1</v>
      </c>
      <c r="F2930" s="245" t="s">
        <v>3380</v>
      </c>
      <c r="G2930" s="242"/>
      <c r="H2930" s="244" t="s">
        <v>1</v>
      </c>
      <c r="I2930" s="246"/>
      <c r="J2930" s="242"/>
      <c r="K2930" s="242"/>
      <c r="L2930" s="247"/>
      <c r="M2930" s="248"/>
      <c r="N2930" s="249"/>
      <c r="O2930" s="249"/>
      <c r="P2930" s="249"/>
      <c r="Q2930" s="249"/>
      <c r="R2930" s="249"/>
      <c r="S2930" s="249"/>
      <c r="T2930" s="250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51" t="s">
        <v>195</v>
      </c>
      <c r="AU2930" s="251" t="s">
        <v>83</v>
      </c>
      <c r="AV2930" s="13" t="s">
        <v>81</v>
      </c>
      <c r="AW2930" s="13" t="s">
        <v>30</v>
      </c>
      <c r="AX2930" s="13" t="s">
        <v>73</v>
      </c>
      <c r="AY2930" s="251" t="s">
        <v>183</v>
      </c>
    </row>
    <row r="2931" s="14" customFormat="1">
      <c r="A2931" s="14"/>
      <c r="B2931" s="252"/>
      <c r="C2931" s="253"/>
      <c r="D2931" s="243" t="s">
        <v>195</v>
      </c>
      <c r="E2931" s="254" t="s">
        <v>1</v>
      </c>
      <c r="F2931" s="255" t="s">
        <v>3381</v>
      </c>
      <c r="G2931" s="253"/>
      <c r="H2931" s="256">
        <v>2.1000000000000001</v>
      </c>
      <c r="I2931" s="257"/>
      <c r="J2931" s="253"/>
      <c r="K2931" s="253"/>
      <c r="L2931" s="258"/>
      <c r="M2931" s="259"/>
      <c r="N2931" s="260"/>
      <c r="O2931" s="260"/>
      <c r="P2931" s="260"/>
      <c r="Q2931" s="260"/>
      <c r="R2931" s="260"/>
      <c r="S2931" s="260"/>
      <c r="T2931" s="261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62" t="s">
        <v>195</v>
      </c>
      <c r="AU2931" s="262" t="s">
        <v>83</v>
      </c>
      <c r="AV2931" s="14" t="s">
        <v>83</v>
      </c>
      <c r="AW2931" s="14" t="s">
        <v>30</v>
      </c>
      <c r="AX2931" s="14" t="s">
        <v>73</v>
      </c>
      <c r="AY2931" s="262" t="s">
        <v>183</v>
      </c>
    </row>
    <row r="2932" s="13" customFormat="1">
      <c r="A2932" s="13"/>
      <c r="B2932" s="241"/>
      <c r="C2932" s="242"/>
      <c r="D2932" s="243" t="s">
        <v>195</v>
      </c>
      <c r="E2932" s="244" t="s">
        <v>1</v>
      </c>
      <c r="F2932" s="245" t="s">
        <v>3382</v>
      </c>
      <c r="G2932" s="242"/>
      <c r="H2932" s="244" t="s">
        <v>1</v>
      </c>
      <c r="I2932" s="246"/>
      <c r="J2932" s="242"/>
      <c r="K2932" s="242"/>
      <c r="L2932" s="247"/>
      <c r="M2932" s="248"/>
      <c r="N2932" s="249"/>
      <c r="O2932" s="249"/>
      <c r="P2932" s="249"/>
      <c r="Q2932" s="249"/>
      <c r="R2932" s="249"/>
      <c r="S2932" s="249"/>
      <c r="T2932" s="250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51" t="s">
        <v>195</v>
      </c>
      <c r="AU2932" s="251" t="s">
        <v>83</v>
      </c>
      <c r="AV2932" s="13" t="s">
        <v>81</v>
      </c>
      <c r="AW2932" s="13" t="s">
        <v>30</v>
      </c>
      <c r="AX2932" s="13" t="s">
        <v>73</v>
      </c>
      <c r="AY2932" s="251" t="s">
        <v>183</v>
      </c>
    </row>
    <row r="2933" s="14" customFormat="1">
      <c r="A2933" s="14"/>
      <c r="B2933" s="252"/>
      <c r="C2933" s="253"/>
      <c r="D2933" s="243" t="s">
        <v>195</v>
      </c>
      <c r="E2933" s="254" t="s">
        <v>1</v>
      </c>
      <c r="F2933" s="255" t="s">
        <v>3383</v>
      </c>
      <c r="G2933" s="253"/>
      <c r="H2933" s="256">
        <v>9.5999999999999996</v>
      </c>
      <c r="I2933" s="257"/>
      <c r="J2933" s="253"/>
      <c r="K2933" s="253"/>
      <c r="L2933" s="258"/>
      <c r="M2933" s="259"/>
      <c r="N2933" s="260"/>
      <c r="O2933" s="260"/>
      <c r="P2933" s="260"/>
      <c r="Q2933" s="260"/>
      <c r="R2933" s="260"/>
      <c r="S2933" s="260"/>
      <c r="T2933" s="261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62" t="s">
        <v>195</v>
      </c>
      <c r="AU2933" s="262" t="s">
        <v>83</v>
      </c>
      <c r="AV2933" s="14" t="s">
        <v>83</v>
      </c>
      <c r="AW2933" s="14" t="s">
        <v>30</v>
      </c>
      <c r="AX2933" s="14" t="s">
        <v>73</v>
      </c>
      <c r="AY2933" s="262" t="s">
        <v>183</v>
      </c>
    </row>
    <row r="2934" s="13" customFormat="1">
      <c r="A2934" s="13"/>
      <c r="B2934" s="241"/>
      <c r="C2934" s="242"/>
      <c r="D2934" s="243" t="s">
        <v>195</v>
      </c>
      <c r="E2934" s="244" t="s">
        <v>1</v>
      </c>
      <c r="F2934" s="245" t="s">
        <v>3384</v>
      </c>
      <c r="G2934" s="242"/>
      <c r="H2934" s="244" t="s">
        <v>1</v>
      </c>
      <c r="I2934" s="246"/>
      <c r="J2934" s="242"/>
      <c r="K2934" s="242"/>
      <c r="L2934" s="247"/>
      <c r="M2934" s="248"/>
      <c r="N2934" s="249"/>
      <c r="O2934" s="249"/>
      <c r="P2934" s="249"/>
      <c r="Q2934" s="249"/>
      <c r="R2934" s="249"/>
      <c r="S2934" s="249"/>
      <c r="T2934" s="250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51" t="s">
        <v>195</v>
      </c>
      <c r="AU2934" s="251" t="s">
        <v>83</v>
      </c>
      <c r="AV2934" s="13" t="s">
        <v>81</v>
      </c>
      <c r="AW2934" s="13" t="s">
        <v>30</v>
      </c>
      <c r="AX2934" s="13" t="s">
        <v>73</v>
      </c>
      <c r="AY2934" s="251" t="s">
        <v>183</v>
      </c>
    </row>
    <row r="2935" s="14" customFormat="1">
      <c r="A2935" s="14"/>
      <c r="B2935" s="252"/>
      <c r="C2935" s="253"/>
      <c r="D2935" s="243" t="s">
        <v>195</v>
      </c>
      <c r="E2935" s="254" t="s">
        <v>1</v>
      </c>
      <c r="F2935" s="255" t="s">
        <v>3385</v>
      </c>
      <c r="G2935" s="253"/>
      <c r="H2935" s="256">
        <v>10.199999999999999</v>
      </c>
      <c r="I2935" s="257"/>
      <c r="J2935" s="253"/>
      <c r="K2935" s="253"/>
      <c r="L2935" s="258"/>
      <c r="M2935" s="259"/>
      <c r="N2935" s="260"/>
      <c r="O2935" s="260"/>
      <c r="P2935" s="260"/>
      <c r="Q2935" s="260"/>
      <c r="R2935" s="260"/>
      <c r="S2935" s="260"/>
      <c r="T2935" s="261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62" t="s">
        <v>195</v>
      </c>
      <c r="AU2935" s="262" t="s">
        <v>83</v>
      </c>
      <c r="AV2935" s="14" t="s">
        <v>83</v>
      </c>
      <c r="AW2935" s="14" t="s">
        <v>30</v>
      </c>
      <c r="AX2935" s="14" t="s">
        <v>73</v>
      </c>
      <c r="AY2935" s="262" t="s">
        <v>183</v>
      </c>
    </row>
    <row r="2936" s="15" customFormat="1">
      <c r="A2936" s="15"/>
      <c r="B2936" s="263"/>
      <c r="C2936" s="264"/>
      <c r="D2936" s="243" t="s">
        <v>195</v>
      </c>
      <c r="E2936" s="265" t="s">
        <v>1</v>
      </c>
      <c r="F2936" s="266" t="s">
        <v>219</v>
      </c>
      <c r="G2936" s="264"/>
      <c r="H2936" s="267">
        <v>24.559999999999999</v>
      </c>
      <c r="I2936" s="268"/>
      <c r="J2936" s="264"/>
      <c r="K2936" s="264"/>
      <c r="L2936" s="269"/>
      <c r="M2936" s="270"/>
      <c r="N2936" s="271"/>
      <c r="O2936" s="271"/>
      <c r="P2936" s="271"/>
      <c r="Q2936" s="271"/>
      <c r="R2936" s="271"/>
      <c r="S2936" s="271"/>
      <c r="T2936" s="272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T2936" s="273" t="s">
        <v>195</v>
      </c>
      <c r="AU2936" s="273" t="s">
        <v>83</v>
      </c>
      <c r="AV2936" s="15" t="s">
        <v>188</v>
      </c>
      <c r="AW2936" s="15" t="s">
        <v>30</v>
      </c>
      <c r="AX2936" s="15" t="s">
        <v>81</v>
      </c>
      <c r="AY2936" s="273" t="s">
        <v>183</v>
      </c>
    </row>
    <row r="2937" s="2" customFormat="1" ht="24.15" customHeight="1">
      <c r="A2937" s="38"/>
      <c r="B2937" s="39"/>
      <c r="C2937" s="227" t="s">
        <v>3390</v>
      </c>
      <c r="D2937" s="227" t="s">
        <v>185</v>
      </c>
      <c r="E2937" s="228" t="s">
        <v>3391</v>
      </c>
      <c r="F2937" s="229" t="s">
        <v>3392</v>
      </c>
      <c r="G2937" s="230" t="s">
        <v>319</v>
      </c>
      <c r="H2937" s="231">
        <v>3.6000000000000001</v>
      </c>
      <c r="I2937" s="232"/>
      <c r="J2937" s="233">
        <f>ROUND(I2937*H2937,2)</f>
        <v>0</v>
      </c>
      <c r="K2937" s="234"/>
      <c r="L2937" s="44"/>
      <c r="M2937" s="235" t="s">
        <v>1</v>
      </c>
      <c r="N2937" s="236" t="s">
        <v>38</v>
      </c>
      <c r="O2937" s="91"/>
      <c r="P2937" s="237">
        <f>O2937*H2937</f>
        <v>0</v>
      </c>
      <c r="Q2937" s="237">
        <v>0.00072000000000000005</v>
      </c>
      <c r="R2937" s="237">
        <f>Q2937*H2937</f>
        <v>0.0025920000000000001</v>
      </c>
      <c r="S2937" s="237">
        <v>0</v>
      </c>
      <c r="T2937" s="238">
        <f>S2937*H2937</f>
        <v>0</v>
      </c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R2937" s="239" t="s">
        <v>327</v>
      </c>
      <c r="AT2937" s="239" t="s">
        <v>185</v>
      </c>
      <c r="AU2937" s="239" t="s">
        <v>83</v>
      </c>
      <c r="AY2937" s="17" t="s">
        <v>183</v>
      </c>
      <c r="BE2937" s="240">
        <f>IF(N2937="základní",J2937,0)</f>
        <v>0</v>
      </c>
      <c r="BF2937" s="240">
        <f>IF(N2937="snížená",J2937,0)</f>
        <v>0</v>
      </c>
      <c r="BG2937" s="240">
        <f>IF(N2937="zákl. přenesená",J2937,0)</f>
        <v>0</v>
      </c>
      <c r="BH2937" s="240">
        <f>IF(N2937="sníž. přenesená",J2937,0)</f>
        <v>0</v>
      </c>
      <c r="BI2937" s="240">
        <f>IF(N2937="nulová",J2937,0)</f>
        <v>0</v>
      </c>
      <c r="BJ2937" s="17" t="s">
        <v>81</v>
      </c>
      <c r="BK2937" s="240">
        <f>ROUND(I2937*H2937,2)</f>
        <v>0</v>
      </c>
      <c r="BL2937" s="17" t="s">
        <v>327</v>
      </c>
      <c r="BM2937" s="239" t="s">
        <v>3393</v>
      </c>
    </row>
    <row r="2938" s="13" customFormat="1">
      <c r="A2938" s="13"/>
      <c r="B2938" s="241"/>
      <c r="C2938" s="242"/>
      <c r="D2938" s="243" t="s">
        <v>195</v>
      </c>
      <c r="E2938" s="244" t="s">
        <v>1</v>
      </c>
      <c r="F2938" s="245" t="s">
        <v>3377</v>
      </c>
      <c r="G2938" s="242"/>
      <c r="H2938" s="244" t="s">
        <v>1</v>
      </c>
      <c r="I2938" s="246"/>
      <c r="J2938" s="242"/>
      <c r="K2938" s="242"/>
      <c r="L2938" s="247"/>
      <c r="M2938" s="248"/>
      <c r="N2938" s="249"/>
      <c r="O2938" s="249"/>
      <c r="P2938" s="249"/>
      <c r="Q2938" s="249"/>
      <c r="R2938" s="249"/>
      <c r="S2938" s="249"/>
      <c r="T2938" s="250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51" t="s">
        <v>195</v>
      </c>
      <c r="AU2938" s="251" t="s">
        <v>83</v>
      </c>
      <c r="AV2938" s="13" t="s">
        <v>81</v>
      </c>
      <c r="AW2938" s="13" t="s">
        <v>30</v>
      </c>
      <c r="AX2938" s="13" t="s">
        <v>73</v>
      </c>
      <c r="AY2938" s="251" t="s">
        <v>183</v>
      </c>
    </row>
    <row r="2939" s="13" customFormat="1">
      <c r="A2939" s="13"/>
      <c r="B2939" s="241"/>
      <c r="C2939" s="242"/>
      <c r="D2939" s="243" t="s">
        <v>195</v>
      </c>
      <c r="E2939" s="244" t="s">
        <v>1</v>
      </c>
      <c r="F2939" s="245" t="s">
        <v>3394</v>
      </c>
      <c r="G2939" s="242"/>
      <c r="H2939" s="244" t="s">
        <v>1</v>
      </c>
      <c r="I2939" s="246"/>
      <c r="J2939" s="242"/>
      <c r="K2939" s="242"/>
      <c r="L2939" s="247"/>
      <c r="M2939" s="248"/>
      <c r="N2939" s="249"/>
      <c r="O2939" s="249"/>
      <c r="P2939" s="249"/>
      <c r="Q2939" s="249"/>
      <c r="R2939" s="249"/>
      <c r="S2939" s="249"/>
      <c r="T2939" s="250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51" t="s">
        <v>195</v>
      </c>
      <c r="AU2939" s="251" t="s">
        <v>83</v>
      </c>
      <c r="AV2939" s="13" t="s">
        <v>81</v>
      </c>
      <c r="AW2939" s="13" t="s">
        <v>30</v>
      </c>
      <c r="AX2939" s="13" t="s">
        <v>73</v>
      </c>
      <c r="AY2939" s="251" t="s">
        <v>183</v>
      </c>
    </row>
    <row r="2940" s="14" customFormat="1">
      <c r="A2940" s="14"/>
      <c r="B2940" s="252"/>
      <c r="C2940" s="253"/>
      <c r="D2940" s="243" t="s">
        <v>195</v>
      </c>
      <c r="E2940" s="254" t="s">
        <v>1</v>
      </c>
      <c r="F2940" s="255" t="s">
        <v>3395</v>
      </c>
      <c r="G2940" s="253"/>
      <c r="H2940" s="256">
        <v>0.94999999999999996</v>
      </c>
      <c r="I2940" s="257"/>
      <c r="J2940" s="253"/>
      <c r="K2940" s="253"/>
      <c r="L2940" s="258"/>
      <c r="M2940" s="259"/>
      <c r="N2940" s="260"/>
      <c r="O2940" s="260"/>
      <c r="P2940" s="260"/>
      <c r="Q2940" s="260"/>
      <c r="R2940" s="260"/>
      <c r="S2940" s="260"/>
      <c r="T2940" s="261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62" t="s">
        <v>195</v>
      </c>
      <c r="AU2940" s="262" t="s">
        <v>83</v>
      </c>
      <c r="AV2940" s="14" t="s">
        <v>83</v>
      </c>
      <c r="AW2940" s="14" t="s">
        <v>30</v>
      </c>
      <c r="AX2940" s="14" t="s">
        <v>73</v>
      </c>
      <c r="AY2940" s="262" t="s">
        <v>183</v>
      </c>
    </row>
    <row r="2941" s="13" customFormat="1">
      <c r="A2941" s="13"/>
      <c r="B2941" s="241"/>
      <c r="C2941" s="242"/>
      <c r="D2941" s="243" t="s">
        <v>195</v>
      </c>
      <c r="E2941" s="244" t="s">
        <v>1</v>
      </c>
      <c r="F2941" s="245" t="s">
        <v>3396</v>
      </c>
      <c r="G2941" s="242"/>
      <c r="H2941" s="244" t="s">
        <v>1</v>
      </c>
      <c r="I2941" s="246"/>
      <c r="J2941" s="242"/>
      <c r="K2941" s="242"/>
      <c r="L2941" s="247"/>
      <c r="M2941" s="248"/>
      <c r="N2941" s="249"/>
      <c r="O2941" s="249"/>
      <c r="P2941" s="249"/>
      <c r="Q2941" s="249"/>
      <c r="R2941" s="249"/>
      <c r="S2941" s="249"/>
      <c r="T2941" s="250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51" t="s">
        <v>195</v>
      </c>
      <c r="AU2941" s="251" t="s">
        <v>83</v>
      </c>
      <c r="AV2941" s="13" t="s">
        <v>81</v>
      </c>
      <c r="AW2941" s="13" t="s">
        <v>30</v>
      </c>
      <c r="AX2941" s="13" t="s">
        <v>73</v>
      </c>
      <c r="AY2941" s="251" t="s">
        <v>183</v>
      </c>
    </row>
    <row r="2942" s="14" customFormat="1">
      <c r="A2942" s="14"/>
      <c r="B2942" s="252"/>
      <c r="C2942" s="253"/>
      <c r="D2942" s="243" t="s">
        <v>195</v>
      </c>
      <c r="E2942" s="254" t="s">
        <v>1</v>
      </c>
      <c r="F2942" s="255" t="s">
        <v>3397</v>
      </c>
      <c r="G2942" s="253"/>
      <c r="H2942" s="256">
        <v>0.90000000000000002</v>
      </c>
      <c r="I2942" s="257"/>
      <c r="J2942" s="253"/>
      <c r="K2942" s="253"/>
      <c r="L2942" s="258"/>
      <c r="M2942" s="259"/>
      <c r="N2942" s="260"/>
      <c r="O2942" s="260"/>
      <c r="P2942" s="260"/>
      <c r="Q2942" s="260"/>
      <c r="R2942" s="260"/>
      <c r="S2942" s="260"/>
      <c r="T2942" s="261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62" t="s">
        <v>195</v>
      </c>
      <c r="AU2942" s="262" t="s">
        <v>83</v>
      </c>
      <c r="AV2942" s="14" t="s">
        <v>83</v>
      </c>
      <c r="AW2942" s="14" t="s">
        <v>30</v>
      </c>
      <c r="AX2942" s="14" t="s">
        <v>73</v>
      </c>
      <c r="AY2942" s="262" t="s">
        <v>183</v>
      </c>
    </row>
    <row r="2943" s="13" customFormat="1">
      <c r="A2943" s="13"/>
      <c r="B2943" s="241"/>
      <c r="C2943" s="242"/>
      <c r="D2943" s="243" t="s">
        <v>195</v>
      </c>
      <c r="E2943" s="244" t="s">
        <v>1</v>
      </c>
      <c r="F2943" s="245" t="s">
        <v>3398</v>
      </c>
      <c r="G2943" s="242"/>
      <c r="H2943" s="244" t="s">
        <v>1</v>
      </c>
      <c r="I2943" s="246"/>
      <c r="J2943" s="242"/>
      <c r="K2943" s="242"/>
      <c r="L2943" s="247"/>
      <c r="M2943" s="248"/>
      <c r="N2943" s="249"/>
      <c r="O2943" s="249"/>
      <c r="P2943" s="249"/>
      <c r="Q2943" s="249"/>
      <c r="R2943" s="249"/>
      <c r="S2943" s="249"/>
      <c r="T2943" s="250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51" t="s">
        <v>195</v>
      </c>
      <c r="AU2943" s="251" t="s">
        <v>83</v>
      </c>
      <c r="AV2943" s="13" t="s">
        <v>81</v>
      </c>
      <c r="AW2943" s="13" t="s">
        <v>30</v>
      </c>
      <c r="AX2943" s="13" t="s">
        <v>73</v>
      </c>
      <c r="AY2943" s="251" t="s">
        <v>183</v>
      </c>
    </row>
    <row r="2944" s="14" customFormat="1">
      <c r="A2944" s="14"/>
      <c r="B2944" s="252"/>
      <c r="C2944" s="253"/>
      <c r="D2944" s="243" t="s">
        <v>195</v>
      </c>
      <c r="E2944" s="254" t="s">
        <v>1</v>
      </c>
      <c r="F2944" s="255" t="s">
        <v>3399</v>
      </c>
      <c r="G2944" s="253"/>
      <c r="H2944" s="256">
        <v>1.75</v>
      </c>
      <c r="I2944" s="257"/>
      <c r="J2944" s="253"/>
      <c r="K2944" s="253"/>
      <c r="L2944" s="258"/>
      <c r="M2944" s="259"/>
      <c r="N2944" s="260"/>
      <c r="O2944" s="260"/>
      <c r="P2944" s="260"/>
      <c r="Q2944" s="260"/>
      <c r="R2944" s="260"/>
      <c r="S2944" s="260"/>
      <c r="T2944" s="261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62" t="s">
        <v>195</v>
      </c>
      <c r="AU2944" s="262" t="s">
        <v>83</v>
      </c>
      <c r="AV2944" s="14" t="s">
        <v>83</v>
      </c>
      <c r="AW2944" s="14" t="s">
        <v>30</v>
      </c>
      <c r="AX2944" s="14" t="s">
        <v>73</v>
      </c>
      <c r="AY2944" s="262" t="s">
        <v>183</v>
      </c>
    </row>
    <row r="2945" s="15" customFormat="1">
      <c r="A2945" s="15"/>
      <c r="B2945" s="263"/>
      <c r="C2945" s="264"/>
      <c r="D2945" s="243" t="s">
        <v>195</v>
      </c>
      <c r="E2945" s="265" t="s">
        <v>1</v>
      </c>
      <c r="F2945" s="266" t="s">
        <v>219</v>
      </c>
      <c r="G2945" s="264"/>
      <c r="H2945" s="267">
        <v>3.6000000000000001</v>
      </c>
      <c r="I2945" s="268"/>
      <c r="J2945" s="264"/>
      <c r="K2945" s="264"/>
      <c r="L2945" s="269"/>
      <c r="M2945" s="270"/>
      <c r="N2945" s="271"/>
      <c r="O2945" s="271"/>
      <c r="P2945" s="271"/>
      <c r="Q2945" s="271"/>
      <c r="R2945" s="271"/>
      <c r="S2945" s="271"/>
      <c r="T2945" s="272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73" t="s">
        <v>195</v>
      </c>
      <c r="AU2945" s="273" t="s">
        <v>83</v>
      </c>
      <c r="AV2945" s="15" t="s">
        <v>188</v>
      </c>
      <c r="AW2945" s="15" t="s">
        <v>30</v>
      </c>
      <c r="AX2945" s="15" t="s">
        <v>81</v>
      </c>
      <c r="AY2945" s="273" t="s">
        <v>183</v>
      </c>
    </row>
    <row r="2946" s="2" customFormat="1" ht="16.5" customHeight="1">
      <c r="A2946" s="38"/>
      <c r="B2946" s="39"/>
      <c r="C2946" s="277" t="s">
        <v>3400</v>
      </c>
      <c r="D2946" s="277" t="s">
        <v>649</v>
      </c>
      <c r="E2946" s="278" t="s">
        <v>3401</v>
      </c>
      <c r="F2946" s="279" t="s">
        <v>3402</v>
      </c>
      <c r="G2946" s="280" t="s">
        <v>319</v>
      </c>
      <c r="H2946" s="281">
        <v>3.6000000000000001</v>
      </c>
      <c r="I2946" s="282"/>
      <c r="J2946" s="283">
        <f>ROUND(I2946*H2946,2)</f>
        <v>0</v>
      </c>
      <c r="K2946" s="284"/>
      <c r="L2946" s="285"/>
      <c r="M2946" s="286" t="s">
        <v>1</v>
      </c>
      <c r="N2946" s="287" t="s">
        <v>38</v>
      </c>
      <c r="O2946" s="91"/>
      <c r="P2946" s="237">
        <f>O2946*H2946</f>
        <v>0</v>
      </c>
      <c r="Q2946" s="237">
        <v>0.0060000000000000001</v>
      </c>
      <c r="R2946" s="237">
        <f>Q2946*H2946</f>
        <v>0.021600000000000001</v>
      </c>
      <c r="S2946" s="237">
        <v>0</v>
      </c>
      <c r="T2946" s="238">
        <f>S2946*H2946</f>
        <v>0</v>
      </c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R2946" s="239" t="s">
        <v>435</v>
      </c>
      <c r="AT2946" s="239" t="s">
        <v>649</v>
      </c>
      <c r="AU2946" s="239" t="s">
        <v>83</v>
      </c>
      <c r="AY2946" s="17" t="s">
        <v>183</v>
      </c>
      <c r="BE2946" s="240">
        <f>IF(N2946="základní",J2946,0)</f>
        <v>0</v>
      </c>
      <c r="BF2946" s="240">
        <f>IF(N2946="snížená",J2946,0)</f>
        <v>0</v>
      </c>
      <c r="BG2946" s="240">
        <f>IF(N2946="zákl. přenesená",J2946,0)</f>
        <v>0</v>
      </c>
      <c r="BH2946" s="240">
        <f>IF(N2946="sníž. přenesená",J2946,0)</f>
        <v>0</v>
      </c>
      <c r="BI2946" s="240">
        <f>IF(N2946="nulová",J2946,0)</f>
        <v>0</v>
      </c>
      <c r="BJ2946" s="17" t="s">
        <v>81</v>
      </c>
      <c r="BK2946" s="240">
        <f>ROUND(I2946*H2946,2)</f>
        <v>0</v>
      </c>
      <c r="BL2946" s="17" t="s">
        <v>327</v>
      </c>
      <c r="BM2946" s="239" t="s">
        <v>3403</v>
      </c>
    </row>
    <row r="2947" s="13" customFormat="1">
      <c r="A2947" s="13"/>
      <c r="B2947" s="241"/>
      <c r="C2947" s="242"/>
      <c r="D2947" s="243" t="s">
        <v>195</v>
      </c>
      <c r="E2947" s="244" t="s">
        <v>1</v>
      </c>
      <c r="F2947" s="245" t="s">
        <v>3377</v>
      </c>
      <c r="G2947" s="242"/>
      <c r="H2947" s="244" t="s">
        <v>1</v>
      </c>
      <c r="I2947" s="246"/>
      <c r="J2947" s="242"/>
      <c r="K2947" s="242"/>
      <c r="L2947" s="247"/>
      <c r="M2947" s="248"/>
      <c r="N2947" s="249"/>
      <c r="O2947" s="249"/>
      <c r="P2947" s="249"/>
      <c r="Q2947" s="249"/>
      <c r="R2947" s="249"/>
      <c r="S2947" s="249"/>
      <c r="T2947" s="250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51" t="s">
        <v>195</v>
      </c>
      <c r="AU2947" s="251" t="s">
        <v>83</v>
      </c>
      <c r="AV2947" s="13" t="s">
        <v>81</v>
      </c>
      <c r="AW2947" s="13" t="s">
        <v>30</v>
      </c>
      <c r="AX2947" s="13" t="s">
        <v>73</v>
      </c>
      <c r="AY2947" s="251" t="s">
        <v>183</v>
      </c>
    </row>
    <row r="2948" s="13" customFormat="1">
      <c r="A2948" s="13"/>
      <c r="B2948" s="241"/>
      <c r="C2948" s="242"/>
      <c r="D2948" s="243" t="s">
        <v>195</v>
      </c>
      <c r="E2948" s="244" t="s">
        <v>1</v>
      </c>
      <c r="F2948" s="245" t="s">
        <v>3394</v>
      </c>
      <c r="G2948" s="242"/>
      <c r="H2948" s="244" t="s">
        <v>1</v>
      </c>
      <c r="I2948" s="246"/>
      <c r="J2948" s="242"/>
      <c r="K2948" s="242"/>
      <c r="L2948" s="247"/>
      <c r="M2948" s="248"/>
      <c r="N2948" s="249"/>
      <c r="O2948" s="249"/>
      <c r="P2948" s="249"/>
      <c r="Q2948" s="249"/>
      <c r="R2948" s="249"/>
      <c r="S2948" s="249"/>
      <c r="T2948" s="250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51" t="s">
        <v>195</v>
      </c>
      <c r="AU2948" s="251" t="s">
        <v>83</v>
      </c>
      <c r="AV2948" s="13" t="s">
        <v>81</v>
      </c>
      <c r="AW2948" s="13" t="s">
        <v>30</v>
      </c>
      <c r="AX2948" s="13" t="s">
        <v>73</v>
      </c>
      <c r="AY2948" s="251" t="s">
        <v>183</v>
      </c>
    </row>
    <row r="2949" s="14" customFormat="1">
      <c r="A2949" s="14"/>
      <c r="B2949" s="252"/>
      <c r="C2949" s="253"/>
      <c r="D2949" s="243" t="s">
        <v>195</v>
      </c>
      <c r="E2949" s="254" t="s">
        <v>1</v>
      </c>
      <c r="F2949" s="255" t="s">
        <v>3395</v>
      </c>
      <c r="G2949" s="253"/>
      <c r="H2949" s="256">
        <v>0.94999999999999996</v>
      </c>
      <c r="I2949" s="257"/>
      <c r="J2949" s="253"/>
      <c r="K2949" s="253"/>
      <c r="L2949" s="258"/>
      <c r="M2949" s="259"/>
      <c r="N2949" s="260"/>
      <c r="O2949" s="260"/>
      <c r="P2949" s="260"/>
      <c r="Q2949" s="260"/>
      <c r="R2949" s="260"/>
      <c r="S2949" s="260"/>
      <c r="T2949" s="261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62" t="s">
        <v>195</v>
      </c>
      <c r="AU2949" s="262" t="s">
        <v>83</v>
      </c>
      <c r="AV2949" s="14" t="s">
        <v>83</v>
      </c>
      <c r="AW2949" s="14" t="s">
        <v>30</v>
      </c>
      <c r="AX2949" s="14" t="s">
        <v>73</v>
      </c>
      <c r="AY2949" s="262" t="s">
        <v>183</v>
      </c>
    </row>
    <row r="2950" s="13" customFormat="1">
      <c r="A2950" s="13"/>
      <c r="B2950" s="241"/>
      <c r="C2950" s="242"/>
      <c r="D2950" s="243" t="s">
        <v>195</v>
      </c>
      <c r="E2950" s="244" t="s">
        <v>1</v>
      </c>
      <c r="F2950" s="245" t="s">
        <v>3396</v>
      </c>
      <c r="G2950" s="242"/>
      <c r="H2950" s="244" t="s">
        <v>1</v>
      </c>
      <c r="I2950" s="246"/>
      <c r="J2950" s="242"/>
      <c r="K2950" s="242"/>
      <c r="L2950" s="247"/>
      <c r="M2950" s="248"/>
      <c r="N2950" s="249"/>
      <c r="O2950" s="249"/>
      <c r="P2950" s="249"/>
      <c r="Q2950" s="249"/>
      <c r="R2950" s="249"/>
      <c r="S2950" s="249"/>
      <c r="T2950" s="250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51" t="s">
        <v>195</v>
      </c>
      <c r="AU2950" s="251" t="s">
        <v>83</v>
      </c>
      <c r="AV2950" s="13" t="s">
        <v>81</v>
      </c>
      <c r="AW2950" s="13" t="s">
        <v>30</v>
      </c>
      <c r="AX2950" s="13" t="s">
        <v>73</v>
      </c>
      <c r="AY2950" s="251" t="s">
        <v>183</v>
      </c>
    </row>
    <row r="2951" s="14" customFormat="1">
      <c r="A2951" s="14"/>
      <c r="B2951" s="252"/>
      <c r="C2951" s="253"/>
      <c r="D2951" s="243" t="s">
        <v>195</v>
      </c>
      <c r="E2951" s="254" t="s">
        <v>1</v>
      </c>
      <c r="F2951" s="255" t="s">
        <v>3397</v>
      </c>
      <c r="G2951" s="253"/>
      <c r="H2951" s="256">
        <v>0.90000000000000002</v>
      </c>
      <c r="I2951" s="257"/>
      <c r="J2951" s="253"/>
      <c r="K2951" s="253"/>
      <c r="L2951" s="258"/>
      <c r="M2951" s="259"/>
      <c r="N2951" s="260"/>
      <c r="O2951" s="260"/>
      <c r="P2951" s="260"/>
      <c r="Q2951" s="260"/>
      <c r="R2951" s="260"/>
      <c r="S2951" s="260"/>
      <c r="T2951" s="261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62" t="s">
        <v>195</v>
      </c>
      <c r="AU2951" s="262" t="s">
        <v>83</v>
      </c>
      <c r="AV2951" s="14" t="s">
        <v>83</v>
      </c>
      <c r="AW2951" s="14" t="s">
        <v>30</v>
      </c>
      <c r="AX2951" s="14" t="s">
        <v>73</v>
      </c>
      <c r="AY2951" s="262" t="s">
        <v>183</v>
      </c>
    </row>
    <row r="2952" s="13" customFormat="1">
      <c r="A2952" s="13"/>
      <c r="B2952" s="241"/>
      <c r="C2952" s="242"/>
      <c r="D2952" s="243" t="s">
        <v>195</v>
      </c>
      <c r="E2952" s="244" t="s">
        <v>1</v>
      </c>
      <c r="F2952" s="245" t="s">
        <v>3398</v>
      </c>
      <c r="G2952" s="242"/>
      <c r="H2952" s="244" t="s">
        <v>1</v>
      </c>
      <c r="I2952" s="246"/>
      <c r="J2952" s="242"/>
      <c r="K2952" s="242"/>
      <c r="L2952" s="247"/>
      <c r="M2952" s="248"/>
      <c r="N2952" s="249"/>
      <c r="O2952" s="249"/>
      <c r="P2952" s="249"/>
      <c r="Q2952" s="249"/>
      <c r="R2952" s="249"/>
      <c r="S2952" s="249"/>
      <c r="T2952" s="250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51" t="s">
        <v>195</v>
      </c>
      <c r="AU2952" s="251" t="s">
        <v>83</v>
      </c>
      <c r="AV2952" s="13" t="s">
        <v>81</v>
      </c>
      <c r="AW2952" s="13" t="s">
        <v>30</v>
      </c>
      <c r="AX2952" s="13" t="s">
        <v>73</v>
      </c>
      <c r="AY2952" s="251" t="s">
        <v>183</v>
      </c>
    </row>
    <row r="2953" s="14" customFormat="1">
      <c r="A2953" s="14"/>
      <c r="B2953" s="252"/>
      <c r="C2953" s="253"/>
      <c r="D2953" s="243" t="s">
        <v>195</v>
      </c>
      <c r="E2953" s="254" t="s">
        <v>1</v>
      </c>
      <c r="F2953" s="255" t="s">
        <v>3399</v>
      </c>
      <c r="G2953" s="253"/>
      <c r="H2953" s="256">
        <v>1.75</v>
      </c>
      <c r="I2953" s="257"/>
      <c r="J2953" s="253"/>
      <c r="K2953" s="253"/>
      <c r="L2953" s="258"/>
      <c r="M2953" s="259"/>
      <c r="N2953" s="260"/>
      <c r="O2953" s="260"/>
      <c r="P2953" s="260"/>
      <c r="Q2953" s="260"/>
      <c r="R2953" s="260"/>
      <c r="S2953" s="260"/>
      <c r="T2953" s="261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62" t="s">
        <v>195</v>
      </c>
      <c r="AU2953" s="262" t="s">
        <v>83</v>
      </c>
      <c r="AV2953" s="14" t="s">
        <v>83</v>
      </c>
      <c r="AW2953" s="14" t="s">
        <v>30</v>
      </c>
      <c r="AX2953" s="14" t="s">
        <v>73</v>
      </c>
      <c r="AY2953" s="262" t="s">
        <v>183</v>
      </c>
    </row>
    <row r="2954" s="15" customFormat="1">
      <c r="A2954" s="15"/>
      <c r="B2954" s="263"/>
      <c r="C2954" s="264"/>
      <c r="D2954" s="243" t="s">
        <v>195</v>
      </c>
      <c r="E2954" s="265" t="s">
        <v>1</v>
      </c>
      <c r="F2954" s="266" t="s">
        <v>219</v>
      </c>
      <c r="G2954" s="264"/>
      <c r="H2954" s="267">
        <v>3.6000000000000001</v>
      </c>
      <c r="I2954" s="268"/>
      <c r="J2954" s="264"/>
      <c r="K2954" s="264"/>
      <c r="L2954" s="269"/>
      <c r="M2954" s="270"/>
      <c r="N2954" s="271"/>
      <c r="O2954" s="271"/>
      <c r="P2954" s="271"/>
      <c r="Q2954" s="271"/>
      <c r="R2954" s="271"/>
      <c r="S2954" s="271"/>
      <c r="T2954" s="272"/>
      <c r="U2954" s="15"/>
      <c r="V2954" s="15"/>
      <c r="W2954" s="15"/>
      <c r="X2954" s="15"/>
      <c r="Y2954" s="15"/>
      <c r="Z2954" s="15"/>
      <c r="AA2954" s="15"/>
      <c r="AB2954" s="15"/>
      <c r="AC2954" s="15"/>
      <c r="AD2954" s="15"/>
      <c r="AE2954" s="15"/>
      <c r="AT2954" s="273" t="s">
        <v>195</v>
      </c>
      <c r="AU2954" s="273" t="s">
        <v>83</v>
      </c>
      <c r="AV2954" s="15" t="s">
        <v>188</v>
      </c>
      <c r="AW2954" s="15" t="s">
        <v>30</v>
      </c>
      <c r="AX2954" s="15" t="s">
        <v>81</v>
      </c>
      <c r="AY2954" s="273" t="s">
        <v>183</v>
      </c>
    </row>
    <row r="2955" s="2" customFormat="1" ht="24.15" customHeight="1">
      <c r="A2955" s="38"/>
      <c r="B2955" s="39"/>
      <c r="C2955" s="227" t="s">
        <v>3404</v>
      </c>
      <c r="D2955" s="227" t="s">
        <v>185</v>
      </c>
      <c r="E2955" s="228" t="s">
        <v>3405</v>
      </c>
      <c r="F2955" s="229" t="s">
        <v>3406</v>
      </c>
      <c r="G2955" s="230" t="s">
        <v>319</v>
      </c>
      <c r="H2955" s="231">
        <v>15.9</v>
      </c>
      <c r="I2955" s="232"/>
      <c r="J2955" s="233">
        <f>ROUND(I2955*H2955,2)</f>
        <v>0</v>
      </c>
      <c r="K2955" s="234"/>
      <c r="L2955" s="44"/>
      <c r="M2955" s="235" t="s">
        <v>1</v>
      </c>
      <c r="N2955" s="236" t="s">
        <v>38</v>
      </c>
      <c r="O2955" s="91"/>
      <c r="P2955" s="237">
        <f>O2955*H2955</f>
        <v>0</v>
      </c>
      <c r="Q2955" s="237">
        <v>0.00072000000000000005</v>
      </c>
      <c r="R2955" s="237">
        <f>Q2955*H2955</f>
        <v>0.011448000000000002</v>
      </c>
      <c r="S2955" s="237">
        <v>0</v>
      </c>
      <c r="T2955" s="238">
        <f>S2955*H2955</f>
        <v>0</v>
      </c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R2955" s="239" t="s">
        <v>327</v>
      </c>
      <c r="AT2955" s="239" t="s">
        <v>185</v>
      </c>
      <c r="AU2955" s="239" t="s">
        <v>83</v>
      </c>
      <c r="AY2955" s="17" t="s">
        <v>183</v>
      </c>
      <c r="BE2955" s="240">
        <f>IF(N2955="základní",J2955,0)</f>
        <v>0</v>
      </c>
      <c r="BF2955" s="240">
        <f>IF(N2955="snížená",J2955,0)</f>
        <v>0</v>
      </c>
      <c r="BG2955" s="240">
        <f>IF(N2955="zákl. přenesená",J2955,0)</f>
        <v>0</v>
      </c>
      <c r="BH2955" s="240">
        <f>IF(N2955="sníž. přenesená",J2955,0)</f>
        <v>0</v>
      </c>
      <c r="BI2955" s="240">
        <f>IF(N2955="nulová",J2955,0)</f>
        <v>0</v>
      </c>
      <c r="BJ2955" s="17" t="s">
        <v>81</v>
      </c>
      <c r="BK2955" s="240">
        <f>ROUND(I2955*H2955,2)</f>
        <v>0</v>
      </c>
      <c r="BL2955" s="17" t="s">
        <v>327</v>
      </c>
      <c r="BM2955" s="239" t="s">
        <v>3407</v>
      </c>
    </row>
    <row r="2956" s="13" customFormat="1">
      <c r="A2956" s="13"/>
      <c r="B2956" s="241"/>
      <c r="C2956" s="242"/>
      <c r="D2956" s="243" t="s">
        <v>195</v>
      </c>
      <c r="E2956" s="244" t="s">
        <v>1</v>
      </c>
      <c r="F2956" s="245" t="s">
        <v>3377</v>
      </c>
      <c r="G2956" s="242"/>
      <c r="H2956" s="244" t="s">
        <v>1</v>
      </c>
      <c r="I2956" s="246"/>
      <c r="J2956" s="242"/>
      <c r="K2956" s="242"/>
      <c r="L2956" s="247"/>
      <c r="M2956" s="248"/>
      <c r="N2956" s="249"/>
      <c r="O2956" s="249"/>
      <c r="P2956" s="249"/>
      <c r="Q2956" s="249"/>
      <c r="R2956" s="249"/>
      <c r="S2956" s="249"/>
      <c r="T2956" s="250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51" t="s">
        <v>195</v>
      </c>
      <c r="AU2956" s="251" t="s">
        <v>83</v>
      </c>
      <c r="AV2956" s="13" t="s">
        <v>81</v>
      </c>
      <c r="AW2956" s="13" t="s">
        <v>30</v>
      </c>
      <c r="AX2956" s="13" t="s">
        <v>73</v>
      </c>
      <c r="AY2956" s="251" t="s">
        <v>183</v>
      </c>
    </row>
    <row r="2957" s="13" customFormat="1">
      <c r="A2957" s="13"/>
      <c r="B2957" s="241"/>
      <c r="C2957" s="242"/>
      <c r="D2957" s="243" t="s">
        <v>195</v>
      </c>
      <c r="E2957" s="244" t="s">
        <v>1</v>
      </c>
      <c r="F2957" s="245" t="s">
        <v>3408</v>
      </c>
      <c r="G2957" s="242"/>
      <c r="H2957" s="244" t="s">
        <v>1</v>
      </c>
      <c r="I2957" s="246"/>
      <c r="J2957" s="242"/>
      <c r="K2957" s="242"/>
      <c r="L2957" s="247"/>
      <c r="M2957" s="248"/>
      <c r="N2957" s="249"/>
      <c r="O2957" s="249"/>
      <c r="P2957" s="249"/>
      <c r="Q2957" s="249"/>
      <c r="R2957" s="249"/>
      <c r="S2957" s="249"/>
      <c r="T2957" s="250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51" t="s">
        <v>195</v>
      </c>
      <c r="AU2957" s="251" t="s">
        <v>83</v>
      </c>
      <c r="AV2957" s="13" t="s">
        <v>81</v>
      </c>
      <c r="AW2957" s="13" t="s">
        <v>30</v>
      </c>
      <c r="AX2957" s="13" t="s">
        <v>73</v>
      </c>
      <c r="AY2957" s="251" t="s">
        <v>183</v>
      </c>
    </row>
    <row r="2958" s="14" customFormat="1">
      <c r="A2958" s="14"/>
      <c r="B2958" s="252"/>
      <c r="C2958" s="253"/>
      <c r="D2958" s="243" t="s">
        <v>195</v>
      </c>
      <c r="E2958" s="254" t="s">
        <v>1</v>
      </c>
      <c r="F2958" s="255" t="s">
        <v>3409</v>
      </c>
      <c r="G2958" s="253"/>
      <c r="H2958" s="256">
        <v>9.5</v>
      </c>
      <c r="I2958" s="257"/>
      <c r="J2958" s="253"/>
      <c r="K2958" s="253"/>
      <c r="L2958" s="258"/>
      <c r="M2958" s="259"/>
      <c r="N2958" s="260"/>
      <c r="O2958" s="260"/>
      <c r="P2958" s="260"/>
      <c r="Q2958" s="260"/>
      <c r="R2958" s="260"/>
      <c r="S2958" s="260"/>
      <c r="T2958" s="261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62" t="s">
        <v>195</v>
      </c>
      <c r="AU2958" s="262" t="s">
        <v>83</v>
      </c>
      <c r="AV2958" s="14" t="s">
        <v>83</v>
      </c>
      <c r="AW2958" s="14" t="s">
        <v>30</v>
      </c>
      <c r="AX2958" s="14" t="s">
        <v>73</v>
      </c>
      <c r="AY2958" s="262" t="s">
        <v>183</v>
      </c>
    </row>
    <row r="2959" s="13" customFormat="1">
      <c r="A2959" s="13"/>
      <c r="B2959" s="241"/>
      <c r="C2959" s="242"/>
      <c r="D2959" s="243" t="s">
        <v>195</v>
      </c>
      <c r="E2959" s="244" t="s">
        <v>1</v>
      </c>
      <c r="F2959" s="245" t="s">
        <v>3410</v>
      </c>
      <c r="G2959" s="242"/>
      <c r="H2959" s="244" t="s">
        <v>1</v>
      </c>
      <c r="I2959" s="246"/>
      <c r="J2959" s="242"/>
      <c r="K2959" s="242"/>
      <c r="L2959" s="247"/>
      <c r="M2959" s="248"/>
      <c r="N2959" s="249"/>
      <c r="O2959" s="249"/>
      <c r="P2959" s="249"/>
      <c r="Q2959" s="249"/>
      <c r="R2959" s="249"/>
      <c r="S2959" s="249"/>
      <c r="T2959" s="250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51" t="s">
        <v>195</v>
      </c>
      <c r="AU2959" s="251" t="s">
        <v>83</v>
      </c>
      <c r="AV2959" s="13" t="s">
        <v>81</v>
      </c>
      <c r="AW2959" s="13" t="s">
        <v>30</v>
      </c>
      <c r="AX2959" s="13" t="s">
        <v>73</v>
      </c>
      <c r="AY2959" s="251" t="s">
        <v>183</v>
      </c>
    </row>
    <row r="2960" s="14" customFormat="1">
      <c r="A2960" s="14"/>
      <c r="B2960" s="252"/>
      <c r="C2960" s="253"/>
      <c r="D2960" s="243" t="s">
        <v>195</v>
      </c>
      <c r="E2960" s="254" t="s">
        <v>1</v>
      </c>
      <c r="F2960" s="255" t="s">
        <v>3411</v>
      </c>
      <c r="G2960" s="253"/>
      <c r="H2960" s="256">
        <v>2.3999999999999999</v>
      </c>
      <c r="I2960" s="257"/>
      <c r="J2960" s="253"/>
      <c r="K2960" s="253"/>
      <c r="L2960" s="258"/>
      <c r="M2960" s="259"/>
      <c r="N2960" s="260"/>
      <c r="O2960" s="260"/>
      <c r="P2960" s="260"/>
      <c r="Q2960" s="260"/>
      <c r="R2960" s="260"/>
      <c r="S2960" s="260"/>
      <c r="T2960" s="261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62" t="s">
        <v>195</v>
      </c>
      <c r="AU2960" s="262" t="s">
        <v>83</v>
      </c>
      <c r="AV2960" s="14" t="s">
        <v>83</v>
      </c>
      <c r="AW2960" s="14" t="s">
        <v>30</v>
      </c>
      <c r="AX2960" s="14" t="s">
        <v>73</v>
      </c>
      <c r="AY2960" s="262" t="s">
        <v>183</v>
      </c>
    </row>
    <row r="2961" s="13" customFormat="1">
      <c r="A2961" s="13"/>
      <c r="B2961" s="241"/>
      <c r="C2961" s="242"/>
      <c r="D2961" s="243" t="s">
        <v>195</v>
      </c>
      <c r="E2961" s="244" t="s">
        <v>1</v>
      </c>
      <c r="F2961" s="245" t="s">
        <v>3412</v>
      </c>
      <c r="G2961" s="242"/>
      <c r="H2961" s="244" t="s">
        <v>1</v>
      </c>
      <c r="I2961" s="246"/>
      <c r="J2961" s="242"/>
      <c r="K2961" s="242"/>
      <c r="L2961" s="247"/>
      <c r="M2961" s="248"/>
      <c r="N2961" s="249"/>
      <c r="O2961" s="249"/>
      <c r="P2961" s="249"/>
      <c r="Q2961" s="249"/>
      <c r="R2961" s="249"/>
      <c r="S2961" s="249"/>
      <c r="T2961" s="250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51" t="s">
        <v>195</v>
      </c>
      <c r="AU2961" s="251" t="s">
        <v>83</v>
      </c>
      <c r="AV2961" s="13" t="s">
        <v>81</v>
      </c>
      <c r="AW2961" s="13" t="s">
        <v>30</v>
      </c>
      <c r="AX2961" s="13" t="s">
        <v>73</v>
      </c>
      <c r="AY2961" s="251" t="s">
        <v>183</v>
      </c>
    </row>
    <row r="2962" s="14" customFormat="1">
      <c r="A2962" s="14"/>
      <c r="B2962" s="252"/>
      <c r="C2962" s="253"/>
      <c r="D2962" s="243" t="s">
        <v>195</v>
      </c>
      <c r="E2962" s="254" t="s">
        <v>1</v>
      </c>
      <c r="F2962" s="255" t="s">
        <v>188</v>
      </c>
      <c r="G2962" s="253"/>
      <c r="H2962" s="256">
        <v>4</v>
      </c>
      <c r="I2962" s="257"/>
      <c r="J2962" s="253"/>
      <c r="K2962" s="253"/>
      <c r="L2962" s="258"/>
      <c r="M2962" s="259"/>
      <c r="N2962" s="260"/>
      <c r="O2962" s="260"/>
      <c r="P2962" s="260"/>
      <c r="Q2962" s="260"/>
      <c r="R2962" s="260"/>
      <c r="S2962" s="260"/>
      <c r="T2962" s="261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62" t="s">
        <v>195</v>
      </c>
      <c r="AU2962" s="262" t="s">
        <v>83</v>
      </c>
      <c r="AV2962" s="14" t="s">
        <v>83</v>
      </c>
      <c r="AW2962" s="14" t="s">
        <v>30</v>
      </c>
      <c r="AX2962" s="14" t="s">
        <v>73</v>
      </c>
      <c r="AY2962" s="262" t="s">
        <v>183</v>
      </c>
    </row>
    <row r="2963" s="15" customFormat="1">
      <c r="A2963" s="15"/>
      <c r="B2963" s="263"/>
      <c r="C2963" s="264"/>
      <c r="D2963" s="243" t="s">
        <v>195</v>
      </c>
      <c r="E2963" s="265" t="s">
        <v>1</v>
      </c>
      <c r="F2963" s="266" t="s">
        <v>219</v>
      </c>
      <c r="G2963" s="264"/>
      <c r="H2963" s="267">
        <v>15.9</v>
      </c>
      <c r="I2963" s="268"/>
      <c r="J2963" s="264"/>
      <c r="K2963" s="264"/>
      <c r="L2963" s="269"/>
      <c r="M2963" s="270"/>
      <c r="N2963" s="271"/>
      <c r="O2963" s="271"/>
      <c r="P2963" s="271"/>
      <c r="Q2963" s="271"/>
      <c r="R2963" s="271"/>
      <c r="S2963" s="271"/>
      <c r="T2963" s="272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  <c r="AE2963" s="15"/>
      <c r="AT2963" s="273" t="s">
        <v>195</v>
      </c>
      <c r="AU2963" s="273" t="s">
        <v>83</v>
      </c>
      <c r="AV2963" s="15" t="s">
        <v>188</v>
      </c>
      <c r="AW2963" s="15" t="s">
        <v>30</v>
      </c>
      <c r="AX2963" s="15" t="s">
        <v>81</v>
      </c>
      <c r="AY2963" s="273" t="s">
        <v>183</v>
      </c>
    </row>
    <row r="2964" s="2" customFormat="1" ht="16.5" customHeight="1">
      <c r="A2964" s="38"/>
      <c r="B2964" s="39"/>
      <c r="C2964" s="277" t="s">
        <v>3413</v>
      </c>
      <c r="D2964" s="277" t="s">
        <v>649</v>
      </c>
      <c r="E2964" s="278" t="s">
        <v>3414</v>
      </c>
      <c r="F2964" s="279" t="s">
        <v>3415</v>
      </c>
      <c r="G2964" s="280" t="s">
        <v>319</v>
      </c>
      <c r="H2964" s="281">
        <v>15.9</v>
      </c>
      <c r="I2964" s="282"/>
      <c r="J2964" s="283">
        <f>ROUND(I2964*H2964,2)</f>
        <v>0</v>
      </c>
      <c r="K2964" s="284"/>
      <c r="L2964" s="285"/>
      <c r="M2964" s="286" t="s">
        <v>1</v>
      </c>
      <c r="N2964" s="287" t="s">
        <v>38</v>
      </c>
      <c r="O2964" s="91"/>
      <c r="P2964" s="237">
        <f>O2964*H2964</f>
        <v>0</v>
      </c>
      <c r="Q2964" s="237">
        <v>0.0070000000000000001</v>
      </c>
      <c r="R2964" s="237">
        <f>Q2964*H2964</f>
        <v>0.11130000000000001</v>
      </c>
      <c r="S2964" s="237">
        <v>0</v>
      </c>
      <c r="T2964" s="238">
        <f>S2964*H2964</f>
        <v>0</v>
      </c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R2964" s="239" t="s">
        <v>283</v>
      </c>
      <c r="AT2964" s="239" t="s">
        <v>649</v>
      </c>
      <c r="AU2964" s="239" t="s">
        <v>83</v>
      </c>
      <c r="AY2964" s="17" t="s">
        <v>183</v>
      </c>
      <c r="BE2964" s="240">
        <f>IF(N2964="základní",J2964,0)</f>
        <v>0</v>
      </c>
      <c r="BF2964" s="240">
        <f>IF(N2964="snížená",J2964,0)</f>
        <v>0</v>
      </c>
      <c r="BG2964" s="240">
        <f>IF(N2964="zákl. přenesená",J2964,0)</f>
        <v>0</v>
      </c>
      <c r="BH2964" s="240">
        <f>IF(N2964="sníž. přenesená",J2964,0)</f>
        <v>0</v>
      </c>
      <c r="BI2964" s="240">
        <f>IF(N2964="nulová",J2964,0)</f>
        <v>0</v>
      </c>
      <c r="BJ2964" s="17" t="s">
        <v>81</v>
      </c>
      <c r="BK2964" s="240">
        <f>ROUND(I2964*H2964,2)</f>
        <v>0</v>
      </c>
      <c r="BL2964" s="17" t="s">
        <v>188</v>
      </c>
      <c r="BM2964" s="239" t="s">
        <v>3416</v>
      </c>
    </row>
    <row r="2965" s="13" customFormat="1">
      <c r="A2965" s="13"/>
      <c r="B2965" s="241"/>
      <c r="C2965" s="242"/>
      <c r="D2965" s="243" t="s">
        <v>195</v>
      </c>
      <c r="E2965" s="244" t="s">
        <v>1</v>
      </c>
      <c r="F2965" s="245" t="s">
        <v>3377</v>
      </c>
      <c r="G2965" s="242"/>
      <c r="H2965" s="244" t="s">
        <v>1</v>
      </c>
      <c r="I2965" s="246"/>
      <c r="J2965" s="242"/>
      <c r="K2965" s="242"/>
      <c r="L2965" s="247"/>
      <c r="M2965" s="248"/>
      <c r="N2965" s="249"/>
      <c r="O2965" s="249"/>
      <c r="P2965" s="249"/>
      <c r="Q2965" s="249"/>
      <c r="R2965" s="249"/>
      <c r="S2965" s="249"/>
      <c r="T2965" s="250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51" t="s">
        <v>195</v>
      </c>
      <c r="AU2965" s="251" t="s">
        <v>83</v>
      </c>
      <c r="AV2965" s="13" t="s">
        <v>81</v>
      </c>
      <c r="AW2965" s="13" t="s">
        <v>30</v>
      </c>
      <c r="AX2965" s="13" t="s">
        <v>73</v>
      </c>
      <c r="AY2965" s="251" t="s">
        <v>183</v>
      </c>
    </row>
    <row r="2966" s="13" customFormat="1">
      <c r="A2966" s="13"/>
      <c r="B2966" s="241"/>
      <c r="C2966" s="242"/>
      <c r="D2966" s="243" t="s">
        <v>195</v>
      </c>
      <c r="E2966" s="244" t="s">
        <v>1</v>
      </c>
      <c r="F2966" s="245" t="s">
        <v>3408</v>
      </c>
      <c r="G2966" s="242"/>
      <c r="H2966" s="244" t="s">
        <v>1</v>
      </c>
      <c r="I2966" s="246"/>
      <c r="J2966" s="242"/>
      <c r="K2966" s="242"/>
      <c r="L2966" s="247"/>
      <c r="M2966" s="248"/>
      <c r="N2966" s="249"/>
      <c r="O2966" s="249"/>
      <c r="P2966" s="249"/>
      <c r="Q2966" s="249"/>
      <c r="R2966" s="249"/>
      <c r="S2966" s="249"/>
      <c r="T2966" s="250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51" t="s">
        <v>195</v>
      </c>
      <c r="AU2966" s="251" t="s">
        <v>83</v>
      </c>
      <c r="AV2966" s="13" t="s">
        <v>81</v>
      </c>
      <c r="AW2966" s="13" t="s">
        <v>30</v>
      </c>
      <c r="AX2966" s="13" t="s">
        <v>73</v>
      </c>
      <c r="AY2966" s="251" t="s">
        <v>183</v>
      </c>
    </row>
    <row r="2967" s="14" customFormat="1">
      <c r="A2967" s="14"/>
      <c r="B2967" s="252"/>
      <c r="C2967" s="253"/>
      <c r="D2967" s="243" t="s">
        <v>195</v>
      </c>
      <c r="E2967" s="254" t="s">
        <v>1</v>
      </c>
      <c r="F2967" s="255" t="s">
        <v>3409</v>
      </c>
      <c r="G2967" s="253"/>
      <c r="H2967" s="256">
        <v>9.5</v>
      </c>
      <c r="I2967" s="257"/>
      <c r="J2967" s="253"/>
      <c r="K2967" s="253"/>
      <c r="L2967" s="258"/>
      <c r="M2967" s="259"/>
      <c r="N2967" s="260"/>
      <c r="O2967" s="260"/>
      <c r="P2967" s="260"/>
      <c r="Q2967" s="260"/>
      <c r="R2967" s="260"/>
      <c r="S2967" s="260"/>
      <c r="T2967" s="261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62" t="s">
        <v>195</v>
      </c>
      <c r="AU2967" s="262" t="s">
        <v>83</v>
      </c>
      <c r="AV2967" s="14" t="s">
        <v>83</v>
      </c>
      <c r="AW2967" s="14" t="s">
        <v>30</v>
      </c>
      <c r="AX2967" s="14" t="s">
        <v>73</v>
      </c>
      <c r="AY2967" s="262" t="s">
        <v>183</v>
      </c>
    </row>
    <row r="2968" s="13" customFormat="1">
      <c r="A2968" s="13"/>
      <c r="B2968" s="241"/>
      <c r="C2968" s="242"/>
      <c r="D2968" s="243" t="s">
        <v>195</v>
      </c>
      <c r="E2968" s="244" t="s">
        <v>1</v>
      </c>
      <c r="F2968" s="245" t="s">
        <v>3410</v>
      </c>
      <c r="G2968" s="242"/>
      <c r="H2968" s="244" t="s">
        <v>1</v>
      </c>
      <c r="I2968" s="246"/>
      <c r="J2968" s="242"/>
      <c r="K2968" s="242"/>
      <c r="L2968" s="247"/>
      <c r="M2968" s="248"/>
      <c r="N2968" s="249"/>
      <c r="O2968" s="249"/>
      <c r="P2968" s="249"/>
      <c r="Q2968" s="249"/>
      <c r="R2968" s="249"/>
      <c r="S2968" s="249"/>
      <c r="T2968" s="250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51" t="s">
        <v>195</v>
      </c>
      <c r="AU2968" s="251" t="s">
        <v>83</v>
      </c>
      <c r="AV2968" s="13" t="s">
        <v>81</v>
      </c>
      <c r="AW2968" s="13" t="s">
        <v>30</v>
      </c>
      <c r="AX2968" s="13" t="s">
        <v>73</v>
      </c>
      <c r="AY2968" s="251" t="s">
        <v>183</v>
      </c>
    </row>
    <row r="2969" s="14" customFormat="1">
      <c r="A2969" s="14"/>
      <c r="B2969" s="252"/>
      <c r="C2969" s="253"/>
      <c r="D2969" s="243" t="s">
        <v>195</v>
      </c>
      <c r="E2969" s="254" t="s">
        <v>1</v>
      </c>
      <c r="F2969" s="255" t="s">
        <v>3411</v>
      </c>
      <c r="G2969" s="253"/>
      <c r="H2969" s="256">
        <v>2.3999999999999999</v>
      </c>
      <c r="I2969" s="257"/>
      <c r="J2969" s="253"/>
      <c r="K2969" s="253"/>
      <c r="L2969" s="258"/>
      <c r="M2969" s="259"/>
      <c r="N2969" s="260"/>
      <c r="O2969" s="260"/>
      <c r="P2969" s="260"/>
      <c r="Q2969" s="260"/>
      <c r="R2969" s="260"/>
      <c r="S2969" s="260"/>
      <c r="T2969" s="261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62" t="s">
        <v>195</v>
      </c>
      <c r="AU2969" s="262" t="s">
        <v>83</v>
      </c>
      <c r="AV2969" s="14" t="s">
        <v>83</v>
      </c>
      <c r="AW2969" s="14" t="s">
        <v>30</v>
      </c>
      <c r="AX2969" s="14" t="s">
        <v>73</v>
      </c>
      <c r="AY2969" s="262" t="s">
        <v>183</v>
      </c>
    </row>
    <row r="2970" s="13" customFormat="1">
      <c r="A2970" s="13"/>
      <c r="B2970" s="241"/>
      <c r="C2970" s="242"/>
      <c r="D2970" s="243" t="s">
        <v>195</v>
      </c>
      <c r="E2970" s="244" t="s">
        <v>1</v>
      </c>
      <c r="F2970" s="245" t="s">
        <v>3412</v>
      </c>
      <c r="G2970" s="242"/>
      <c r="H2970" s="244" t="s">
        <v>1</v>
      </c>
      <c r="I2970" s="246"/>
      <c r="J2970" s="242"/>
      <c r="K2970" s="242"/>
      <c r="L2970" s="247"/>
      <c r="M2970" s="248"/>
      <c r="N2970" s="249"/>
      <c r="O2970" s="249"/>
      <c r="P2970" s="249"/>
      <c r="Q2970" s="249"/>
      <c r="R2970" s="249"/>
      <c r="S2970" s="249"/>
      <c r="T2970" s="250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51" t="s">
        <v>195</v>
      </c>
      <c r="AU2970" s="251" t="s">
        <v>83</v>
      </c>
      <c r="AV2970" s="13" t="s">
        <v>81</v>
      </c>
      <c r="AW2970" s="13" t="s">
        <v>30</v>
      </c>
      <c r="AX2970" s="13" t="s">
        <v>73</v>
      </c>
      <c r="AY2970" s="251" t="s">
        <v>183</v>
      </c>
    </row>
    <row r="2971" s="14" customFormat="1">
      <c r="A2971" s="14"/>
      <c r="B2971" s="252"/>
      <c r="C2971" s="253"/>
      <c r="D2971" s="243" t="s">
        <v>195</v>
      </c>
      <c r="E2971" s="254" t="s">
        <v>1</v>
      </c>
      <c r="F2971" s="255" t="s">
        <v>188</v>
      </c>
      <c r="G2971" s="253"/>
      <c r="H2971" s="256">
        <v>4</v>
      </c>
      <c r="I2971" s="257"/>
      <c r="J2971" s="253"/>
      <c r="K2971" s="253"/>
      <c r="L2971" s="258"/>
      <c r="M2971" s="259"/>
      <c r="N2971" s="260"/>
      <c r="O2971" s="260"/>
      <c r="P2971" s="260"/>
      <c r="Q2971" s="260"/>
      <c r="R2971" s="260"/>
      <c r="S2971" s="260"/>
      <c r="T2971" s="261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62" t="s">
        <v>195</v>
      </c>
      <c r="AU2971" s="262" t="s">
        <v>83</v>
      </c>
      <c r="AV2971" s="14" t="s">
        <v>83</v>
      </c>
      <c r="AW2971" s="14" t="s">
        <v>30</v>
      </c>
      <c r="AX2971" s="14" t="s">
        <v>73</v>
      </c>
      <c r="AY2971" s="262" t="s">
        <v>183</v>
      </c>
    </row>
    <row r="2972" s="15" customFormat="1">
      <c r="A2972" s="15"/>
      <c r="B2972" s="263"/>
      <c r="C2972" s="264"/>
      <c r="D2972" s="243" t="s">
        <v>195</v>
      </c>
      <c r="E2972" s="265" t="s">
        <v>1</v>
      </c>
      <c r="F2972" s="266" t="s">
        <v>219</v>
      </c>
      <c r="G2972" s="264"/>
      <c r="H2972" s="267">
        <v>15.9</v>
      </c>
      <c r="I2972" s="268"/>
      <c r="J2972" s="264"/>
      <c r="K2972" s="264"/>
      <c r="L2972" s="269"/>
      <c r="M2972" s="270"/>
      <c r="N2972" s="271"/>
      <c r="O2972" s="271"/>
      <c r="P2972" s="271"/>
      <c r="Q2972" s="271"/>
      <c r="R2972" s="271"/>
      <c r="S2972" s="271"/>
      <c r="T2972" s="272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  <c r="AE2972" s="15"/>
      <c r="AT2972" s="273" t="s">
        <v>195</v>
      </c>
      <c r="AU2972" s="273" t="s">
        <v>83</v>
      </c>
      <c r="AV2972" s="15" t="s">
        <v>188</v>
      </c>
      <c r="AW2972" s="15" t="s">
        <v>30</v>
      </c>
      <c r="AX2972" s="15" t="s">
        <v>81</v>
      </c>
      <c r="AY2972" s="273" t="s">
        <v>183</v>
      </c>
    </row>
    <row r="2973" s="2" customFormat="1" ht="16.5" customHeight="1">
      <c r="A2973" s="38"/>
      <c r="B2973" s="39"/>
      <c r="C2973" s="227" t="s">
        <v>3417</v>
      </c>
      <c r="D2973" s="227" t="s">
        <v>185</v>
      </c>
      <c r="E2973" s="228" t="s">
        <v>3418</v>
      </c>
      <c r="F2973" s="229" t="s">
        <v>3419</v>
      </c>
      <c r="G2973" s="230" t="s">
        <v>319</v>
      </c>
      <c r="H2973" s="231">
        <v>21.800000000000001</v>
      </c>
      <c r="I2973" s="232"/>
      <c r="J2973" s="233">
        <f>ROUND(I2973*H2973,2)</f>
        <v>0</v>
      </c>
      <c r="K2973" s="234"/>
      <c r="L2973" s="44"/>
      <c r="M2973" s="235" t="s">
        <v>1</v>
      </c>
      <c r="N2973" s="236" t="s">
        <v>38</v>
      </c>
      <c r="O2973" s="91"/>
      <c r="P2973" s="237">
        <f>O2973*H2973</f>
        <v>0</v>
      </c>
      <c r="Q2973" s="237">
        <v>0</v>
      </c>
      <c r="R2973" s="237">
        <f>Q2973*H2973</f>
        <v>0</v>
      </c>
      <c r="S2973" s="237">
        <v>0</v>
      </c>
      <c r="T2973" s="238">
        <f>S2973*H2973</f>
        <v>0</v>
      </c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R2973" s="239" t="s">
        <v>327</v>
      </c>
      <c r="AT2973" s="239" t="s">
        <v>185</v>
      </c>
      <c r="AU2973" s="239" t="s">
        <v>83</v>
      </c>
      <c r="AY2973" s="17" t="s">
        <v>183</v>
      </c>
      <c r="BE2973" s="240">
        <f>IF(N2973="základní",J2973,0)</f>
        <v>0</v>
      </c>
      <c r="BF2973" s="240">
        <f>IF(N2973="snížená",J2973,0)</f>
        <v>0</v>
      </c>
      <c r="BG2973" s="240">
        <f>IF(N2973="zákl. přenesená",J2973,0)</f>
        <v>0</v>
      </c>
      <c r="BH2973" s="240">
        <f>IF(N2973="sníž. přenesená",J2973,0)</f>
        <v>0</v>
      </c>
      <c r="BI2973" s="240">
        <f>IF(N2973="nulová",J2973,0)</f>
        <v>0</v>
      </c>
      <c r="BJ2973" s="17" t="s">
        <v>81</v>
      </c>
      <c r="BK2973" s="240">
        <f>ROUND(I2973*H2973,2)</f>
        <v>0</v>
      </c>
      <c r="BL2973" s="17" t="s">
        <v>327</v>
      </c>
      <c r="BM2973" s="239" t="s">
        <v>3420</v>
      </c>
    </row>
    <row r="2974" s="13" customFormat="1">
      <c r="A2974" s="13"/>
      <c r="B2974" s="241"/>
      <c r="C2974" s="242"/>
      <c r="D2974" s="243" t="s">
        <v>195</v>
      </c>
      <c r="E2974" s="244" t="s">
        <v>1</v>
      </c>
      <c r="F2974" s="245" t="s">
        <v>3377</v>
      </c>
      <c r="G2974" s="242"/>
      <c r="H2974" s="244" t="s">
        <v>1</v>
      </c>
      <c r="I2974" s="246"/>
      <c r="J2974" s="242"/>
      <c r="K2974" s="242"/>
      <c r="L2974" s="247"/>
      <c r="M2974" s="248"/>
      <c r="N2974" s="249"/>
      <c r="O2974" s="249"/>
      <c r="P2974" s="249"/>
      <c r="Q2974" s="249"/>
      <c r="R2974" s="249"/>
      <c r="S2974" s="249"/>
      <c r="T2974" s="250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51" t="s">
        <v>195</v>
      </c>
      <c r="AU2974" s="251" t="s">
        <v>83</v>
      </c>
      <c r="AV2974" s="13" t="s">
        <v>81</v>
      </c>
      <c r="AW2974" s="13" t="s">
        <v>30</v>
      </c>
      <c r="AX2974" s="13" t="s">
        <v>73</v>
      </c>
      <c r="AY2974" s="251" t="s">
        <v>183</v>
      </c>
    </row>
    <row r="2975" s="13" customFormat="1">
      <c r="A2975" s="13"/>
      <c r="B2975" s="241"/>
      <c r="C2975" s="242"/>
      <c r="D2975" s="243" t="s">
        <v>195</v>
      </c>
      <c r="E2975" s="244" t="s">
        <v>1</v>
      </c>
      <c r="F2975" s="245" t="s">
        <v>3421</v>
      </c>
      <c r="G2975" s="242"/>
      <c r="H2975" s="244" t="s">
        <v>1</v>
      </c>
      <c r="I2975" s="246"/>
      <c r="J2975" s="242"/>
      <c r="K2975" s="242"/>
      <c r="L2975" s="247"/>
      <c r="M2975" s="248"/>
      <c r="N2975" s="249"/>
      <c r="O2975" s="249"/>
      <c r="P2975" s="249"/>
      <c r="Q2975" s="249"/>
      <c r="R2975" s="249"/>
      <c r="S2975" s="249"/>
      <c r="T2975" s="250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51" t="s">
        <v>195</v>
      </c>
      <c r="AU2975" s="251" t="s">
        <v>83</v>
      </c>
      <c r="AV2975" s="13" t="s">
        <v>81</v>
      </c>
      <c r="AW2975" s="13" t="s">
        <v>30</v>
      </c>
      <c r="AX2975" s="13" t="s">
        <v>73</v>
      </c>
      <c r="AY2975" s="251" t="s">
        <v>183</v>
      </c>
    </row>
    <row r="2976" s="14" customFormat="1">
      <c r="A2976" s="14"/>
      <c r="B2976" s="252"/>
      <c r="C2976" s="253"/>
      <c r="D2976" s="243" t="s">
        <v>195</v>
      </c>
      <c r="E2976" s="254" t="s">
        <v>1</v>
      </c>
      <c r="F2976" s="255" t="s">
        <v>510</v>
      </c>
      <c r="G2976" s="253"/>
      <c r="H2976" s="256">
        <v>2.5</v>
      </c>
      <c r="I2976" s="257"/>
      <c r="J2976" s="253"/>
      <c r="K2976" s="253"/>
      <c r="L2976" s="258"/>
      <c r="M2976" s="259"/>
      <c r="N2976" s="260"/>
      <c r="O2976" s="260"/>
      <c r="P2976" s="260"/>
      <c r="Q2976" s="260"/>
      <c r="R2976" s="260"/>
      <c r="S2976" s="260"/>
      <c r="T2976" s="261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62" t="s">
        <v>195</v>
      </c>
      <c r="AU2976" s="262" t="s">
        <v>83</v>
      </c>
      <c r="AV2976" s="14" t="s">
        <v>83</v>
      </c>
      <c r="AW2976" s="14" t="s">
        <v>30</v>
      </c>
      <c r="AX2976" s="14" t="s">
        <v>73</v>
      </c>
      <c r="AY2976" s="262" t="s">
        <v>183</v>
      </c>
    </row>
    <row r="2977" s="13" customFormat="1">
      <c r="A2977" s="13"/>
      <c r="B2977" s="241"/>
      <c r="C2977" s="242"/>
      <c r="D2977" s="243" t="s">
        <v>195</v>
      </c>
      <c r="E2977" s="244" t="s">
        <v>1</v>
      </c>
      <c r="F2977" s="245" t="s">
        <v>3422</v>
      </c>
      <c r="G2977" s="242"/>
      <c r="H2977" s="244" t="s">
        <v>1</v>
      </c>
      <c r="I2977" s="246"/>
      <c r="J2977" s="242"/>
      <c r="K2977" s="242"/>
      <c r="L2977" s="247"/>
      <c r="M2977" s="248"/>
      <c r="N2977" s="249"/>
      <c r="O2977" s="249"/>
      <c r="P2977" s="249"/>
      <c r="Q2977" s="249"/>
      <c r="R2977" s="249"/>
      <c r="S2977" s="249"/>
      <c r="T2977" s="250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51" t="s">
        <v>195</v>
      </c>
      <c r="AU2977" s="251" t="s">
        <v>83</v>
      </c>
      <c r="AV2977" s="13" t="s">
        <v>81</v>
      </c>
      <c r="AW2977" s="13" t="s">
        <v>30</v>
      </c>
      <c r="AX2977" s="13" t="s">
        <v>73</v>
      </c>
      <c r="AY2977" s="251" t="s">
        <v>183</v>
      </c>
    </row>
    <row r="2978" s="14" customFormat="1">
      <c r="A2978" s="14"/>
      <c r="B2978" s="252"/>
      <c r="C2978" s="253"/>
      <c r="D2978" s="243" t="s">
        <v>195</v>
      </c>
      <c r="E2978" s="254" t="s">
        <v>1</v>
      </c>
      <c r="F2978" s="255" t="s">
        <v>3423</v>
      </c>
      <c r="G2978" s="253"/>
      <c r="H2978" s="256">
        <v>2.2999999999999998</v>
      </c>
      <c r="I2978" s="257"/>
      <c r="J2978" s="253"/>
      <c r="K2978" s="253"/>
      <c r="L2978" s="258"/>
      <c r="M2978" s="259"/>
      <c r="N2978" s="260"/>
      <c r="O2978" s="260"/>
      <c r="P2978" s="260"/>
      <c r="Q2978" s="260"/>
      <c r="R2978" s="260"/>
      <c r="S2978" s="260"/>
      <c r="T2978" s="261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62" t="s">
        <v>195</v>
      </c>
      <c r="AU2978" s="262" t="s">
        <v>83</v>
      </c>
      <c r="AV2978" s="14" t="s">
        <v>83</v>
      </c>
      <c r="AW2978" s="14" t="s">
        <v>30</v>
      </c>
      <c r="AX2978" s="14" t="s">
        <v>73</v>
      </c>
      <c r="AY2978" s="262" t="s">
        <v>183</v>
      </c>
    </row>
    <row r="2979" s="13" customFormat="1">
      <c r="A2979" s="13"/>
      <c r="B2979" s="241"/>
      <c r="C2979" s="242"/>
      <c r="D2979" s="243" t="s">
        <v>195</v>
      </c>
      <c r="E2979" s="244" t="s">
        <v>1</v>
      </c>
      <c r="F2979" s="245" t="s">
        <v>3424</v>
      </c>
      <c r="G2979" s="242"/>
      <c r="H2979" s="244" t="s">
        <v>1</v>
      </c>
      <c r="I2979" s="246"/>
      <c r="J2979" s="242"/>
      <c r="K2979" s="242"/>
      <c r="L2979" s="247"/>
      <c r="M2979" s="248"/>
      <c r="N2979" s="249"/>
      <c r="O2979" s="249"/>
      <c r="P2979" s="249"/>
      <c r="Q2979" s="249"/>
      <c r="R2979" s="249"/>
      <c r="S2979" s="249"/>
      <c r="T2979" s="250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51" t="s">
        <v>195</v>
      </c>
      <c r="AU2979" s="251" t="s">
        <v>83</v>
      </c>
      <c r="AV2979" s="13" t="s">
        <v>81</v>
      </c>
      <c r="AW2979" s="13" t="s">
        <v>30</v>
      </c>
      <c r="AX2979" s="13" t="s">
        <v>73</v>
      </c>
      <c r="AY2979" s="251" t="s">
        <v>183</v>
      </c>
    </row>
    <row r="2980" s="14" customFormat="1">
      <c r="A2980" s="14"/>
      <c r="B2980" s="252"/>
      <c r="C2980" s="253"/>
      <c r="D2980" s="243" t="s">
        <v>195</v>
      </c>
      <c r="E2980" s="254" t="s">
        <v>1</v>
      </c>
      <c r="F2980" s="255" t="s">
        <v>3425</v>
      </c>
      <c r="G2980" s="253"/>
      <c r="H2980" s="256">
        <v>3.2999999999999998</v>
      </c>
      <c r="I2980" s="257"/>
      <c r="J2980" s="253"/>
      <c r="K2980" s="253"/>
      <c r="L2980" s="258"/>
      <c r="M2980" s="259"/>
      <c r="N2980" s="260"/>
      <c r="O2980" s="260"/>
      <c r="P2980" s="260"/>
      <c r="Q2980" s="260"/>
      <c r="R2980" s="260"/>
      <c r="S2980" s="260"/>
      <c r="T2980" s="261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62" t="s">
        <v>195</v>
      </c>
      <c r="AU2980" s="262" t="s">
        <v>83</v>
      </c>
      <c r="AV2980" s="14" t="s">
        <v>83</v>
      </c>
      <c r="AW2980" s="14" t="s">
        <v>30</v>
      </c>
      <c r="AX2980" s="14" t="s">
        <v>73</v>
      </c>
      <c r="AY2980" s="262" t="s">
        <v>183</v>
      </c>
    </row>
    <row r="2981" s="13" customFormat="1">
      <c r="A2981" s="13"/>
      <c r="B2981" s="241"/>
      <c r="C2981" s="242"/>
      <c r="D2981" s="243" t="s">
        <v>195</v>
      </c>
      <c r="E2981" s="244" t="s">
        <v>1</v>
      </c>
      <c r="F2981" s="245" t="s">
        <v>3426</v>
      </c>
      <c r="G2981" s="242"/>
      <c r="H2981" s="244" t="s">
        <v>1</v>
      </c>
      <c r="I2981" s="246"/>
      <c r="J2981" s="242"/>
      <c r="K2981" s="242"/>
      <c r="L2981" s="247"/>
      <c r="M2981" s="248"/>
      <c r="N2981" s="249"/>
      <c r="O2981" s="249"/>
      <c r="P2981" s="249"/>
      <c r="Q2981" s="249"/>
      <c r="R2981" s="249"/>
      <c r="S2981" s="249"/>
      <c r="T2981" s="250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51" t="s">
        <v>195</v>
      </c>
      <c r="AU2981" s="251" t="s">
        <v>83</v>
      </c>
      <c r="AV2981" s="13" t="s">
        <v>81</v>
      </c>
      <c r="AW2981" s="13" t="s">
        <v>30</v>
      </c>
      <c r="AX2981" s="13" t="s">
        <v>73</v>
      </c>
      <c r="AY2981" s="251" t="s">
        <v>183</v>
      </c>
    </row>
    <row r="2982" s="14" customFormat="1">
      <c r="A2982" s="14"/>
      <c r="B2982" s="252"/>
      <c r="C2982" s="253"/>
      <c r="D2982" s="243" t="s">
        <v>195</v>
      </c>
      <c r="E2982" s="254" t="s">
        <v>1</v>
      </c>
      <c r="F2982" s="255" t="s">
        <v>3427</v>
      </c>
      <c r="G2982" s="253"/>
      <c r="H2982" s="256">
        <v>3.25</v>
      </c>
      <c r="I2982" s="257"/>
      <c r="J2982" s="253"/>
      <c r="K2982" s="253"/>
      <c r="L2982" s="258"/>
      <c r="M2982" s="259"/>
      <c r="N2982" s="260"/>
      <c r="O2982" s="260"/>
      <c r="P2982" s="260"/>
      <c r="Q2982" s="260"/>
      <c r="R2982" s="260"/>
      <c r="S2982" s="260"/>
      <c r="T2982" s="261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62" t="s">
        <v>195</v>
      </c>
      <c r="AU2982" s="262" t="s">
        <v>83</v>
      </c>
      <c r="AV2982" s="14" t="s">
        <v>83</v>
      </c>
      <c r="AW2982" s="14" t="s">
        <v>30</v>
      </c>
      <c r="AX2982" s="14" t="s">
        <v>73</v>
      </c>
      <c r="AY2982" s="262" t="s">
        <v>183</v>
      </c>
    </row>
    <row r="2983" s="13" customFormat="1">
      <c r="A2983" s="13"/>
      <c r="B2983" s="241"/>
      <c r="C2983" s="242"/>
      <c r="D2983" s="243" t="s">
        <v>195</v>
      </c>
      <c r="E2983" s="244" t="s">
        <v>1</v>
      </c>
      <c r="F2983" s="245" t="s">
        <v>3428</v>
      </c>
      <c r="G2983" s="242"/>
      <c r="H2983" s="244" t="s">
        <v>1</v>
      </c>
      <c r="I2983" s="246"/>
      <c r="J2983" s="242"/>
      <c r="K2983" s="242"/>
      <c r="L2983" s="247"/>
      <c r="M2983" s="248"/>
      <c r="N2983" s="249"/>
      <c r="O2983" s="249"/>
      <c r="P2983" s="249"/>
      <c r="Q2983" s="249"/>
      <c r="R2983" s="249"/>
      <c r="S2983" s="249"/>
      <c r="T2983" s="250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51" t="s">
        <v>195</v>
      </c>
      <c r="AU2983" s="251" t="s">
        <v>83</v>
      </c>
      <c r="AV2983" s="13" t="s">
        <v>81</v>
      </c>
      <c r="AW2983" s="13" t="s">
        <v>30</v>
      </c>
      <c r="AX2983" s="13" t="s">
        <v>73</v>
      </c>
      <c r="AY2983" s="251" t="s">
        <v>183</v>
      </c>
    </row>
    <row r="2984" s="14" customFormat="1">
      <c r="A2984" s="14"/>
      <c r="B2984" s="252"/>
      <c r="C2984" s="253"/>
      <c r="D2984" s="243" t="s">
        <v>195</v>
      </c>
      <c r="E2984" s="254" t="s">
        <v>1</v>
      </c>
      <c r="F2984" s="255" t="s">
        <v>83</v>
      </c>
      <c r="G2984" s="253"/>
      <c r="H2984" s="256">
        <v>2</v>
      </c>
      <c r="I2984" s="257"/>
      <c r="J2984" s="253"/>
      <c r="K2984" s="253"/>
      <c r="L2984" s="258"/>
      <c r="M2984" s="259"/>
      <c r="N2984" s="260"/>
      <c r="O2984" s="260"/>
      <c r="P2984" s="260"/>
      <c r="Q2984" s="260"/>
      <c r="R2984" s="260"/>
      <c r="S2984" s="260"/>
      <c r="T2984" s="261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62" t="s">
        <v>195</v>
      </c>
      <c r="AU2984" s="262" t="s">
        <v>83</v>
      </c>
      <c r="AV2984" s="14" t="s">
        <v>83</v>
      </c>
      <c r="AW2984" s="14" t="s">
        <v>30</v>
      </c>
      <c r="AX2984" s="14" t="s">
        <v>73</v>
      </c>
      <c r="AY2984" s="262" t="s">
        <v>183</v>
      </c>
    </row>
    <row r="2985" s="13" customFormat="1">
      <c r="A2985" s="13"/>
      <c r="B2985" s="241"/>
      <c r="C2985" s="242"/>
      <c r="D2985" s="243" t="s">
        <v>195</v>
      </c>
      <c r="E2985" s="244" t="s">
        <v>1</v>
      </c>
      <c r="F2985" s="245" t="s">
        <v>3429</v>
      </c>
      <c r="G2985" s="242"/>
      <c r="H2985" s="244" t="s">
        <v>1</v>
      </c>
      <c r="I2985" s="246"/>
      <c r="J2985" s="242"/>
      <c r="K2985" s="242"/>
      <c r="L2985" s="247"/>
      <c r="M2985" s="248"/>
      <c r="N2985" s="249"/>
      <c r="O2985" s="249"/>
      <c r="P2985" s="249"/>
      <c r="Q2985" s="249"/>
      <c r="R2985" s="249"/>
      <c r="S2985" s="249"/>
      <c r="T2985" s="250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51" t="s">
        <v>195</v>
      </c>
      <c r="AU2985" s="251" t="s">
        <v>83</v>
      </c>
      <c r="AV2985" s="13" t="s">
        <v>81</v>
      </c>
      <c r="AW2985" s="13" t="s">
        <v>30</v>
      </c>
      <c r="AX2985" s="13" t="s">
        <v>73</v>
      </c>
      <c r="AY2985" s="251" t="s">
        <v>183</v>
      </c>
    </row>
    <row r="2986" s="14" customFormat="1">
      <c r="A2986" s="14"/>
      <c r="B2986" s="252"/>
      <c r="C2986" s="253"/>
      <c r="D2986" s="243" t="s">
        <v>195</v>
      </c>
      <c r="E2986" s="254" t="s">
        <v>1</v>
      </c>
      <c r="F2986" s="255" t="s">
        <v>3430</v>
      </c>
      <c r="G2986" s="253"/>
      <c r="H2986" s="256">
        <v>2.4500000000000002</v>
      </c>
      <c r="I2986" s="257"/>
      <c r="J2986" s="253"/>
      <c r="K2986" s="253"/>
      <c r="L2986" s="258"/>
      <c r="M2986" s="259"/>
      <c r="N2986" s="260"/>
      <c r="O2986" s="260"/>
      <c r="P2986" s="260"/>
      <c r="Q2986" s="260"/>
      <c r="R2986" s="260"/>
      <c r="S2986" s="260"/>
      <c r="T2986" s="261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62" t="s">
        <v>195</v>
      </c>
      <c r="AU2986" s="262" t="s">
        <v>83</v>
      </c>
      <c r="AV2986" s="14" t="s">
        <v>83</v>
      </c>
      <c r="AW2986" s="14" t="s">
        <v>30</v>
      </c>
      <c r="AX2986" s="14" t="s">
        <v>73</v>
      </c>
      <c r="AY2986" s="262" t="s">
        <v>183</v>
      </c>
    </row>
    <row r="2987" s="13" customFormat="1">
      <c r="A2987" s="13"/>
      <c r="B2987" s="241"/>
      <c r="C2987" s="242"/>
      <c r="D2987" s="243" t="s">
        <v>195</v>
      </c>
      <c r="E2987" s="244" t="s">
        <v>1</v>
      </c>
      <c r="F2987" s="245" t="s">
        <v>3431</v>
      </c>
      <c r="G2987" s="242"/>
      <c r="H2987" s="244" t="s">
        <v>1</v>
      </c>
      <c r="I2987" s="246"/>
      <c r="J2987" s="242"/>
      <c r="K2987" s="242"/>
      <c r="L2987" s="247"/>
      <c r="M2987" s="248"/>
      <c r="N2987" s="249"/>
      <c r="O2987" s="249"/>
      <c r="P2987" s="249"/>
      <c r="Q2987" s="249"/>
      <c r="R2987" s="249"/>
      <c r="S2987" s="249"/>
      <c r="T2987" s="250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51" t="s">
        <v>195</v>
      </c>
      <c r="AU2987" s="251" t="s">
        <v>83</v>
      </c>
      <c r="AV2987" s="13" t="s">
        <v>81</v>
      </c>
      <c r="AW2987" s="13" t="s">
        <v>30</v>
      </c>
      <c r="AX2987" s="13" t="s">
        <v>73</v>
      </c>
      <c r="AY2987" s="251" t="s">
        <v>183</v>
      </c>
    </row>
    <row r="2988" s="14" customFormat="1">
      <c r="A2988" s="14"/>
      <c r="B2988" s="252"/>
      <c r="C2988" s="253"/>
      <c r="D2988" s="243" t="s">
        <v>195</v>
      </c>
      <c r="E2988" s="254" t="s">
        <v>1</v>
      </c>
      <c r="F2988" s="255" t="s">
        <v>3432</v>
      </c>
      <c r="G2988" s="253"/>
      <c r="H2988" s="256">
        <v>3.7000000000000002</v>
      </c>
      <c r="I2988" s="257"/>
      <c r="J2988" s="253"/>
      <c r="K2988" s="253"/>
      <c r="L2988" s="258"/>
      <c r="M2988" s="259"/>
      <c r="N2988" s="260"/>
      <c r="O2988" s="260"/>
      <c r="P2988" s="260"/>
      <c r="Q2988" s="260"/>
      <c r="R2988" s="260"/>
      <c r="S2988" s="260"/>
      <c r="T2988" s="261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62" t="s">
        <v>195</v>
      </c>
      <c r="AU2988" s="262" t="s">
        <v>83</v>
      </c>
      <c r="AV2988" s="14" t="s">
        <v>83</v>
      </c>
      <c r="AW2988" s="14" t="s">
        <v>30</v>
      </c>
      <c r="AX2988" s="14" t="s">
        <v>73</v>
      </c>
      <c r="AY2988" s="262" t="s">
        <v>183</v>
      </c>
    </row>
    <row r="2989" s="13" customFormat="1">
      <c r="A2989" s="13"/>
      <c r="B2989" s="241"/>
      <c r="C2989" s="242"/>
      <c r="D2989" s="243" t="s">
        <v>195</v>
      </c>
      <c r="E2989" s="244" t="s">
        <v>1</v>
      </c>
      <c r="F2989" s="245" t="s">
        <v>3433</v>
      </c>
      <c r="G2989" s="242"/>
      <c r="H2989" s="244" t="s">
        <v>1</v>
      </c>
      <c r="I2989" s="246"/>
      <c r="J2989" s="242"/>
      <c r="K2989" s="242"/>
      <c r="L2989" s="247"/>
      <c r="M2989" s="248"/>
      <c r="N2989" s="249"/>
      <c r="O2989" s="249"/>
      <c r="P2989" s="249"/>
      <c r="Q2989" s="249"/>
      <c r="R2989" s="249"/>
      <c r="S2989" s="249"/>
      <c r="T2989" s="250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51" t="s">
        <v>195</v>
      </c>
      <c r="AU2989" s="251" t="s">
        <v>83</v>
      </c>
      <c r="AV2989" s="13" t="s">
        <v>81</v>
      </c>
      <c r="AW2989" s="13" t="s">
        <v>30</v>
      </c>
      <c r="AX2989" s="13" t="s">
        <v>73</v>
      </c>
      <c r="AY2989" s="251" t="s">
        <v>183</v>
      </c>
    </row>
    <row r="2990" s="14" customFormat="1">
      <c r="A2990" s="14"/>
      <c r="B2990" s="252"/>
      <c r="C2990" s="253"/>
      <c r="D2990" s="243" t="s">
        <v>195</v>
      </c>
      <c r="E2990" s="254" t="s">
        <v>1</v>
      </c>
      <c r="F2990" s="255" t="s">
        <v>3423</v>
      </c>
      <c r="G2990" s="253"/>
      <c r="H2990" s="256">
        <v>2.2999999999999998</v>
      </c>
      <c r="I2990" s="257"/>
      <c r="J2990" s="253"/>
      <c r="K2990" s="253"/>
      <c r="L2990" s="258"/>
      <c r="M2990" s="259"/>
      <c r="N2990" s="260"/>
      <c r="O2990" s="260"/>
      <c r="P2990" s="260"/>
      <c r="Q2990" s="260"/>
      <c r="R2990" s="260"/>
      <c r="S2990" s="260"/>
      <c r="T2990" s="261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62" t="s">
        <v>195</v>
      </c>
      <c r="AU2990" s="262" t="s">
        <v>83</v>
      </c>
      <c r="AV2990" s="14" t="s">
        <v>83</v>
      </c>
      <c r="AW2990" s="14" t="s">
        <v>30</v>
      </c>
      <c r="AX2990" s="14" t="s">
        <v>73</v>
      </c>
      <c r="AY2990" s="262" t="s">
        <v>183</v>
      </c>
    </row>
    <row r="2991" s="15" customFormat="1">
      <c r="A2991" s="15"/>
      <c r="B2991" s="263"/>
      <c r="C2991" s="264"/>
      <c r="D2991" s="243" t="s">
        <v>195</v>
      </c>
      <c r="E2991" s="265" t="s">
        <v>1</v>
      </c>
      <c r="F2991" s="266" t="s">
        <v>219</v>
      </c>
      <c r="G2991" s="264"/>
      <c r="H2991" s="267">
        <v>21.800000000000001</v>
      </c>
      <c r="I2991" s="268"/>
      <c r="J2991" s="264"/>
      <c r="K2991" s="264"/>
      <c r="L2991" s="269"/>
      <c r="M2991" s="270"/>
      <c r="N2991" s="271"/>
      <c r="O2991" s="271"/>
      <c r="P2991" s="271"/>
      <c r="Q2991" s="271"/>
      <c r="R2991" s="271"/>
      <c r="S2991" s="271"/>
      <c r="T2991" s="272"/>
      <c r="U2991" s="15"/>
      <c r="V2991" s="15"/>
      <c r="W2991" s="15"/>
      <c r="X2991" s="15"/>
      <c r="Y2991" s="15"/>
      <c r="Z2991" s="15"/>
      <c r="AA2991" s="15"/>
      <c r="AB2991" s="15"/>
      <c r="AC2991" s="15"/>
      <c r="AD2991" s="15"/>
      <c r="AE2991" s="15"/>
      <c r="AT2991" s="273" t="s">
        <v>195</v>
      </c>
      <c r="AU2991" s="273" t="s">
        <v>83</v>
      </c>
      <c r="AV2991" s="15" t="s">
        <v>188</v>
      </c>
      <c r="AW2991" s="15" t="s">
        <v>30</v>
      </c>
      <c r="AX2991" s="15" t="s">
        <v>81</v>
      </c>
      <c r="AY2991" s="273" t="s">
        <v>183</v>
      </c>
    </row>
    <row r="2992" s="2" customFormat="1" ht="16.5" customHeight="1">
      <c r="A2992" s="38"/>
      <c r="B2992" s="39"/>
      <c r="C2992" s="277" t="s">
        <v>3434</v>
      </c>
      <c r="D2992" s="277" t="s">
        <v>649</v>
      </c>
      <c r="E2992" s="278" t="s">
        <v>3435</v>
      </c>
      <c r="F2992" s="279" t="s">
        <v>3436</v>
      </c>
      <c r="G2992" s="280" t="s">
        <v>319</v>
      </c>
      <c r="H2992" s="281">
        <v>21.800000000000001</v>
      </c>
      <c r="I2992" s="282"/>
      <c r="J2992" s="283">
        <f>ROUND(I2992*H2992,2)</f>
        <v>0</v>
      </c>
      <c r="K2992" s="284"/>
      <c r="L2992" s="285"/>
      <c r="M2992" s="286" t="s">
        <v>1</v>
      </c>
      <c r="N2992" s="287" t="s">
        <v>38</v>
      </c>
      <c r="O2992" s="91"/>
      <c r="P2992" s="237">
        <f>O2992*H2992</f>
        <v>0</v>
      </c>
      <c r="Q2992" s="237">
        <v>0.0030000000000000001</v>
      </c>
      <c r="R2992" s="237">
        <f>Q2992*H2992</f>
        <v>0.0654</v>
      </c>
      <c r="S2992" s="237">
        <v>0</v>
      </c>
      <c r="T2992" s="238">
        <f>S2992*H2992</f>
        <v>0</v>
      </c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R2992" s="239" t="s">
        <v>435</v>
      </c>
      <c r="AT2992" s="239" t="s">
        <v>649</v>
      </c>
      <c r="AU2992" s="239" t="s">
        <v>83</v>
      </c>
      <c r="AY2992" s="17" t="s">
        <v>183</v>
      </c>
      <c r="BE2992" s="240">
        <f>IF(N2992="základní",J2992,0)</f>
        <v>0</v>
      </c>
      <c r="BF2992" s="240">
        <f>IF(N2992="snížená",J2992,0)</f>
        <v>0</v>
      </c>
      <c r="BG2992" s="240">
        <f>IF(N2992="zákl. přenesená",J2992,0)</f>
        <v>0</v>
      </c>
      <c r="BH2992" s="240">
        <f>IF(N2992="sníž. přenesená",J2992,0)</f>
        <v>0</v>
      </c>
      <c r="BI2992" s="240">
        <f>IF(N2992="nulová",J2992,0)</f>
        <v>0</v>
      </c>
      <c r="BJ2992" s="17" t="s">
        <v>81</v>
      </c>
      <c r="BK2992" s="240">
        <f>ROUND(I2992*H2992,2)</f>
        <v>0</v>
      </c>
      <c r="BL2992" s="17" t="s">
        <v>327</v>
      </c>
      <c r="BM2992" s="239" t="s">
        <v>3437</v>
      </c>
    </row>
    <row r="2993" s="13" customFormat="1">
      <c r="A2993" s="13"/>
      <c r="B2993" s="241"/>
      <c r="C2993" s="242"/>
      <c r="D2993" s="243" t="s">
        <v>195</v>
      </c>
      <c r="E2993" s="244" t="s">
        <v>1</v>
      </c>
      <c r="F2993" s="245" t="s">
        <v>3377</v>
      </c>
      <c r="G2993" s="242"/>
      <c r="H2993" s="244" t="s">
        <v>1</v>
      </c>
      <c r="I2993" s="246"/>
      <c r="J2993" s="242"/>
      <c r="K2993" s="242"/>
      <c r="L2993" s="247"/>
      <c r="M2993" s="248"/>
      <c r="N2993" s="249"/>
      <c r="O2993" s="249"/>
      <c r="P2993" s="249"/>
      <c r="Q2993" s="249"/>
      <c r="R2993" s="249"/>
      <c r="S2993" s="249"/>
      <c r="T2993" s="250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51" t="s">
        <v>195</v>
      </c>
      <c r="AU2993" s="251" t="s">
        <v>83</v>
      </c>
      <c r="AV2993" s="13" t="s">
        <v>81</v>
      </c>
      <c r="AW2993" s="13" t="s">
        <v>30</v>
      </c>
      <c r="AX2993" s="13" t="s">
        <v>73</v>
      </c>
      <c r="AY2993" s="251" t="s">
        <v>183</v>
      </c>
    </row>
    <row r="2994" s="13" customFormat="1">
      <c r="A2994" s="13"/>
      <c r="B2994" s="241"/>
      <c r="C2994" s="242"/>
      <c r="D2994" s="243" t="s">
        <v>195</v>
      </c>
      <c r="E2994" s="244" t="s">
        <v>1</v>
      </c>
      <c r="F2994" s="245" t="s">
        <v>3421</v>
      </c>
      <c r="G2994" s="242"/>
      <c r="H2994" s="244" t="s">
        <v>1</v>
      </c>
      <c r="I2994" s="246"/>
      <c r="J2994" s="242"/>
      <c r="K2994" s="242"/>
      <c r="L2994" s="247"/>
      <c r="M2994" s="248"/>
      <c r="N2994" s="249"/>
      <c r="O2994" s="249"/>
      <c r="P2994" s="249"/>
      <c r="Q2994" s="249"/>
      <c r="R2994" s="249"/>
      <c r="S2994" s="249"/>
      <c r="T2994" s="250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51" t="s">
        <v>195</v>
      </c>
      <c r="AU2994" s="251" t="s">
        <v>83</v>
      </c>
      <c r="AV2994" s="13" t="s">
        <v>81</v>
      </c>
      <c r="AW2994" s="13" t="s">
        <v>30</v>
      </c>
      <c r="AX2994" s="13" t="s">
        <v>73</v>
      </c>
      <c r="AY2994" s="251" t="s">
        <v>183</v>
      </c>
    </row>
    <row r="2995" s="14" customFormat="1">
      <c r="A2995" s="14"/>
      <c r="B2995" s="252"/>
      <c r="C2995" s="253"/>
      <c r="D2995" s="243" t="s">
        <v>195</v>
      </c>
      <c r="E2995" s="254" t="s">
        <v>1</v>
      </c>
      <c r="F2995" s="255" t="s">
        <v>510</v>
      </c>
      <c r="G2995" s="253"/>
      <c r="H2995" s="256">
        <v>2.5</v>
      </c>
      <c r="I2995" s="257"/>
      <c r="J2995" s="253"/>
      <c r="K2995" s="253"/>
      <c r="L2995" s="258"/>
      <c r="M2995" s="259"/>
      <c r="N2995" s="260"/>
      <c r="O2995" s="260"/>
      <c r="P2995" s="260"/>
      <c r="Q2995" s="260"/>
      <c r="R2995" s="260"/>
      <c r="S2995" s="260"/>
      <c r="T2995" s="261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62" t="s">
        <v>195</v>
      </c>
      <c r="AU2995" s="262" t="s">
        <v>83</v>
      </c>
      <c r="AV2995" s="14" t="s">
        <v>83</v>
      </c>
      <c r="AW2995" s="14" t="s">
        <v>30</v>
      </c>
      <c r="AX2995" s="14" t="s">
        <v>73</v>
      </c>
      <c r="AY2995" s="262" t="s">
        <v>183</v>
      </c>
    </row>
    <row r="2996" s="13" customFormat="1">
      <c r="A2996" s="13"/>
      <c r="B2996" s="241"/>
      <c r="C2996" s="242"/>
      <c r="D2996" s="243" t="s">
        <v>195</v>
      </c>
      <c r="E2996" s="244" t="s">
        <v>1</v>
      </c>
      <c r="F2996" s="245" t="s">
        <v>3422</v>
      </c>
      <c r="G2996" s="242"/>
      <c r="H2996" s="244" t="s">
        <v>1</v>
      </c>
      <c r="I2996" s="246"/>
      <c r="J2996" s="242"/>
      <c r="K2996" s="242"/>
      <c r="L2996" s="247"/>
      <c r="M2996" s="248"/>
      <c r="N2996" s="249"/>
      <c r="O2996" s="249"/>
      <c r="P2996" s="249"/>
      <c r="Q2996" s="249"/>
      <c r="R2996" s="249"/>
      <c r="S2996" s="249"/>
      <c r="T2996" s="250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51" t="s">
        <v>195</v>
      </c>
      <c r="AU2996" s="251" t="s">
        <v>83</v>
      </c>
      <c r="AV2996" s="13" t="s">
        <v>81</v>
      </c>
      <c r="AW2996" s="13" t="s">
        <v>30</v>
      </c>
      <c r="AX2996" s="13" t="s">
        <v>73</v>
      </c>
      <c r="AY2996" s="251" t="s">
        <v>183</v>
      </c>
    </row>
    <row r="2997" s="14" customFormat="1">
      <c r="A2997" s="14"/>
      <c r="B2997" s="252"/>
      <c r="C2997" s="253"/>
      <c r="D2997" s="243" t="s">
        <v>195</v>
      </c>
      <c r="E2997" s="254" t="s">
        <v>1</v>
      </c>
      <c r="F2997" s="255" t="s">
        <v>3423</v>
      </c>
      <c r="G2997" s="253"/>
      <c r="H2997" s="256">
        <v>2.2999999999999998</v>
      </c>
      <c r="I2997" s="257"/>
      <c r="J2997" s="253"/>
      <c r="K2997" s="253"/>
      <c r="L2997" s="258"/>
      <c r="M2997" s="259"/>
      <c r="N2997" s="260"/>
      <c r="O2997" s="260"/>
      <c r="P2997" s="260"/>
      <c r="Q2997" s="260"/>
      <c r="R2997" s="260"/>
      <c r="S2997" s="260"/>
      <c r="T2997" s="261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62" t="s">
        <v>195</v>
      </c>
      <c r="AU2997" s="262" t="s">
        <v>83</v>
      </c>
      <c r="AV2997" s="14" t="s">
        <v>83</v>
      </c>
      <c r="AW2997" s="14" t="s">
        <v>30</v>
      </c>
      <c r="AX2997" s="14" t="s">
        <v>73</v>
      </c>
      <c r="AY2997" s="262" t="s">
        <v>183</v>
      </c>
    </row>
    <row r="2998" s="13" customFormat="1">
      <c r="A2998" s="13"/>
      <c r="B2998" s="241"/>
      <c r="C2998" s="242"/>
      <c r="D2998" s="243" t="s">
        <v>195</v>
      </c>
      <c r="E2998" s="244" t="s">
        <v>1</v>
      </c>
      <c r="F2998" s="245" t="s">
        <v>3424</v>
      </c>
      <c r="G2998" s="242"/>
      <c r="H2998" s="244" t="s">
        <v>1</v>
      </c>
      <c r="I2998" s="246"/>
      <c r="J2998" s="242"/>
      <c r="K2998" s="242"/>
      <c r="L2998" s="247"/>
      <c r="M2998" s="248"/>
      <c r="N2998" s="249"/>
      <c r="O2998" s="249"/>
      <c r="P2998" s="249"/>
      <c r="Q2998" s="249"/>
      <c r="R2998" s="249"/>
      <c r="S2998" s="249"/>
      <c r="T2998" s="250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51" t="s">
        <v>195</v>
      </c>
      <c r="AU2998" s="251" t="s">
        <v>83</v>
      </c>
      <c r="AV2998" s="13" t="s">
        <v>81</v>
      </c>
      <c r="AW2998" s="13" t="s">
        <v>30</v>
      </c>
      <c r="AX2998" s="13" t="s">
        <v>73</v>
      </c>
      <c r="AY2998" s="251" t="s">
        <v>183</v>
      </c>
    </row>
    <row r="2999" s="14" customFormat="1">
      <c r="A2999" s="14"/>
      <c r="B2999" s="252"/>
      <c r="C2999" s="253"/>
      <c r="D2999" s="243" t="s">
        <v>195</v>
      </c>
      <c r="E2999" s="254" t="s">
        <v>1</v>
      </c>
      <c r="F2999" s="255" t="s">
        <v>3425</v>
      </c>
      <c r="G2999" s="253"/>
      <c r="H2999" s="256">
        <v>3.2999999999999998</v>
      </c>
      <c r="I2999" s="257"/>
      <c r="J2999" s="253"/>
      <c r="K2999" s="253"/>
      <c r="L2999" s="258"/>
      <c r="M2999" s="259"/>
      <c r="N2999" s="260"/>
      <c r="O2999" s="260"/>
      <c r="P2999" s="260"/>
      <c r="Q2999" s="260"/>
      <c r="R2999" s="260"/>
      <c r="S2999" s="260"/>
      <c r="T2999" s="261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62" t="s">
        <v>195</v>
      </c>
      <c r="AU2999" s="262" t="s">
        <v>83</v>
      </c>
      <c r="AV2999" s="14" t="s">
        <v>83</v>
      </c>
      <c r="AW2999" s="14" t="s">
        <v>30</v>
      </c>
      <c r="AX2999" s="14" t="s">
        <v>73</v>
      </c>
      <c r="AY2999" s="262" t="s">
        <v>183</v>
      </c>
    </row>
    <row r="3000" s="13" customFormat="1">
      <c r="A3000" s="13"/>
      <c r="B3000" s="241"/>
      <c r="C3000" s="242"/>
      <c r="D3000" s="243" t="s">
        <v>195</v>
      </c>
      <c r="E3000" s="244" t="s">
        <v>1</v>
      </c>
      <c r="F3000" s="245" t="s">
        <v>3426</v>
      </c>
      <c r="G3000" s="242"/>
      <c r="H3000" s="244" t="s">
        <v>1</v>
      </c>
      <c r="I3000" s="246"/>
      <c r="J3000" s="242"/>
      <c r="K3000" s="242"/>
      <c r="L3000" s="247"/>
      <c r="M3000" s="248"/>
      <c r="N3000" s="249"/>
      <c r="O3000" s="249"/>
      <c r="P3000" s="249"/>
      <c r="Q3000" s="249"/>
      <c r="R3000" s="249"/>
      <c r="S3000" s="249"/>
      <c r="T3000" s="250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51" t="s">
        <v>195</v>
      </c>
      <c r="AU3000" s="251" t="s">
        <v>83</v>
      </c>
      <c r="AV3000" s="13" t="s">
        <v>81</v>
      </c>
      <c r="AW3000" s="13" t="s">
        <v>30</v>
      </c>
      <c r="AX3000" s="13" t="s">
        <v>73</v>
      </c>
      <c r="AY3000" s="251" t="s">
        <v>183</v>
      </c>
    </row>
    <row r="3001" s="14" customFormat="1">
      <c r="A3001" s="14"/>
      <c r="B3001" s="252"/>
      <c r="C3001" s="253"/>
      <c r="D3001" s="243" t="s">
        <v>195</v>
      </c>
      <c r="E3001" s="254" t="s">
        <v>1</v>
      </c>
      <c r="F3001" s="255" t="s">
        <v>3427</v>
      </c>
      <c r="G3001" s="253"/>
      <c r="H3001" s="256">
        <v>3.25</v>
      </c>
      <c r="I3001" s="257"/>
      <c r="J3001" s="253"/>
      <c r="K3001" s="253"/>
      <c r="L3001" s="258"/>
      <c r="M3001" s="259"/>
      <c r="N3001" s="260"/>
      <c r="O3001" s="260"/>
      <c r="P3001" s="260"/>
      <c r="Q3001" s="260"/>
      <c r="R3001" s="260"/>
      <c r="S3001" s="260"/>
      <c r="T3001" s="261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62" t="s">
        <v>195</v>
      </c>
      <c r="AU3001" s="262" t="s">
        <v>83</v>
      </c>
      <c r="AV3001" s="14" t="s">
        <v>83</v>
      </c>
      <c r="AW3001" s="14" t="s">
        <v>30</v>
      </c>
      <c r="AX3001" s="14" t="s">
        <v>73</v>
      </c>
      <c r="AY3001" s="262" t="s">
        <v>183</v>
      </c>
    </row>
    <row r="3002" s="13" customFormat="1">
      <c r="A3002" s="13"/>
      <c r="B3002" s="241"/>
      <c r="C3002" s="242"/>
      <c r="D3002" s="243" t="s">
        <v>195</v>
      </c>
      <c r="E3002" s="244" t="s">
        <v>1</v>
      </c>
      <c r="F3002" s="245" t="s">
        <v>3428</v>
      </c>
      <c r="G3002" s="242"/>
      <c r="H3002" s="244" t="s">
        <v>1</v>
      </c>
      <c r="I3002" s="246"/>
      <c r="J3002" s="242"/>
      <c r="K3002" s="242"/>
      <c r="L3002" s="247"/>
      <c r="M3002" s="248"/>
      <c r="N3002" s="249"/>
      <c r="O3002" s="249"/>
      <c r="P3002" s="249"/>
      <c r="Q3002" s="249"/>
      <c r="R3002" s="249"/>
      <c r="S3002" s="249"/>
      <c r="T3002" s="250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51" t="s">
        <v>195</v>
      </c>
      <c r="AU3002" s="251" t="s">
        <v>83</v>
      </c>
      <c r="AV3002" s="13" t="s">
        <v>81</v>
      </c>
      <c r="AW3002" s="13" t="s">
        <v>30</v>
      </c>
      <c r="AX3002" s="13" t="s">
        <v>73</v>
      </c>
      <c r="AY3002" s="251" t="s">
        <v>183</v>
      </c>
    </row>
    <row r="3003" s="14" customFormat="1">
      <c r="A3003" s="14"/>
      <c r="B3003" s="252"/>
      <c r="C3003" s="253"/>
      <c r="D3003" s="243" t="s">
        <v>195</v>
      </c>
      <c r="E3003" s="254" t="s">
        <v>1</v>
      </c>
      <c r="F3003" s="255" t="s">
        <v>83</v>
      </c>
      <c r="G3003" s="253"/>
      <c r="H3003" s="256">
        <v>2</v>
      </c>
      <c r="I3003" s="257"/>
      <c r="J3003" s="253"/>
      <c r="K3003" s="253"/>
      <c r="L3003" s="258"/>
      <c r="M3003" s="259"/>
      <c r="N3003" s="260"/>
      <c r="O3003" s="260"/>
      <c r="P3003" s="260"/>
      <c r="Q3003" s="260"/>
      <c r="R3003" s="260"/>
      <c r="S3003" s="260"/>
      <c r="T3003" s="261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62" t="s">
        <v>195</v>
      </c>
      <c r="AU3003" s="262" t="s">
        <v>83</v>
      </c>
      <c r="AV3003" s="14" t="s">
        <v>83</v>
      </c>
      <c r="AW3003" s="14" t="s">
        <v>30</v>
      </c>
      <c r="AX3003" s="14" t="s">
        <v>73</v>
      </c>
      <c r="AY3003" s="262" t="s">
        <v>183</v>
      </c>
    </row>
    <row r="3004" s="13" customFormat="1">
      <c r="A3004" s="13"/>
      <c r="B3004" s="241"/>
      <c r="C3004" s="242"/>
      <c r="D3004" s="243" t="s">
        <v>195</v>
      </c>
      <c r="E3004" s="244" t="s">
        <v>1</v>
      </c>
      <c r="F3004" s="245" t="s">
        <v>3429</v>
      </c>
      <c r="G3004" s="242"/>
      <c r="H3004" s="244" t="s">
        <v>1</v>
      </c>
      <c r="I3004" s="246"/>
      <c r="J3004" s="242"/>
      <c r="K3004" s="242"/>
      <c r="L3004" s="247"/>
      <c r="M3004" s="248"/>
      <c r="N3004" s="249"/>
      <c r="O3004" s="249"/>
      <c r="P3004" s="249"/>
      <c r="Q3004" s="249"/>
      <c r="R3004" s="249"/>
      <c r="S3004" s="249"/>
      <c r="T3004" s="250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51" t="s">
        <v>195</v>
      </c>
      <c r="AU3004" s="251" t="s">
        <v>83</v>
      </c>
      <c r="AV3004" s="13" t="s">
        <v>81</v>
      </c>
      <c r="AW3004" s="13" t="s">
        <v>30</v>
      </c>
      <c r="AX3004" s="13" t="s">
        <v>73</v>
      </c>
      <c r="AY3004" s="251" t="s">
        <v>183</v>
      </c>
    </row>
    <row r="3005" s="14" customFormat="1">
      <c r="A3005" s="14"/>
      <c r="B3005" s="252"/>
      <c r="C3005" s="253"/>
      <c r="D3005" s="243" t="s">
        <v>195</v>
      </c>
      <c r="E3005" s="254" t="s">
        <v>1</v>
      </c>
      <c r="F3005" s="255" t="s">
        <v>3430</v>
      </c>
      <c r="G3005" s="253"/>
      <c r="H3005" s="256">
        <v>2.4500000000000002</v>
      </c>
      <c r="I3005" s="257"/>
      <c r="J3005" s="253"/>
      <c r="K3005" s="253"/>
      <c r="L3005" s="258"/>
      <c r="M3005" s="259"/>
      <c r="N3005" s="260"/>
      <c r="O3005" s="260"/>
      <c r="P3005" s="260"/>
      <c r="Q3005" s="260"/>
      <c r="R3005" s="260"/>
      <c r="S3005" s="260"/>
      <c r="T3005" s="261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62" t="s">
        <v>195</v>
      </c>
      <c r="AU3005" s="262" t="s">
        <v>83</v>
      </c>
      <c r="AV3005" s="14" t="s">
        <v>83</v>
      </c>
      <c r="AW3005" s="14" t="s">
        <v>30</v>
      </c>
      <c r="AX3005" s="14" t="s">
        <v>73</v>
      </c>
      <c r="AY3005" s="262" t="s">
        <v>183</v>
      </c>
    </row>
    <row r="3006" s="13" customFormat="1">
      <c r="A3006" s="13"/>
      <c r="B3006" s="241"/>
      <c r="C3006" s="242"/>
      <c r="D3006" s="243" t="s">
        <v>195</v>
      </c>
      <c r="E3006" s="244" t="s">
        <v>1</v>
      </c>
      <c r="F3006" s="245" t="s">
        <v>3431</v>
      </c>
      <c r="G3006" s="242"/>
      <c r="H3006" s="244" t="s">
        <v>1</v>
      </c>
      <c r="I3006" s="246"/>
      <c r="J3006" s="242"/>
      <c r="K3006" s="242"/>
      <c r="L3006" s="247"/>
      <c r="M3006" s="248"/>
      <c r="N3006" s="249"/>
      <c r="O3006" s="249"/>
      <c r="P3006" s="249"/>
      <c r="Q3006" s="249"/>
      <c r="R3006" s="249"/>
      <c r="S3006" s="249"/>
      <c r="T3006" s="250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51" t="s">
        <v>195</v>
      </c>
      <c r="AU3006" s="251" t="s">
        <v>83</v>
      </c>
      <c r="AV3006" s="13" t="s">
        <v>81</v>
      </c>
      <c r="AW3006" s="13" t="s">
        <v>30</v>
      </c>
      <c r="AX3006" s="13" t="s">
        <v>73</v>
      </c>
      <c r="AY3006" s="251" t="s">
        <v>183</v>
      </c>
    </row>
    <row r="3007" s="14" customFormat="1">
      <c r="A3007" s="14"/>
      <c r="B3007" s="252"/>
      <c r="C3007" s="253"/>
      <c r="D3007" s="243" t="s">
        <v>195</v>
      </c>
      <c r="E3007" s="254" t="s">
        <v>1</v>
      </c>
      <c r="F3007" s="255" t="s">
        <v>3432</v>
      </c>
      <c r="G3007" s="253"/>
      <c r="H3007" s="256">
        <v>3.7000000000000002</v>
      </c>
      <c r="I3007" s="257"/>
      <c r="J3007" s="253"/>
      <c r="K3007" s="253"/>
      <c r="L3007" s="258"/>
      <c r="M3007" s="259"/>
      <c r="N3007" s="260"/>
      <c r="O3007" s="260"/>
      <c r="P3007" s="260"/>
      <c r="Q3007" s="260"/>
      <c r="R3007" s="260"/>
      <c r="S3007" s="260"/>
      <c r="T3007" s="261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62" t="s">
        <v>195</v>
      </c>
      <c r="AU3007" s="262" t="s">
        <v>83</v>
      </c>
      <c r="AV3007" s="14" t="s">
        <v>83</v>
      </c>
      <c r="AW3007" s="14" t="s">
        <v>30</v>
      </c>
      <c r="AX3007" s="14" t="s">
        <v>73</v>
      </c>
      <c r="AY3007" s="262" t="s">
        <v>183</v>
      </c>
    </row>
    <row r="3008" s="13" customFormat="1">
      <c r="A3008" s="13"/>
      <c r="B3008" s="241"/>
      <c r="C3008" s="242"/>
      <c r="D3008" s="243" t="s">
        <v>195</v>
      </c>
      <c r="E3008" s="244" t="s">
        <v>1</v>
      </c>
      <c r="F3008" s="245" t="s">
        <v>3433</v>
      </c>
      <c r="G3008" s="242"/>
      <c r="H3008" s="244" t="s">
        <v>1</v>
      </c>
      <c r="I3008" s="246"/>
      <c r="J3008" s="242"/>
      <c r="K3008" s="242"/>
      <c r="L3008" s="247"/>
      <c r="M3008" s="248"/>
      <c r="N3008" s="249"/>
      <c r="O3008" s="249"/>
      <c r="P3008" s="249"/>
      <c r="Q3008" s="249"/>
      <c r="R3008" s="249"/>
      <c r="S3008" s="249"/>
      <c r="T3008" s="250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51" t="s">
        <v>195</v>
      </c>
      <c r="AU3008" s="251" t="s">
        <v>83</v>
      </c>
      <c r="AV3008" s="13" t="s">
        <v>81</v>
      </c>
      <c r="AW3008" s="13" t="s">
        <v>30</v>
      </c>
      <c r="AX3008" s="13" t="s">
        <v>73</v>
      </c>
      <c r="AY3008" s="251" t="s">
        <v>183</v>
      </c>
    </row>
    <row r="3009" s="14" customFormat="1">
      <c r="A3009" s="14"/>
      <c r="B3009" s="252"/>
      <c r="C3009" s="253"/>
      <c r="D3009" s="243" t="s">
        <v>195</v>
      </c>
      <c r="E3009" s="254" t="s">
        <v>1</v>
      </c>
      <c r="F3009" s="255" t="s">
        <v>3423</v>
      </c>
      <c r="G3009" s="253"/>
      <c r="H3009" s="256">
        <v>2.2999999999999998</v>
      </c>
      <c r="I3009" s="257"/>
      <c r="J3009" s="253"/>
      <c r="K3009" s="253"/>
      <c r="L3009" s="258"/>
      <c r="M3009" s="259"/>
      <c r="N3009" s="260"/>
      <c r="O3009" s="260"/>
      <c r="P3009" s="260"/>
      <c r="Q3009" s="260"/>
      <c r="R3009" s="260"/>
      <c r="S3009" s="260"/>
      <c r="T3009" s="261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62" t="s">
        <v>195</v>
      </c>
      <c r="AU3009" s="262" t="s">
        <v>83</v>
      </c>
      <c r="AV3009" s="14" t="s">
        <v>83</v>
      </c>
      <c r="AW3009" s="14" t="s">
        <v>30</v>
      </c>
      <c r="AX3009" s="14" t="s">
        <v>73</v>
      </c>
      <c r="AY3009" s="262" t="s">
        <v>183</v>
      </c>
    </row>
    <row r="3010" s="15" customFormat="1">
      <c r="A3010" s="15"/>
      <c r="B3010" s="263"/>
      <c r="C3010" s="264"/>
      <c r="D3010" s="243" t="s">
        <v>195</v>
      </c>
      <c r="E3010" s="265" t="s">
        <v>1</v>
      </c>
      <c r="F3010" s="266" t="s">
        <v>219</v>
      </c>
      <c r="G3010" s="264"/>
      <c r="H3010" s="267">
        <v>21.800000000000001</v>
      </c>
      <c r="I3010" s="268"/>
      <c r="J3010" s="264"/>
      <c r="K3010" s="264"/>
      <c r="L3010" s="269"/>
      <c r="M3010" s="270"/>
      <c r="N3010" s="271"/>
      <c r="O3010" s="271"/>
      <c r="P3010" s="271"/>
      <c r="Q3010" s="271"/>
      <c r="R3010" s="271"/>
      <c r="S3010" s="271"/>
      <c r="T3010" s="272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T3010" s="273" t="s">
        <v>195</v>
      </c>
      <c r="AU3010" s="273" t="s">
        <v>83</v>
      </c>
      <c r="AV3010" s="15" t="s">
        <v>188</v>
      </c>
      <c r="AW3010" s="15" t="s">
        <v>30</v>
      </c>
      <c r="AX3010" s="15" t="s">
        <v>81</v>
      </c>
      <c r="AY3010" s="273" t="s">
        <v>183</v>
      </c>
    </row>
    <row r="3011" s="2" customFormat="1" ht="33" customHeight="1">
      <c r="A3011" s="38"/>
      <c r="B3011" s="39"/>
      <c r="C3011" s="227" t="s">
        <v>3438</v>
      </c>
      <c r="D3011" s="227" t="s">
        <v>185</v>
      </c>
      <c r="E3011" s="228" t="s">
        <v>3439</v>
      </c>
      <c r="F3011" s="229" t="s">
        <v>3440</v>
      </c>
      <c r="G3011" s="230" t="s">
        <v>202</v>
      </c>
      <c r="H3011" s="231">
        <v>650</v>
      </c>
      <c r="I3011" s="232"/>
      <c r="J3011" s="233">
        <f>ROUND(I3011*H3011,2)</f>
        <v>0</v>
      </c>
      <c r="K3011" s="234"/>
      <c r="L3011" s="44"/>
      <c r="M3011" s="235" t="s">
        <v>1</v>
      </c>
      <c r="N3011" s="236" t="s">
        <v>38</v>
      </c>
      <c r="O3011" s="91"/>
      <c r="P3011" s="237">
        <f>O3011*H3011</f>
        <v>0</v>
      </c>
      <c r="Q3011" s="237">
        <v>0.00063000000000000003</v>
      </c>
      <c r="R3011" s="237">
        <f>Q3011*H3011</f>
        <v>0.40950000000000003</v>
      </c>
      <c r="S3011" s="237">
        <v>0</v>
      </c>
      <c r="T3011" s="238">
        <f>S3011*H3011</f>
        <v>0</v>
      </c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R3011" s="239" t="s">
        <v>327</v>
      </c>
      <c r="AT3011" s="239" t="s">
        <v>185</v>
      </c>
      <c r="AU3011" s="239" t="s">
        <v>83</v>
      </c>
      <c r="AY3011" s="17" t="s">
        <v>183</v>
      </c>
      <c r="BE3011" s="240">
        <f>IF(N3011="základní",J3011,0)</f>
        <v>0</v>
      </c>
      <c r="BF3011" s="240">
        <f>IF(N3011="snížená",J3011,0)</f>
        <v>0</v>
      </c>
      <c r="BG3011" s="240">
        <f>IF(N3011="zákl. přenesená",J3011,0)</f>
        <v>0</v>
      </c>
      <c r="BH3011" s="240">
        <f>IF(N3011="sníž. přenesená",J3011,0)</f>
        <v>0</v>
      </c>
      <c r="BI3011" s="240">
        <f>IF(N3011="nulová",J3011,0)</f>
        <v>0</v>
      </c>
      <c r="BJ3011" s="17" t="s">
        <v>81</v>
      </c>
      <c r="BK3011" s="240">
        <f>ROUND(I3011*H3011,2)</f>
        <v>0</v>
      </c>
      <c r="BL3011" s="17" t="s">
        <v>327</v>
      </c>
      <c r="BM3011" s="239" t="s">
        <v>3441</v>
      </c>
    </row>
    <row r="3012" s="13" customFormat="1">
      <c r="A3012" s="13"/>
      <c r="B3012" s="241"/>
      <c r="C3012" s="242"/>
      <c r="D3012" s="243" t="s">
        <v>195</v>
      </c>
      <c r="E3012" s="244" t="s">
        <v>1</v>
      </c>
      <c r="F3012" s="245" t="s">
        <v>3442</v>
      </c>
      <c r="G3012" s="242"/>
      <c r="H3012" s="244" t="s">
        <v>1</v>
      </c>
      <c r="I3012" s="246"/>
      <c r="J3012" s="242"/>
      <c r="K3012" s="242"/>
      <c r="L3012" s="247"/>
      <c r="M3012" s="248"/>
      <c r="N3012" s="249"/>
      <c r="O3012" s="249"/>
      <c r="P3012" s="249"/>
      <c r="Q3012" s="249"/>
      <c r="R3012" s="249"/>
      <c r="S3012" s="249"/>
      <c r="T3012" s="250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51" t="s">
        <v>195</v>
      </c>
      <c r="AU3012" s="251" t="s">
        <v>83</v>
      </c>
      <c r="AV3012" s="13" t="s">
        <v>81</v>
      </c>
      <c r="AW3012" s="13" t="s">
        <v>30</v>
      </c>
      <c r="AX3012" s="13" t="s">
        <v>73</v>
      </c>
      <c r="AY3012" s="251" t="s">
        <v>183</v>
      </c>
    </row>
    <row r="3013" s="14" customFormat="1">
      <c r="A3013" s="14"/>
      <c r="B3013" s="252"/>
      <c r="C3013" s="253"/>
      <c r="D3013" s="243" t="s">
        <v>195</v>
      </c>
      <c r="E3013" s="254" t="s">
        <v>1</v>
      </c>
      <c r="F3013" s="255" t="s">
        <v>3443</v>
      </c>
      <c r="G3013" s="253"/>
      <c r="H3013" s="256">
        <v>650</v>
      </c>
      <c r="I3013" s="257"/>
      <c r="J3013" s="253"/>
      <c r="K3013" s="253"/>
      <c r="L3013" s="258"/>
      <c r="M3013" s="259"/>
      <c r="N3013" s="260"/>
      <c r="O3013" s="260"/>
      <c r="P3013" s="260"/>
      <c r="Q3013" s="260"/>
      <c r="R3013" s="260"/>
      <c r="S3013" s="260"/>
      <c r="T3013" s="261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62" t="s">
        <v>195</v>
      </c>
      <c r="AU3013" s="262" t="s">
        <v>83</v>
      </c>
      <c r="AV3013" s="14" t="s">
        <v>83</v>
      </c>
      <c r="AW3013" s="14" t="s">
        <v>30</v>
      </c>
      <c r="AX3013" s="14" t="s">
        <v>81</v>
      </c>
      <c r="AY3013" s="262" t="s">
        <v>183</v>
      </c>
    </row>
    <row r="3014" s="2" customFormat="1" ht="24.15" customHeight="1">
      <c r="A3014" s="38"/>
      <c r="B3014" s="39"/>
      <c r="C3014" s="227" t="s">
        <v>3444</v>
      </c>
      <c r="D3014" s="227" t="s">
        <v>185</v>
      </c>
      <c r="E3014" s="228" t="s">
        <v>3445</v>
      </c>
      <c r="F3014" s="229" t="s">
        <v>3446</v>
      </c>
      <c r="G3014" s="230" t="s">
        <v>202</v>
      </c>
      <c r="H3014" s="231">
        <v>650</v>
      </c>
      <c r="I3014" s="232"/>
      <c r="J3014" s="233">
        <f>ROUND(I3014*H3014,2)</f>
        <v>0</v>
      </c>
      <c r="K3014" s="234"/>
      <c r="L3014" s="44"/>
      <c r="M3014" s="235" t="s">
        <v>1</v>
      </c>
      <c r="N3014" s="236" t="s">
        <v>38</v>
      </c>
      <c r="O3014" s="91"/>
      <c r="P3014" s="237">
        <f>O3014*H3014</f>
        <v>0</v>
      </c>
      <c r="Q3014" s="237">
        <v>0</v>
      </c>
      <c r="R3014" s="237">
        <f>Q3014*H3014</f>
        <v>0</v>
      </c>
      <c r="S3014" s="237">
        <v>0.0070000000000000001</v>
      </c>
      <c r="T3014" s="238">
        <f>S3014*H3014</f>
        <v>4.5499999999999998</v>
      </c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R3014" s="239" t="s">
        <v>327</v>
      </c>
      <c r="AT3014" s="239" t="s">
        <v>185</v>
      </c>
      <c r="AU3014" s="239" t="s">
        <v>83</v>
      </c>
      <c r="AY3014" s="17" t="s">
        <v>183</v>
      </c>
      <c r="BE3014" s="240">
        <f>IF(N3014="základní",J3014,0)</f>
        <v>0</v>
      </c>
      <c r="BF3014" s="240">
        <f>IF(N3014="snížená",J3014,0)</f>
        <v>0</v>
      </c>
      <c r="BG3014" s="240">
        <f>IF(N3014="zákl. přenesená",J3014,0)</f>
        <v>0</v>
      </c>
      <c r="BH3014" s="240">
        <f>IF(N3014="sníž. přenesená",J3014,0)</f>
        <v>0</v>
      </c>
      <c r="BI3014" s="240">
        <f>IF(N3014="nulová",J3014,0)</f>
        <v>0</v>
      </c>
      <c r="BJ3014" s="17" t="s">
        <v>81</v>
      </c>
      <c r="BK3014" s="240">
        <f>ROUND(I3014*H3014,2)</f>
        <v>0</v>
      </c>
      <c r="BL3014" s="17" t="s">
        <v>327</v>
      </c>
      <c r="BM3014" s="239" t="s">
        <v>3447</v>
      </c>
    </row>
    <row r="3015" s="13" customFormat="1">
      <c r="A3015" s="13"/>
      <c r="B3015" s="241"/>
      <c r="C3015" s="242"/>
      <c r="D3015" s="243" t="s">
        <v>195</v>
      </c>
      <c r="E3015" s="244" t="s">
        <v>1</v>
      </c>
      <c r="F3015" s="245" t="s">
        <v>3442</v>
      </c>
      <c r="G3015" s="242"/>
      <c r="H3015" s="244" t="s">
        <v>1</v>
      </c>
      <c r="I3015" s="246"/>
      <c r="J3015" s="242"/>
      <c r="K3015" s="242"/>
      <c r="L3015" s="247"/>
      <c r="M3015" s="248"/>
      <c r="N3015" s="249"/>
      <c r="O3015" s="249"/>
      <c r="P3015" s="249"/>
      <c r="Q3015" s="249"/>
      <c r="R3015" s="249"/>
      <c r="S3015" s="249"/>
      <c r="T3015" s="250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51" t="s">
        <v>195</v>
      </c>
      <c r="AU3015" s="251" t="s">
        <v>83</v>
      </c>
      <c r="AV3015" s="13" t="s">
        <v>81</v>
      </c>
      <c r="AW3015" s="13" t="s">
        <v>30</v>
      </c>
      <c r="AX3015" s="13" t="s">
        <v>73</v>
      </c>
      <c r="AY3015" s="251" t="s">
        <v>183</v>
      </c>
    </row>
    <row r="3016" s="14" customFormat="1">
      <c r="A3016" s="14"/>
      <c r="B3016" s="252"/>
      <c r="C3016" s="253"/>
      <c r="D3016" s="243" t="s">
        <v>195</v>
      </c>
      <c r="E3016" s="254" t="s">
        <v>1</v>
      </c>
      <c r="F3016" s="255" t="s">
        <v>3443</v>
      </c>
      <c r="G3016" s="253"/>
      <c r="H3016" s="256">
        <v>650</v>
      </c>
      <c r="I3016" s="257"/>
      <c r="J3016" s="253"/>
      <c r="K3016" s="253"/>
      <c r="L3016" s="258"/>
      <c r="M3016" s="259"/>
      <c r="N3016" s="260"/>
      <c r="O3016" s="260"/>
      <c r="P3016" s="260"/>
      <c r="Q3016" s="260"/>
      <c r="R3016" s="260"/>
      <c r="S3016" s="260"/>
      <c r="T3016" s="261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62" t="s">
        <v>195</v>
      </c>
      <c r="AU3016" s="262" t="s">
        <v>83</v>
      </c>
      <c r="AV3016" s="14" t="s">
        <v>83</v>
      </c>
      <c r="AW3016" s="14" t="s">
        <v>30</v>
      </c>
      <c r="AX3016" s="14" t="s">
        <v>81</v>
      </c>
      <c r="AY3016" s="262" t="s">
        <v>183</v>
      </c>
    </row>
    <row r="3017" s="2" customFormat="1" ht="24.15" customHeight="1">
      <c r="A3017" s="38"/>
      <c r="B3017" s="39"/>
      <c r="C3017" s="227" t="s">
        <v>3448</v>
      </c>
      <c r="D3017" s="227" t="s">
        <v>185</v>
      </c>
      <c r="E3017" s="228" t="s">
        <v>3449</v>
      </c>
      <c r="F3017" s="229" t="s">
        <v>3450</v>
      </c>
      <c r="G3017" s="230" t="s">
        <v>319</v>
      </c>
      <c r="H3017" s="231">
        <v>25.77</v>
      </c>
      <c r="I3017" s="232"/>
      <c r="J3017" s="233">
        <f>ROUND(I3017*H3017,2)</f>
        <v>0</v>
      </c>
      <c r="K3017" s="234"/>
      <c r="L3017" s="44"/>
      <c r="M3017" s="235" t="s">
        <v>1</v>
      </c>
      <c r="N3017" s="236" t="s">
        <v>38</v>
      </c>
      <c r="O3017" s="91"/>
      <c r="P3017" s="237">
        <f>O3017*H3017</f>
        <v>0</v>
      </c>
      <c r="Q3017" s="237">
        <v>0</v>
      </c>
      <c r="R3017" s="237">
        <f>Q3017*H3017</f>
        <v>0</v>
      </c>
      <c r="S3017" s="237">
        <v>0</v>
      </c>
      <c r="T3017" s="238">
        <f>S3017*H3017</f>
        <v>0</v>
      </c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R3017" s="239" t="s">
        <v>327</v>
      </c>
      <c r="AT3017" s="239" t="s">
        <v>185</v>
      </c>
      <c r="AU3017" s="239" t="s">
        <v>83</v>
      </c>
      <c r="AY3017" s="17" t="s">
        <v>183</v>
      </c>
      <c r="BE3017" s="240">
        <f>IF(N3017="základní",J3017,0)</f>
        <v>0</v>
      </c>
      <c r="BF3017" s="240">
        <f>IF(N3017="snížená",J3017,0)</f>
        <v>0</v>
      </c>
      <c r="BG3017" s="240">
        <f>IF(N3017="zákl. přenesená",J3017,0)</f>
        <v>0</v>
      </c>
      <c r="BH3017" s="240">
        <f>IF(N3017="sníž. přenesená",J3017,0)</f>
        <v>0</v>
      </c>
      <c r="BI3017" s="240">
        <f>IF(N3017="nulová",J3017,0)</f>
        <v>0</v>
      </c>
      <c r="BJ3017" s="17" t="s">
        <v>81</v>
      </c>
      <c r="BK3017" s="240">
        <f>ROUND(I3017*H3017,2)</f>
        <v>0</v>
      </c>
      <c r="BL3017" s="17" t="s">
        <v>327</v>
      </c>
      <c r="BM3017" s="239" t="s">
        <v>3451</v>
      </c>
    </row>
    <row r="3018" s="13" customFormat="1">
      <c r="A3018" s="13"/>
      <c r="B3018" s="241"/>
      <c r="C3018" s="242"/>
      <c r="D3018" s="243" t="s">
        <v>195</v>
      </c>
      <c r="E3018" s="244" t="s">
        <v>1</v>
      </c>
      <c r="F3018" s="245" t="s">
        <v>3452</v>
      </c>
      <c r="G3018" s="242"/>
      <c r="H3018" s="244" t="s">
        <v>1</v>
      </c>
      <c r="I3018" s="246"/>
      <c r="J3018" s="242"/>
      <c r="K3018" s="242"/>
      <c r="L3018" s="247"/>
      <c r="M3018" s="248"/>
      <c r="N3018" s="249"/>
      <c r="O3018" s="249"/>
      <c r="P3018" s="249"/>
      <c r="Q3018" s="249"/>
      <c r="R3018" s="249"/>
      <c r="S3018" s="249"/>
      <c r="T3018" s="250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51" t="s">
        <v>195</v>
      </c>
      <c r="AU3018" s="251" t="s">
        <v>83</v>
      </c>
      <c r="AV3018" s="13" t="s">
        <v>81</v>
      </c>
      <c r="AW3018" s="13" t="s">
        <v>30</v>
      </c>
      <c r="AX3018" s="13" t="s">
        <v>73</v>
      </c>
      <c r="AY3018" s="251" t="s">
        <v>183</v>
      </c>
    </row>
    <row r="3019" s="14" customFormat="1">
      <c r="A3019" s="14"/>
      <c r="B3019" s="252"/>
      <c r="C3019" s="253"/>
      <c r="D3019" s="243" t="s">
        <v>195</v>
      </c>
      <c r="E3019" s="254" t="s">
        <v>1</v>
      </c>
      <c r="F3019" s="255" t="s">
        <v>3453</v>
      </c>
      <c r="G3019" s="253"/>
      <c r="H3019" s="256">
        <v>5.4000000000000004</v>
      </c>
      <c r="I3019" s="257"/>
      <c r="J3019" s="253"/>
      <c r="K3019" s="253"/>
      <c r="L3019" s="258"/>
      <c r="M3019" s="259"/>
      <c r="N3019" s="260"/>
      <c r="O3019" s="260"/>
      <c r="P3019" s="260"/>
      <c r="Q3019" s="260"/>
      <c r="R3019" s="260"/>
      <c r="S3019" s="260"/>
      <c r="T3019" s="261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62" t="s">
        <v>195</v>
      </c>
      <c r="AU3019" s="262" t="s">
        <v>83</v>
      </c>
      <c r="AV3019" s="14" t="s">
        <v>83</v>
      </c>
      <c r="AW3019" s="14" t="s">
        <v>30</v>
      </c>
      <c r="AX3019" s="14" t="s">
        <v>73</v>
      </c>
      <c r="AY3019" s="262" t="s">
        <v>183</v>
      </c>
    </row>
    <row r="3020" s="14" customFormat="1">
      <c r="A3020" s="14"/>
      <c r="B3020" s="252"/>
      <c r="C3020" s="253"/>
      <c r="D3020" s="243" t="s">
        <v>195</v>
      </c>
      <c r="E3020" s="254" t="s">
        <v>1</v>
      </c>
      <c r="F3020" s="255" t="s">
        <v>3454</v>
      </c>
      <c r="G3020" s="253"/>
      <c r="H3020" s="256">
        <v>20.370000000000001</v>
      </c>
      <c r="I3020" s="257"/>
      <c r="J3020" s="253"/>
      <c r="K3020" s="253"/>
      <c r="L3020" s="258"/>
      <c r="M3020" s="259"/>
      <c r="N3020" s="260"/>
      <c r="O3020" s="260"/>
      <c r="P3020" s="260"/>
      <c r="Q3020" s="260"/>
      <c r="R3020" s="260"/>
      <c r="S3020" s="260"/>
      <c r="T3020" s="261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62" t="s">
        <v>195</v>
      </c>
      <c r="AU3020" s="262" t="s">
        <v>83</v>
      </c>
      <c r="AV3020" s="14" t="s">
        <v>83</v>
      </c>
      <c r="AW3020" s="14" t="s">
        <v>30</v>
      </c>
      <c r="AX3020" s="14" t="s">
        <v>73</v>
      </c>
      <c r="AY3020" s="262" t="s">
        <v>183</v>
      </c>
    </row>
    <row r="3021" s="15" customFormat="1">
      <c r="A3021" s="15"/>
      <c r="B3021" s="263"/>
      <c r="C3021" s="264"/>
      <c r="D3021" s="243" t="s">
        <v>195</v>
      </c>
      <c r="E3021" s="265" t="s">
        <v>1</v>
      </c>
      <c r="F3021" s="266" t="s">
        <v>219</v>
      </c>
      <c r="G3021" s="264"/>
      <c r="H3021" s="267">
        <v>25.77</v>
      </c>
      <c r="I3021" s="268"/>
      <c r="J3021" s="264"/>
      <c r="K3021" s="264"/>
      <c r="L3021" s="269"/>
      <c r="M3021" s="270"/>
      <c r="N3021" s="271"/>
      <c r="O3021" s="271"/>
      <c r="P3021" s="271"/>
      <c r="Q3021" s="271"/>
      <c r="R3021" s="271"/>
      <c r="S3021" s="271"/>
      <c r="T3021" s="272"/>
      <c r="U3021" s="15"/>
      <c r="V3021" s="15"/>
      <c r="W3021" s="15"/>
      <c r="X3021" s="15"/>
      <c r="Y3021" s="15"/>
      <c r="Z3021" s="15"/>
      <c r="AA3021" s="15"/>
      <c r="AB3021" s="15"/>
      <c r="AC3021" s="15"/>
      <c r="AD3021" s="15"/>
      <c r="AE3021" s="15"/>
      <c r="AT3021" s="273" t="s">
        <v>195</v>
      </c>
      <c r="AU3021" s="273" t="s">
        <v>83</v>
      </c>
      <c r="AV3021" s="15" t="s">
        <v>188</v>
      </c>
      <c r="AW3021" s="15" t="s">
        <v>30</v>
      </c>
      <c r="AX3021" s="15" t="s">
        <v>81</v>
      </c>
      <c r="AY3021" s="273" t="s">
        <v>183</v>
      </c>
    </row>
    <row r="3022" s="2" customFormat="1" ht="21.75" customHeight="1">
      <c r="A3022" s="38"/>
      <c r="B3022" s="39"/>
      <c r="C3022" s="277" t="s">
        <v>3455</v>
      </c>
      <c r="D3022" s="277" t="s">
        <v>649</v>
      </c>
      <c r="E3022" s="278" t="s">
        <v>3456</v>
      </c>
      <c r="F3022" s="279" t="s">
        <v>3457</v>
      </c>
      <c r="G3022" s="280" t="s">
        <v>319</v>
      </c>
      <c r="H3022" s="281">
        <v>28.347000000000001</v>
      </c>
      <c r="I3022" s="282"/>
      <c r="J3022" s="283">
        <f>ROUND(I3022*H3022,2)</f>
        <v>0</v>
      </c>
      <c r="K3022" s="284"/>
      <c r="L3022" s="285"/>
      <c r="M3022" s="286" t="s">
        <v>1</v>
      </c>
      <c r="N3022" s="287" t="s">
        <v>38</v>
      </c>
      <c r="O3022" s="91"/>
      <c r="P3022" s="237">
        <f>O3022*H3022</f>
        <v>0</v>
      </c>
      <c r="Q3022" s="237">
        <v>0.00020000000000000001</v>
      </c>
      <c r="R3022" s="237">
        <f>Q3022*H3022</f>
        <v>0.0056694000000000007</v>
      </c>
      <c r="S3022" s="237">
        <v>0</v>
      </c>
      <c r="T3022" s="238">
        <f>S3022*H3022</f>
        <v>0</v>
      </c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R3022" s="239" t="s">
        <v>1527</v>
      </c>
      <c r="AT3022" s="239" t="s">
        <v>649</v>
      </c>
      <c r="AU3022" s="239" t="s">
        <v>83</v>
      </c>
      <c r="AY3022" s="17" t="s">
        <v>183</v>
      </c>
      <c r="BE3022" s="240">
        <f>IF(N3022="základní",J3022,0)</f>
        <v>0</v>
      </c>
      <c r="BF3022" s="240">
        <f>IF(N3022="snížená",J3022,0)</f>
        <v>0</v>
      </c>
      <c r="BG3022" s="240">
        <f>IF(N3022="zákl. přenesená",J3022,0)</f>
        <v>0</v>
      </c>
      <c r="BH3022" s="240">
        <f>IF(N3022="sníž. přenesená",J3022,0)</f>
        <v>0</v>
      </c>
      <c r="BI3022" s="240">
        <f>IF(N3022="nulová",J3022,0)</f>
        <v>0</v>
      </c>
      <c r="BJ3022" s="17" t="s">
        <v>81</v>
      </c>
      <c r="BK3022" s="240">
        <f>ROUND(I3022*H3022,2)</f>
        <v>0</v>
      </c>
      <c r="BL3022" s="17" t="s">
        <v>906</v>
      </c>
      <c r="BM3022" s="239" t="s">
        <v>3458</v>
      </c>
    </row>
    <row r="3023" s="13" customFormat="1">
      <c r="A3023" s="13"/>
      <c r="B3023" s="241"/>
      <c r="C3023" s="242"/>
      <c r="D3023" s="243" t="s">
        <v>195</v>
      </c>
      <c r="E3023" s="244" t="s">
        <v>1</v>
      </c>
      <c r="F3023" s="245" t="s">
        <v>3452</v>
      </c>
      <c r="G3023" s="242"/>
      <c r="H3023" s="244" t="s">
        <v>1</v>
      </c>
      <c r="I3023" s="246"/>
      <c r="J3023" s="242"/>
      <c r="K3023" s="242"/>
      <c r="L3023" s="247"/>
      <c r="M3023" s="248"/>
      <c r="N3023" s="249"/>
      <c r="O3023" s="249"/>
      <c r="P3023" s="249"/>
      <c r="Q3023" s="249"/>
      <c r="R3023" s="249"/>
      <c r="S3023" s="249"/>
      <c r="T3023" s="250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51" t="s">
        <v>195</v>
      </c>
      <c r="AU3023" s="251" t="s">
        <v>83</v>
      </c>
      <c r="AV3023" s="13" t="s">
        <v>81</v>
      </c>
      <c r="AW3023" s="13" t="s">
        <v>30</v>
      </c>
      <c r="AX3023" s="13" t="s">
        <v>73</v>
      </c>
      <c r="AY3023" s="251" t="s">
        <v>183</v>
      </c>
    </row>
    <row r="3024" s="14" customFormat="1">
      <c r="A3024" s="14"/>
      <c r="B3024" s="252"/>
      <c r="C3024" s="253"/>
      <c r="D3024" s="243" t="s">
        <v>195</v>
      </c>
      <c r="E3024" s="254" t="s">
        <v>1</v>
      </c>
      <c r="F3024" s="255" t="s">
        <v>3453</v>
      </c>
      <c r="G3024" s="253"/>
      <c r="H3024" s="256">
        <v>5.4000000000000004</v>
      </c>
      <c r="I3024" s="257"/>
      <c r="J3024" s="253"/>
      <c r="K3024" s="253"/>
      <c r="L3024" s="258"/>
      <c r="M3024" s="259"/>
      <c r="N3024" s="260"/>
      <c r="O3024" s="260"/>
      <c r="P3024" s="260"/>
      <c r="Q3024" s="260"/>
      <c r="R3024" s="260"/>
      <c r="S3024" s="260"/>
      <c r="T3024" s="261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62" t="s">
        <v>195</v>
      </c>
      <c r="AU3024" s="262" t="s">
        <v>83</v>
      </c>
      <c r="AV3024" s="14" t="s">
        <v>83</v>
      </c>
      <c r="AW3024" s="14" t="s">
        <v>30</v>
      </c>
      <c r="AX3024" s="14" t="s">
        <v>73</v>
      </c>
      <c r="AY3024" s="262" t="s">
        <v>183</v>
      </c>
    </row>
    <row r="3025" s="14" customFormat="1">
      <c r="A3025" s="14"/>
      <c r="B3025" s="252"/>
      <c r="C3025" s="253"/>
      <c r="D3025" s="243" t="s">
        <v>195</v>
      </c>
      <c r="E3025" s="254" t="s">
        <v>1</v>
      </c>
      <c r="F3025" s="255" t="s">
        <v>3454</v>
      </c>
      <c r="G3025" s="253"/>
      <c r="H3025" s="256">
        <v>20.370000000000001</v>
      </c>
      <c r="I3025" s="257"/>
      <c r="J3025" s="253"/>
      <c r="K3025" s="253"/>
      <c r="L3025" s="258"/>
      <c r="M3025" s="259"/>
      <c r="N3025" s="260"/>
      <c r="O3025" s="260"/>
      <c r="P3025" s="260"/>
      <c r="Q3025" s="260"/>
      <c r="R3025" s="260"/>
      <c r="S3025" s="260"/>
      <c r="T3025" s="261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62" t="s">
        <v>195</v>
      </c>
      <c r="AU3025" s="262" t="s">
        <v>83</v>
      </c>
      <c r="AV3025" s="14" t="s">
        <v>83</v>
      </c>
      <c r="AW3025" s="14" t="s">
        <v>30</v>
      </c>
      <c r="AX3025" s="14" t="s">
        <v>73</v>
      </c>
      <c r="AY3025" s="262" t="s">
        <v>183</v>
      </c>
    </row>
    <row r="3026" s="15" customFormat="1">
      <c r="A3026" s="15"/>
      <c r="B3026" s="263"/>
      <c r="C3026" s="264"/>
      <c r="D3026" s="243" t="s">
        <v>195</v>
      </c>
      <c r="E3026" s="265" t="s">
        <v>1</v>
      </c>
      <c r="F3026" s="266" t="s">
        <v>219</v>
      </c>
      <c r="G3026" s="264"/>
      <c r="H3026" s="267">
        <v>25.770000000000003</v>
      </c>
      <c r="I3026" s="268"/>
      <c r="J3026" s="264"/>
      <c r="K3026" s="264"/>
      <c r="L3026" s="269"/>
      <c r="M3026" s="270"/>
      <c r="N3026" s="271"/>
      <c r="O3026" s="271"/>
      <c r="P3026" s="271"/>
      <c r="Q3026" s="271"/>
      <c r="R3026" s="271"/>
      <c r="S3026" s="271"/>
      <c r="T3026" s="272"/>
      <c r="U3026" s="15"/>
      <c r="V3026" s="15"/>
      <c r="W3026" s="15"/>
      <c r="X3026" s="15"/>
      <c r="Y3026" s="15"/>
      <c r="Z3026" s="15"/>
      <c r="AA3026" s="15"/>
      <c r="AB3026" s="15"/>
      <c r="AC3026" s="15"/>
      <c r="AD3026" s="15"/>
      <c r="AE3026" s="15"/>
      <c r="AT3026" s="273" t="s">
        <v>195</v>
      </c>
      <c r="AU3026" s="273" t="s">
        <v>83</v>
      </c>
      <c r="AV3026" s="15" t="s">
        <v>188</v>
      </c>
      <c r="AW3026" s="15" t="s">
        <v>30</v>
      </c>
      <c r="AX3026" s="15" t="s">
        <v>81</v>
      </c>
      <c r="AY3026" s="273" t="s">
        <v>183</v>
      </c>
    </row>
    <row r="3027" s="14" customFormat="1">
      <c r="A3027" s="14"/>
      <c r="B3027" s="252"/>
      <c r="C3027" s="253"/>
      <c r="D3027" s="243" t="s">
        <v>195</v>
      </c>
      <c r="E3027" s="253"/>
      <c r="F3027" s="255" t="s">
        <v>3459</v>
      </c>
      <c r="G3027" s="253"/>
      <c r="H3027" s="256">
        <v>28.347000000000001</v>
      </c>
      <c r="I3027" s="257"/>
      <c r="J3027" s="253"/>
      <c r="K3027" s="253"/>
      <c r="L3027" s="258"/>
      <c r="M3027" s="259"/>
      <c r="N3027" s="260"/>
      <c r="O3027" s="260"/>
      <c r="P3027" s="260"/>
      <c r="Q3027" s="260"/>
      <c r="R3027" s="260"/>
      <c r="S3027" s="260"/>
      <c r="T3027" s="261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62" t="s">
        <v>195</v>
      </c>
      <c r="AU3027" s="262" t="s">
        <v>83</v>
      </c>
      <c r="AV3027" s="14" t="s">
        <v>83</v>
      </c>
      <c r="AW3027" s="14" t="s">
        <v>4</v>
      </c>
      <c r="AX3027" s="14" t="s">
        <v>81</v>
      </c>
      <c r="AY3027" s="262" t="s">
        <v>183</v>
      </c>
    </row>
    <row r="3028" s="2" customFormat="1" ht="24.15" customHeight="1">
      <c r="A3028" s="38"/>
      <c r="B3028" s="39"/>
      <c r="C3028" s="227" t="s">
        <v>3460</v>
      </c>
      <c r="D3028" s="227" t="s">
        <v>185</v>
      </c>
      <c r="E3028" s="228" t="s">
        <v>3461</v>
      </c>
      <c r="F3028" s="229" t="s">
        <v>3462</v>
      </c>
      <c r="G3028" s="230" t="s">
        <v>325</v>
      </c>
      <c r="H3028" s="231">
        <v>1.7</v>
      </c>
      <c r="I3028" s="232"/>
      <c r="J3028" s="233">
        <f>ROUND(I3028*H3028,2)</f>
        <v>0</v>
      </c>
      <c r="K3028" s="234"/>
      <c r="L3028" s="44"/>
      <c r="M3028" s="235" t="s">
        <v>1</v>
      </c>
      <c r="N3028" s="236" t="s">
        <v>38</v>
      </c>
      <c r="O3028" s="91"/>
      <c r="P3028" s="237">
        <f>O3028*H3028</f>
        <v>0</v>
      </c>
      <c r="Q3028" s="237">
        <v>0</v>
      </c>
      <c r="R3028" s="237">
        <f>Q3028*H3028</f>
        <v>0</v>
      </c>
      <c r="S3028" s="237">
        <v>0</v>
      </c>
      <c r="T3028" s="238">
        <f>S3028*H3028</f>
        <v>0</v>
      </c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R3028" s="239" t="s">
        <v>327</v>
      </c>
      <c r="AT3028" s="239" t="s">
        <v>185</v>
      </c>
      <c r="AU3028" s="239" t="s">
        <v>83</v>
      </c>
      <c r="AY3028" s="17" t="s">
        <v>183</v>
      </c>
      <c r="BE3028" s="240">
        <f>IF(N3028="základní",J3028,0)</f>
        <v>0</v>
      </c>
      <c r="BF3028" s="240">
        <f>IF(N3028="snížená",J3028,0)</f>
        <v>0</v>
      </c>
      <c r="BG3028" s="240">
        <f>IF(N3028="zákl. přenesená",J3028,0)</f>
        <v>0</v>
      </c>
      <c r="BH3028" s="240">
        <f>IF(N3028="sníž. přenesená",J3028,0)</f>
        <v>0</v>
      </c>
      <c r="BI3028" s="240">
        <f>IF(N3028="nulová",J3028,0)</f>
        <v>0</v>
      </c>
      <c r="BJ3028" s="17" t="s">
        <v>81</v>
      </c>
      <c r="BK3028" s="240">
        <f>ROUND(I3028*H3028,2)</f>
        <v>0</v>
      </c>
      <c r="BL3028" s="17" t="s">
        <v>327</v>
      </c>
      <c r="BM3028" s="239" t="s">
        <v>3463</v>
      </c>
    </row>
    <row r="3029" s="13" customFormat="1">
      <c r="A3029" s="13"/>
      <c r="B3029" s="241"/>
      <c r="C3029" s="242"/>
      <c r="D3029" s="243" t="s">
        <v>195</v>
      </c>
      <c r="E3029" s="244" t="s">
        <v>1</v>
      </c>
      <c r="F3029" s="245" t="s">
        <v>3464</v>
      </c>
      <c r="G3029" s="242"/>
      <c r="H3029" s="244" t="s">
        <v>1</v>
      </c>
      <c r="I3029" s="246"/>
      <c r="J3029" s="242"/>
      <c r="K3029" s="242"/>
      <c r="L3029" s="247"/>
      <c r="M3029" s="248"/>
      <c r="N3029" s="249"/>
      <c r="O3029" s="249"/>
      <c r="P3029" s="249"/>
      <c r="Q3029" s="249"/>
      <c r="R3029" s="249"/>
      <c r="S3029" s="249"/>
      <c r="T3029" s="250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51" t="s">
        <v>195</v>
      </c>
      <c r="AU3029" s="251" t="s">
        <v>83</v>
      </c>
      <c r="AV3029" s="13" t="s">
        <v>81</v>
      </c>
      <c r="AW3029" s="13" t="s">
        <v>30</v>
      </c>
      <c r="AX3029" s="13" t="s">
        <v>73</v>
      </c>
      <c r="AY3029" s="251" t="s">
        <v>183</v>
      </c>
    </row>
    <row r="3030" s="14" customFormat="1">
      <c r="A3030" s="14"/>
      <c r="B3030" s="252"/>
      <c r="C3030" s="253"/>
      <c r="D3030" s="243" t="s">
        <v>195</v>
      </c>
      <c r="E3030" s="254" t="s">
        <v>1</v>
      </c>
      <c r="F3030" s="255" t="s">
        <v>3465</v>
      </c>
      <c r="G3030" s="253"/>
      <c r="H3030" s="256">
        <v>1.7</v>
      </c>
      <c r="I3030" s="257"/>
      <c r="J3030" s="253"/>
      <c r="K3030" s="253"/>
      <c r="L3030" s="258"/>
      <c r="M3030" s="259"/>
      <c r="N3030" s="260"/>
      <c r="O3030" s="260"/>
      <c r="P3030" s="260"/>
      <c r="Q3030" s="260"/>
      <c r="R3030" s="260"/>
      <c r="S3030" s="260"/>
      <c r="T3030" s="261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62" t="s">
        <v>195</v>
      </c>
      <c r="AU3030" s="262" t="s">
        <v>83</v>
      </c>
      <c r="AV3030" s="14" t="s">
        <v>83</v>
      </c>
      <c r="AW3030" s="14" t="s">
        <v>30</v>
      </c>
      <c r="AX3030" s="14" t="s">
        <v>81</v>
      </c>
      <c r="AY3030" s="262" t="s">
        <v>183</v>
      </c>
    </row>
    <row r="3031" s="2" customFormat="1" ht="16.5" customHeight="1">
      <c r="A3031" s="38"/>
      <c r="B3031" s="39"/>
      <c r="C3031" s="277" t="s">
        <v>3466</v>
      </c>
      <c r="D3031" s="277" t="s">
        <v>649</v>
      </c>
      <c r="E3031" s="278" t="s">
        <v>3467</v>
      </c>
      <c r="F3031" s="279" t="s">
        <v>3468</v>
      </c>
      <c r="G3031" s="280" t="s">
        <v>202</v>
      </c>
      <c r="H3031" s="281">
        <v>1.8700000000000001</v>
      </c>
      <c r="I3031" s="282"/>
      <c r="J3031" s="283">
        <f>ROUND(I3031*H3031,2)</f>
        <v>0</v>
      </c>
      <c r="K3031" s="284"/>
      <c r="L3031" s="285"/>
      <c r="M3031" s="286" t="s">
        <v>1</v>
      </c>
      <c r="N3031" s="287" t="s">
        <v>38</v>
      </c>
      <c r="O3031" s="91"/>
      <c r="P3031" s="237">
        <f>O3031*H3031</f>
        <v>0</v>
      </c>
      <c r="Q3031" s="237">
        <v>0.017999999999999999</v>
      </c>
      <c r="R3031" s="237">
        <f>Q3031*H3031</f>
        <v>0.033660000000000002</v>
      </c>
      <c r="S3031" s="237">
        <v>0</v>
      </c>
      <c r="T3031" s="238">
        <f>S3031*H3031</f>
        <v>0</v>
      </c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R3031" s="239" t="s">
        <v>1527</v>
      </c>
      <c r="AT3031" s="239" t="s">
        <v>649</v>
      </c>
      <c r="AU3031" s="239" t="s">
        <v>83</v>
      </c>
      <c r="AY3031" s="17" t="s">
        <v>183</v>
      </c>
      <c r="BE3031" s="240">
        <f>IF(N3031="základní",J3031,0)</f>
        <v>0</v>
      </c>
      <c r="BF3031" s="240">
        <f>IF(N3031="snížená",J3031,0)</f>
        <v>0</v>
      </c>
      <c r="BG3031" s="240">
        <f>IF(N3031="zákl. přenesená",J3031,0)</f>
        <v>0</v>
      </c>
      <c r="BH3031" s="240">
        <f>IF(N3031="sníž. přenesená",J3031,0)</f>
        <v>0</v>
      </c>
      <c r="BI3031" s="240">
        <f>IF(N3031="nulová",J3031,0)</f>
        <v>0</v>
      </c>
      <c r="BJ3031" s="17" t="s">
        <v>81</v>
      </c>
      <c r="BK3031" s="240">
        <f>ROUND(I3031*H3031,2)</f>
        <v>0</v>
      </c>
      <c r="BL3031" s="17" t="s">
        <v>906</v>
      </c>
      <c r="BM3031" s="239" t="s">
        <v>3469</v>
      </c>
    </row>
    <row r="3032" s="13" customFormat="1">
      <c r="A3032" s="13"/>
      <c r="B3032" s="241"/>
      <c r="C3032" s="242"/>
      <c r="D3032" s="243" t="s">
        <v>195</v>
      </c>
      <c r="E3032" s="244" t="s">
        <v>1</v>
      </c>
      <c r="F3032" s="245" t="s">
        <v>3464</v>
      </c>
      <c r="G3032" s="242"/>
      <c r="H3032" s="244" t="s">
        <v>1</v>
      </c>
      <c r="I3032" s="246"/>
      <c r="J3032" s="242"/>
      <c r="K3032" s="242"/>
      <c r="L3032" s="247"/>
      <c r="M3032" s="248"/>
      <c r="N3032" s="249"/>
      <c r="O3032" s="249"/>
      <c r="P3032" s="249"/>
      <c r="Q3032" s="249"/>
      <c r="R3032" s="249"/>
      <c r="S3032" s="249"/>
      <c r="T3032" s="250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51" t="s">
        <v>195</v>
      </c>
      <c r="AU3032" s="251" t="s">
        <v>83</v>
      </c>
      <c r="AV3032" s="13" t="s">
        <v>81</v>
      </c>
      <c r="AW3032" s="13" t="s">
        <v>30</v>
      </c>
      <c r="AX3032" s="13" t="s">
        <v>73</v>
      </c>
      <c r="AY3032" s="251" t="s">
        <v>183</v>
      </c>
    </row>
    <row r="3033" s="14" customFormat="1">
      <c r="A3033" s="14"/>
      <c r="B3033" s="252"/>
      <c r="C3033" s="253"/>
      <c r="D3033" s="243" t="s">
        <v>195</v>
      </c>
      <c r="E3033" s="254" t="s">
        <v>1</v>
      </c>
      <c r="F3033" s="255" t="s">
        <v>3465</v>
      </c>
      <c r="G3033" s="253"/>
      <c r="H3033" s="256">
        <v>1.7</v>
      </c>
      <c r="I3033" s="257"/>
      <c r="J3033" s="253"/>
      <c r="K3033" s="253"/>
      <c r="L3033" s="258"/>
      <c r="M3033" s="259"/>
      <c r="N3033" s="260"/>
      <c r="O3033" s="260"/>
      <c r="P3033" s="260"/>
      <c r="Q3033" s="260"/>
      <c r="R3033" s="260"/>
      <c r="S3033" s="260"/>
      <c r="T3033" s="261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62" t="s">
        <v>195</v>
      </c>
      <c r="AU3033" s="262" t="s">
        <v>83</v>
      </c>
      <c r="AV3033" s="14" t="s">
        <v>83</v>
      </c>
      <c r="AW3033" s="14" t="s">
        <v>30</v>
      </c>
      <c r="AX3033" s="14" t="s">
        <v>81</v>
      </c>
      <c r="AY3033" s="262" t="s">
        <v>183</v>
      </c>
    </row>
    <row r="3034" s="14" customFormat="1">
      <c r="A3034" s="14"/>
      <c r="B3034" s="252"/>
      <c r="C3034" s="253"/>
      <c r="D3034" s="243" t="s">
        <v>195</v>
      </c>
      <c r="E3034" s="253"/>
      <c r="F3034" s="255" t="s">
        <v>3470</v>
      </c>
      <c r="G3034" s="253"/>
      <c r="H3034" s="256">
        <v>1.8700000000000001</v>
      </c>
      <c r="I3034" s="257"/>
      <c r="J3034" s="253"/>
      <c r="K3034" s="253"/>
      <c r="L3034" s="258"/>
      <c r="M3034" s="259"/>
      <c r="N3034" s="260"/>
      <c r="O3034" s="260"/>
      <c r="P3034" s="260"/>
      <c r="Q3034" s="260"/>
      <c r="R3034" s="260"/>
      <c r="S3034" s="260"/>
      <c r="T3034" s="261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62" t="s">
        <v>195</v>
      </c>
      <c r="AU3034" s="262" t="s">
        <v>83</v>
      </c>
      <c r="AV3034" s="14" t="s">
        <v>83</v>
      </c>
      <c r="AW3034" s="14" t="s">
        <v>4</v>
      </c>
      <c r="AX3034" s="14" t="s">
        <v>81</v>
      </c>
      <c r="AY3034" s="262" t="s">
        <v>183</v>
      </c>
    </row>
    <row r="3035" s="2" customFormat="1" ht="24.15" customHeight="1">
      <c r="A3035" s="38"/>
      <c r="B3035" s="39"/>
      <c r="C3035" s="227" t="s">
        <v>3471</v>
      </c>
      <c r="D3035" s="227" t="s">
        <v>185</v>
      </c>
      <c r="E3035" s="228" t="s">
        <v>3472</v>
      </c>
      <c r="F3035" s="229" t="s">
        <v>3473</v>
      </c>
      <c r="G3035" s="230" t="s">
        <v>202</v>
      </c>
      <c r="H3035" s="231">
        <v>27.869</v>
      </c>
      <c r="I3035" s="232"/>
      <c r="J3035" s="233">
        <f>ROUND(I3035*H3035,2)</f>
        <v>0</v>
      </c>
      <c r="K3035" s="234"/>
      <c r="L3035" s="44"/>
      <c r="M3035" s="235" t="s">
        <v>1</v>
      </c>
      <c r="N3035" s="236" t="s">
        <v>38</v>
      </c>
      <c r="O3035" s="91"/>
      <c r="P3035" s="237">
        <f>O3035*H3035</f>
        <v>0</v>
      </c>
      <c r="Q3035" s="237">
        <v>0.00025000000000000001</v>
      </c>
      <c r="R3035" s="237">
        <f>Q3035*H3035</f>
        <v>0.0069672500000000004</v>
      </c>
      <c r="S3035" s="237">
        <v>0</v>
      </c>
      <c r="T3035" s="238">
        <f>S3035*H3035</f>
        <v>0</v>
      </c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R3035" s="239" t="s">
        <v>327</v>
      </c>
      <c r="AT3035" s="239" t="s">
        <v>185</v>
      </c>
      <c r="AU3035" s="239" t="s">
        <v>83</v>
      </c>
      <c r="AY3035" s="17" t="s">
        <v>183</v>
      </c>
      <c r="BE3035" s="240">
        <f>IF(N3035="základní",J3035,0)</f>
        <v>0</v>
      </c>
      <c r="BF3035" s="240">
        <f>IF(N3035="snížená",J3035,0)</f>
        <v>0</v>
      </c>
      <c r="BG3035" s="240">
        <f>IF(N3035="zákl. přenesená",J3035,0)</f>
        <v>0</v>
      </c>
      <c r="BH3035" s="240">
        <f>IF(N3035="sníž. přenesená",J3035,0)</f>
        <v>0</v>
      </c>
      <c r="BI3035" s="240">
        <f>IF(N3035="nulová",J3035,0)</f>
        <v>0</v>
      </c>
      <c r="BJ3035" s="17" t="s">
        <v>81</v>
      </c>
      <c r="BK3035" s="240">
        <f>ROUND(I3035*H3035,2)</f>
        <v>0</v>
      </c>
      <c r="BL3035" s="17" t="s">
        <v>327</v>
      </c>
      <c r="BM3035" s="239" t="s">
        <v>3474</v>
      </c>
    </row>
    <row r="3036" s="13" customFormat="1">
      <c r="A3036" s="13"/>
      <c r="B3036" s="241"/>
      <c r="C3036" s="242"/>
      <c r="D3036" s="243" t="s">
        <v>195</v>
      </c>
      <c r="E3036" s="244" t="s">
        <v>1</v>
      </c>
      <c r="F3036" s="245" t="s">
        <v>3475</v>
      </c>
      <c r="G3036" s="242"/>
      <c r="H3036" s="244" t="s">
        <v>1</v>
      </c>
      <c r="I3036" s="246"/>
      <c r="J3036" s="242"/>
      <c r="K3036" s="242"/>
      <c r="L3036" s="247"/>
      <c r="M3036" s="248"/>
      <c r="N3036" s="249"/>
      <c r="O3036" s="249"/>
      <c r="P3036" s="249"/>
      <c r="Q3036" s="249"/>
      <c r="R3036" s="249"/>
      <c r="S3036" s="249"/>
      <c r="T3036" s="250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51" t="s">
        <v>195</v>
      </c>
      <c r="AU3036" s="251" t="s">
        <v>83</v>
      </c>
      <c r="AV3036" s="13" t="s">
        <v>81</v>
      </c>
      <c r="AW3036" s="13" t="s">
        <v>30</v>
      </c>
      <c r="AX3036" s="13" t="s">
        <v>73</v>
      </c>
      <c r="AY3036" s="251" t="s">
        <v>183</v>
      </c>
    </row>
    <row r="3037" s="14" customFormat="1">
      <c r="A3037" s="14"/>
      <c r="B3037" s="252"/>
      <c r="C3037" s="253"/>
      <c r="D3037" s="243" t="s">
        <v>195</v>
      </c>
      <c r="E3037" s="254" t="s">
        <v>1</v>
      </c>
      <c r="F3037" s="255" t="s">
        <v>3476</v>
      </c>
      <c r="G3037" s="253"/>
      <c r="H3037" s="256">
        <v>15.388999999999999</v>
      </c>
      <c r="I3037" s="257"/>
      <c r="J3037" s="253"/>
      <c r="K3037" s="253"/>
      <c r="L3037" s="258"/>
      <c r="M3037" s="259"/>
      <c r="N3037" s="260"/>
      <c r="O3037" s="260"/>
      <c r="P3037" s="260"/>
      <c r="Q3037" s="260"/>
      <c r="R3037" s="260"/>
      <c r="S3037" s="260"/>
      <c r="T3037" s="261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62" t="s">
        <v>195</v>
      </c>
      <c r="AU3037" s="262" t="s">
        <v>83</v>
      </c>
      <c r="AV3037" s="14" t="s">
        <v>83</v>
      </c>
      <c r="AW3037" s="14" t="s">
        <v>30</v>
      </c>
      <c r="AX3037" s="14" t="s">
        <v>73</v>
      </c>
      <c r="AY3037" s="262" t="s">
        <v>183</v>
      </c>
    </row>
    <row r="3038" s="14" customFormat="1">
      <c r="A3038" s="14"/>
      <c r="B3038" s="252"/>
      <c r="C3038" s="253"/>
      <c r="D3038" s="243" t="s">
        <v>195</v>
      </c>
      <c r="E3038" s="254" t="s">
        <v>1</v>
      </c>
      <c r="F3038" s="255" t="s">
        <v>3477</v>
      </c>
      <c r="G3038" s="253"/>
      <c r="H3038" s="256">
        <v>3.48</v>
      </c>
      <c r="I3038" s="257"/>
      <c r="J3038" s="253"/>
      <c r="K3038" s="253"/>
      <c r="L3038" s="258"/>
      <c r="M3038" s="259"/>
      <c r="N3038" s="260"/>
      <c r="O3038" s="260"/>
      <c r="P3038" s="260"/>
      <c r="Q3038" s="260"/>
      <c r="R3038" s="260"/>
      <c r="S3038" s="260"/>
      <c r="T3038" s="261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62" t="s">
        <v>195</v>
      </c>
      <c r="AU3038" s="262" t="s">
        <v>83</v>
      </c>
      <c r="AV3038" s="14" t="s">
        <v>83</v>
      </c>
      <c r="AW3038" s="14" t="s">
        <v>30</v>
      </c>
      <c r="AX3038" s="14" t="s">
        <v>73</v>
      </c>
      <c r="AY3038" s="262" t="s">
        <v>183</v>
      </c>
    </row>
    <row r="3039" s="13" customFormat="1">
      <c r="A3039" s="13"/>
      <c r="B3039" s="241"/>
      <c r="C3039" s="242"/>
      <c r="D3039" s="243" t="s">
        <v>195</v>
      </c>
      <c r="E3039" s="244" t="s">
        <v>1</v>
      </c>
      <c r="F3039" s="245" t="s">
        <v>3478</v>
      </c>
      <c r="G3039" s="242"/>
      <c r="H3039" s="244" t="s">
        <v>1</v>
      </c>
      <c r="I3039" s="246"/>
      <c r="J3039" s="242"/>
      <c r="K3039" s="242"/>
      <c r="L3039" s="247"/>
      <c r="M3039" s="248"/>
      <c r="N3039" s="249"/>
      <c r="O3039" s="249"/>
      <c r="P3039" s="249"/>
      <c r="Q3039" s="249"/>
      <c r="R3039" s="249"/>
      <c r="S3039" s="249"/>
      <c r="T3039" s="250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51" t="s">
        <v>195</v>
      </c>
      <c r="AU3039" s="251" t="s">
        <v>83</v>
      </c>
      <c r="AV3039" s="13" t="s">
        <v>81</v>
      </c>
      <c r="AW3039" s="13" t="s">
        <v>30</v>
      </c>
      <c r="AX3039" s="13" t="s">
        <v>73</v>
      </c>
      <c r="AY3039" s="251" t="s">
        <v>183</v>
      </c>
    </row>
    <row r="3040" s="14" customFormat="1">
      <c r="A3040" s="14"/>
      <c r="B3040" s="252"/>
      <c r="C3040" s="253"/>
      <c r="D3040" s="243" t="s">
        <v>195</v>
      </c>
      <c r="E3040" s="254" t="s">
        <v>1</v>
      </c>
      <c r="F3040" s="255" t="s">
        <v>3479</v>
      </c>
      <c r="G3040" s="253"/>
      <c r="H3040" s="256">
        <v>9</v>
      </c>
      <c r="I3040" s="257"/>
      <c r="J3040" s="253"/>
      <c r="K3040" s="253"/>
      <c r="L3040" s="258"/>
      <c r="M3040" s="259"/>
      <c r="N3040" s="260"/>
      <c r="O3040" s="260"/>
      <c r="P3040" s="260"/>
      <c r="Q3040" s="260"/>
      <c r="R3040" s="260"/>
      <c r="S3040" s="260"/>
      <c r="T3040" s="261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62" t="s">
        <v>195</v>
      </c>
      <c r="AU3040" s="262" t="s">
        <v>83</v>
      </c>
      <c r="AV3040" s="14" t="s">
        <v>83</v>
      </c>
      <c r="AW3040" s="14" t="s">
        <v>30</v>
      </c>
      <c r="AX3040" s="14" t="s">
        <v>73</v>
      </c>
      <c r="AY3040" s="262" t="s">
        <v>183</v>
      </c>
    </row>
    <row r="3041" s="15" customFormat="1">
      <c r="A3041" s="15"/>
      <c r="B3041" s="263"/>
      <c r="C3041" s="264"/>
      <c r="D3041" s="243" t="s">
        <v>195</v>
      </c>
      <c r="E3041" s="265" t="s">
        <v>1</v>
      </c>
      <c r="F3041" s="266" t="s">
        <v>219</v>
      </c>
      <c r="G3041" s="264"/>
      <c r="H3041" s="267">
        <v>27.869</v>
      </c>
      <c r="I3041" s="268"/>
      <c r="J3041" s="264"/>
      <c r="K3041" s="264"/>
      <c r="L3041" s="269"/>
      <c r="M3041" s="270"/>
      <c r="N3041" s="271"/>
      <c r="O3041" s="271"/>
      <c r="P3041" s="271"/>
      <c r="Q3041" s="271"/>
      <c r="R3041" s="271"/>
      <c r="S3041" s="271"/>
      <c r="T3041" s="272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T3041" s="273" t="s">
        <v>195</v>
      </c>
      <c r="AU3041" s="273" t="s">
        <v>83</v>
      </c>
      <c r="AV3041" s="15" t="s">
        <v>188</v>
      </c>
      <c r="AW3041" s="15" t="s">
        <v>30</v>
      </c>
      <c r="AX3041" s="15" t="s">
        <v>81</v>
      </c>
      <c r="AY3041" s="273" t="s">
        <v>183</v>
      </c>
    </row>
    <row r="3042" s="2" customFormat="1" ht="24.15" customHeight="1">
      <c r="A3042" s="38"/>
      <c r="B3042" s="39"/>
      <c r="C3042" s="277" t="s">
        <v>3480</v>
      </c>
      <c r="D3042" s="277" t="s">
        <v>649</v>
      </c>
      <c r="E3042" s="278" t="s">
        <v>3481</v>
      </c>
      <c r="F3042" s="279" t="s">
        <v>3482</v>
      </c>
      <c r="G3042" s="280" t="s">
        <v>293</v>
      </c>
      <c r="H3042" s="281">
        <v>10.878</v>
      </c>
      <c r="I3042" s="282"/>
      <c r="J3042" s="283">
        <f>ROUND(I3042*H3042,2)</f>
        <v>0</v>
      </c>
      <c r="K3042" s="284"/>
      <c r="L3042" s="285"/>
      <c r="M3042" s="286" t="s">
        <v>1</v>
      </c>
      <c r="N3042" s="287" t="s">
        <v>38</v>
      </c>
      <c r="O3042" s="91"/>
      <c r="P3042" s="237">
        <f>O3042*H3042</f>
        <v>0</v>
      </c>
      <c r="Q3042" s="237">
        <v>1</v>
      </c>
      <c r="R3042" s="237">
        <f>Q3042*H3042</f>
        <v>10.878</v>
      </c>
      <c r="S3042" s="237">
        <v>0</v>
      </c>
      <c r="T3042" s="238">
        <f>S3042*H3042</f>
        <v>0</v>
      </c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R3042" s="239" t="s">
        <v>435</v>
      </c>
      <c r="AT3042" s="239" t="s">
        <v>649</v>
      </c>
      <c r="AU3042" s="239" t="s">
        <v>83</v>
      </c>
      <c r="AY3042" s="17" t="s">
        <v>183</v>
      </c>
      <c r="BE3042" s="240">
        <f>IF(N3042="základní",J3042,0)</f>
        <v>0</v>
      </c>
      <c r="BF3042" s="240">
        <f>IF(N3042="snížená",J3042,0)</f>
        <v>0</v>
      </c>
      <c r="BG3042" s="240">
        <f>IF(N3042="zákl. přenesená",J3042,0)</f>
        <v>0</v>
      </c>
      <c r="BH3042" s="240">
        <f>IF(N3042="sníž. přenesená",J3042,0)</f>
        <v>0</v>
      </c>
      <c r="BI3042" s="240">
        <f>IF(N3042="nulová",J3042,0)</f>
        <v>0</v>
      </c>
      <c r="BJ3042" s="17" t="s">
        <v>81</v>
      </c>
      <c r="BK3042" s="240">
        <f>ROUND(I3042*H3042,2)</f>
        <v>0</v>
      </c>
      <c r="BL3042" s="17" t="s">
        <v>327</v>
      </c>
      <c r="BM3042" s="239" t="s">
        <v>3483</v>
      </c>
    </row>
    <row r="3043" s="13" customFormat="1">
      <c r="A3043" s="13"/>
      <c r="B3043" s="241"/>
      <c r="C3043" s="242"/>
      <c r="D3043" s="243" t="s">
        <v>195</v>
      </c>
      <c r="E3043" s="244" t="s">
        <v>1</v>
      </c>
      <c r="F3043" s="245" t="s">
        <v>3475</v>
      </c>
      <c r="G3043" s="242"/>
      <c r="H3043" s="244" t="s">
        <v>1</v>
      </c>
      <c r="I3043" s="246"/>
      <c r="J3043" s="242"/>
      <c r="K3043" s="242"/>
      <c r="L3043" s="247"/>
      <c r="M3043" s="248"/>
      <c r="N3043" s="249"/>
      <c r="O3043" s="249"/>
      <c r="P3043" s="249"/>
      <c r="Q3043" s="249"/>
      <c r="R3043" s="249"/>
      <c r="S3043" s="249"/>
      <c r="T3043" s="250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51" t="s">
        <v>195</v>
      </c>
      <c r="AU3043" s="251" t="s">
        <v>83</v>
      </c>
      <c r="AV3043" s="13" t="s">
        <v>81</v>
      </c>
      <c r="AW3043" s="13" t="s">
        <v>30</v>
      </c>
      <c r="AX3043" s="13" t="s">
        <v>73</v>
      </c>
      <c r="AY3043" s="251" t="s">
        <v>183</v>
      </c>
    </row>
    <row r="3044" s="14" customFormat="1">
      <c r="A3044" s="14"/>
      <c r="B3044" s="252"/>
      <c r="C3044" s="253"/>
      <c r="D3044" s="243" t="s">
        <v>195</v>
      </c>
      <c r="E3044" s="254" t="s">
        <v>1</v>
      </c>
      <c r="F3044" s="255" t="s">
        <v>3484</v>
      </c>
      <c r="G3044" s="253"/>
      <c r="H3044" s="256">
        <v>0.72499999999999998</v>
      </c>
      <c r="I3044" s="257"/>
      <c r="J3044" s="253"/>
      <c r="K3044" s="253"/>
      <c r="L3044" s="258"/>
      <c r="M3044" s="259"/>
      <c r="N3044" s="260"/>
      <c r="O3044" s="260"/>
      <c r="P3044" s="260"/>
      <c r="Q3044" s="260"/>
      <c r="R3044" s="260"/>
      <c r="S3044" s="260"/>
      <c r="T3044" s="261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62" t="s">
        <v>195</v>
      </c>
      <c r="AU3044" s="262" t="s">
        <v>83</v>
      </c>
      <c r="AV3044" s="14" t="s">
        <v>83</v>
      </c>
      <c r="AW3044" s="14" t="s">
        <v>30</v>
      </c>
      <c r="AX3044" s="14" t="s">
        <v>73</v>
      </c>
      <c r="AY3044" s="262" t="s">
        <v>183</v>
      </c>
    </row>
    <row r="3045" s="14" customFormat="1">
      <c r="A3045" s="14"/>
      <c r="B3045" s="252"/>
      <c r="C3045" s="253"/>
      <c r="D3045" s="243" t="s">
        <v>195</v>
      </c>
      <c r="E3045" s="254" t="s">
        <v>1</v>
      </c>
      <c r="F3045" s="255" t="s">
        <v>3485</v>
      </c>
      <c r="G3045" s="253"/>
      <c r="H3045" s="256">
        <v>0.16400000000000001</v>
      </c>
      <c r="I3045" s="257"/>
      <c r="J3045" s="253"/>
      <c r="K3045" s="253"/>
      <c r="L3045" s="258"/>
      <c r="M3045" s="259"/>
      <c r="N3045" s="260"/>
      <c r="O3045" s="260"/>
      <c r="P3045" s="260"/>
      <c r="Q3045" s="260"/>
      <c r="R3045" s="260"/>
      <c r="S3045" s="260"/>
      <c r="T3045" s="261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62" t="s">
        <v>195</v>
      </c>
      <c r="AU3045" s="262" t="s">
        <v>83</v>
      </c>
      <c r="AV3045" s="14" t="s">
        <v>83</v>
      </c>
      <c r="AW3045" s="14" t="s">
        <v>30</v>
      </c>
      <c r="AX3045" s="14" t="s">
        <v>73</v>
      </c>
      <c r="AY3045" s="262" t="s">
        <v>183</v>
      </c>
    </row>
    <row r="3046" s="13" customFormat="1">
      <c r="A3046" s="13"/>
      <c r="B3046" s="241"/>
      <c r="C3046" s="242"/>
      <c r="D3046" s="243" t="s">
        <v>195</v>
      </c>
      <c r="E3046" s="244" t="s">
        <v>1</v>
      </c>
      <c r="F3046" s="245" t="s">
        <v>3478</v>
      </c>
      <c r="G3046" s="242"/>
      <c r="H3046" s="244" t="s">
        <v>1</v>
      </c>
      <c r="I3046" s="246"/>
      <c r="J3046" s="242"/>
      <c r="K3046" s="242"/>
      <c r="L3046" s="247"/>
      <c r="M3046" s="248"/>
      <c r="N3046" s="249"/>
      <c r="O3046" s="249"/>
      <c r="P3046" s="249"/>
      <c r="Q3046" s="249"/>
      <c r="R3046" s="249"/>
      <c r="S3046" s="249"/>
      <c r="T3046" s="250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51" t="s">
        <v>195</v>
      </c>
      <c r="AU3046" s="251" t="s">
        <v>83</v>
      </c>
      <c r="AV3046" s="13" t="s">
        <v>81</v>
      </c>
      <c r="AW3046" s="13" t="s">
        <v>30</v>
      </c>
      <c r="AX3046" s="13" t="s">
        <v>73</v>
      </c>
      <c r="AY3046" s="251" t="s">
        <v>183</v>
      </c>
    </row>
    <row r="3047" s="14" customFormat="1">
      <c r="A3047" s="14"/>
      <c r="B3047" s="252"/>
      <c r="C3047" s="253"/>
      <c r="D3047" s="243" t="s">
        <v>195</v>
      </c>
      <c r="E3047" s="254" t="s">
        <v>1</v>
      </c>
      <c r="F3047" s="255" t="s">
        <v>3479</v>
      </c>
      <c r="G3047" s="253"/>
      <c r="H3047" s="256">
        <v>9</v>
      </c>
      <c r="I3047" s="257"/>
      <c r="J3047" s="253"/>
      <c r="K3047" s="253"/>
      <c r="L3047" s="258"/>
      <c r="M3047" s="259"/>
      <c r="N3047" s="260"/>
      <c r="O3047" s="260"/>
      <c r="P3047" s="260"/>
      <c r="Q3047" s="260"/>
      <c r="R3047" s="260"/>
      <c r="S3047" s="260"/>
      <c r="T3047" s="261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62" t="s">
        <v>195</v>
      </c>
      <c r="AU3047" s="262" t="s">
        <v>83</v>
      </c>
      <c r="AV3047" s="14" t="s">
        <v>83</v>
      </c>
      <c r="AW3047" s="14" t="s">
        <v>30</v>
      </c>
      <c r="AX3047" s="14" t="s">
        <v>73</v>
      </c>
      <c r="AY3047" s="262" t="s">
        <v>183</v>
      </c>
    </row>
    <row r="3048" s="15" customFormat="1">
      <c r="A3048" s="15"/>
      <c r="B3048" s="263"/>
      <c r="C3048" s="264"/>
      <c r="D3048" s="243" t="s">
        <v>195</v>
      </c>
      <c r="E3048" s="265" t="s">
        <v>1</v>
      </c>
      <c r="F3048" s="266" t="s">
        <v>219</v>
      </c>
      <c r="G3048" s="264"/>
      <c r="H3048" s="267">
        <v>9.8889999999999993</v>
      </c>
      <c r="I3048" s="268"/>
      <c r="J3048" s="264"/>
      <c r="K3048" s="264"/>
      <c r="L3048" s="269"/>
      <c r="M3048" s="270"/>
      <c r="N3048" s="271"/>
      <c r="O3048" s="271"/>
      <c r="P3048" s="271"/>
      <c r="Q3048" s="271"/>
      <c r="R3048" s="271"/>
      <c r="S3048" s="271"/>
      <c r="T3048" s="272"/>
      <c r="U3048" s="15"/>
      <c r="V3048" s="15"/>
      <c r="W3048" s="15"/>
      <c r="X3048" s="15"/>
      <c r="Y3048" s="15"/>
      <c r="Z3048" s="15"/>
      <c r="AA3048" s="15"/>
      <c r="AB3048" s="15"/>
      <c r="AC3048" s="15"/>
      <c r="AD3048" s="15"/>
      <c r="AE3048" s="15"/>
      <c r="AT3048" s="273" t="s">
        <v>195</v>
      </c>
      <c r="AU3048" s="273" t="s">
        <v>83</v>
      </c>
      <c r="AV3048" s="15" t="s">
        <v>188</v>
      </c>
      <c r="AW3048" s="15" t="s">
        <v>30</v>
      </c>
      <c r="AX3048" s="15" t="s">
        <v>81</v>
      </c>
      <c r="AY3048" s="273" t="s">
        <v>183</v>
      </c>
    </row>
    <row r="3049" s="14" customFormat="1">
      <c r="A3049" s="14"/>
      <c r="B3049" s="252"/>
      <c r="C3049" s="253"/>
      <c r="D3049" s="243" t="s">
        <v>195</v>
      </c>
      <c r="E3049" s="253"/>
      <c r="F3049" s="255" t="s">
        <v>3486</v>
      </c>
      <c r="G3049" s="253"/>
      <c r="H3049" s="256">
        <v>10.878</v>
      </c>
      <c r="I3049" s="257"/>
      <c r="J3049" s="253"/>
      <c r="K3049" s="253"/>
      <c r="L3049" s="258"/>
      <c r="M3049" s="259"/>
      <c r="N3049" s="260"/>
      <c r="O3049" s="260"/>
      <c r="P3049" s="260"/>
      <c r="Q3049" s="260"/>
      <c r="R3049" s="260"/>
      <c r="S3049" s="260"/>
      <c r="T3049" s="261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62" t="s">
        <v>195</v>
      </c>
      <c r="AU3049" s="262" t="s">
        <v>83</v>
      </c>
      <c r="AV3049" s="14" t="s">
        <v>83</v>
      </c>
      <c r="AW3049" s="14" t="s">
        <v>4</v>
      </c>
      <c r="AX3049" s="14" t="s">
        <v>81</v>
      </c>
      <c r="AY3049" s="262" t="s">
        <v>183</v>
      </c>
    </row>
    <row r="3050" s="2" customFormat="1" ht="24.15" customHeight="1">
      <c r="A3050" s="38"/>
      <c r="B3050" s="39"/>
      <c r="C3050" s="227" t="s">
        <v>3487</v>
      </c>
      <c r="D3050" s="227" t="s">
        <v>185</v>
      </c>
      <c r="E3050" s="228" t="s">
        <v>3488</v>
      </c>
      <c r="F3050" s="229" t="s">
        <v>3489</v>
      </c>
      <c r="G3050" s="230" t="s">
        <v>319</v>
      </c>
      <c r="H3050" s="231">
        <v>69.010000000000005</v>
      </c>
      <c r="I3050" s="232"/>
      <c r="J3050" s="233">
        <f>ROUND(I3050*H3050,2)</f>
        <v>0</v>
      </c>
      <c r="K3050" s="234"/>
      <c r="L3050" s="44"/>
      <c r="M3050" s="235" t="s">
        <v>1</v>
      </c>
      <c r="N3050" s="236" t="s">
        <v>38</v>
      </c>
      <c r="O3050" s="91"/>
      <c r="P3050" s="237">
        <f>O3050*H3050</f>
        <v>0</v>
      </c>
      <c r="Q3050" s="237">
        <v>2.0000000000000002E-05</v>
      </c>
      <c r="R3050" s="237">
        <f>Q3050*H3050</f>
        <v>0.0013802000000000003</v>
      </c>
      <c r="S3050" s="237">
        <v>0</v>
      </c>
      <c r="T3050" s="238">
        <f>S3050*H3050</f>
        <v>0</v>
      </c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R3050" s="239" t="s">
        <v>327</v>
      </c>
      <c r="AT3050" s="239" t="s">
        <v>185</v>
      </c>
      <c r="AU3050" s="239" t="s">
        <v>83</v>
      </c>
      <c r="AY3050" s="17" t="s">
        <v>183</v>
      </c>
      <c r="BE3050" s="240">
        <f>IF(N3050="základní",J3050,0)</f>
        <v>0</v>
      </c>
      <c r="BF3050" s="240">
        <f>IF(N3050="snížená",J3050,0)</f>
        <v>0</v>
      </c>
      <c r="BG3050" s="240">
        <f>IF(N3050="zákl. přenesená",J3050,0)</f>
        <v>0</v>
      </c>
      <c r="BH3050" s="240">
        <f>IF(N3050="sníž. přenesená",J3050,0)</f>
        <v>0</v>
      </c>
      <c r="BI3050" s="240">
        <f>IF(N3050="nulová",J3050,0)</f>
        <v>0</v>
      </c>
      <c r="BJ3050" s="17" t="s">
        <v>81</v>
      </c>
      <c r="BK3050" s="240">
        <f>ROUND(I3050*H3050,2)</f>
        <v>0</v>
      </c>
      <c r="BL3050" s="17" t="s">
        <v>327</v>
      </c>
      <c r="BM3050" s="239" t="s">
        <v>3490</v>
      </c>
    </row>
    <row r="3051" s="13" customFormat="1">
      <c r="A3051" s="13"/>
      <c r="B3051" s="241"/>
      <c r="C3051" s="242"/>
      <c r="D3051" s="243" t="s">
        <v>195</v>
      </c>
      <c r="E3051" s="244" t="s">
        <v>1</v>
      </c>
      <c r="F3051" s="245" t="s">
        <v>3491</v>
      </c>
      <c r="G3051" s="242"/>
      <c r="H3051" s="244" t="s">
        <v>1</v>
      </c>
      <c r="I3051" s="246"/>
      <c r="J3051" s="242"/>
      <c r="K3051" s="242"/>
      <c r="L3051" s="247"/>
      <c r="M3051" s="248"/>
      <c r="N3051" s="249"/>
      <c r="O3051" s="249"/>
      <c r="P3051" s="249"/>
      <c r="Q3051" s="249"/>
      <c r="R3051" s="249"/>
      <c r="S3051" s="249"/>
      <c r="T3051" s="250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51" t="s">
        <v>195</v>
      </c>
      <c r="AU3051" s="251" t="s">
        <v>83</v>
      </c>
      <c r="AV3051" s="13" t="s">
        <v>81</v>
      </c>
      <c r="AW3051" s="13" t="s">
        <v>30</v>
      </c>
      <c r="AX3051" s="13" t="s">
        <v>73</v>
      </c>
      <c r="AY3051" s="251" t="s">
        <v>183</v>
      </c>
    </row>
    <row r="3052" s="14" customFormat="1">
      <c r="A3052" s="14"/>
      <c r="B3052" s="252"/>
      <c r="C3052" s="253"/>
      <c r="D3052" s="243" t="s">
        <v>195</v>
      </c>
      <c r="E3052" s="254" t="s">
        <v>1</v>
      </c>
      <c r="F3052" s="255" t="s">
        <v>3492</v>
      </c>
      <c r="G3052" s="253"/>
      <c r="H3052" s="256">
        <v>42.850000000000001</v>
      </c>
      <c r="I3052" s="257"/>
      <c r="J3052" s="253"/>
      <c r="K3052" s="253"/>
      <c r="L3052" s="258"/>
      <c r="M3052" s="259"/>
      <c r="N3052" s="260"/>
      <c r="O3052" s="260"/>
      <c r="P3052" s="260"/>
      <c r="Q3052" s="260"/>
      <c r="R3052" s="260"/>
      <c r="S3052" s="260"/>
      <c r="T3052" s="261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62" t="s">
        <v>195</v>
      </c>
      <c r="AU3052" s="262" t="s">
        <v>83</v>
      </c>
      <c r="AV3052" s="14" t="s">
        <v>83</v>
      </c>
      <c r="AW3052" s="14" t="s">
        <v>30</v>
      </c>
      <c r="AX3052" s="14" t="s">
        <v>73</v>
      </c>
      <c r="AY3052" s="262" t="s">
        <v>183</v>
      </c>
    </row>
    <row r="3053" s="14" customFormat="1">
      <c r="A3053" s="14"/>
      <c r="B3053" s="252"/>
      <c r="C3053" s="253"/>
      <c r="D3053" s="243" t="s">
        <v>195</v>
      </c>
      <c r="E3053" s="254" t="s">
        <v>1</v>
      </c>
      <c r="F3053" s="255" t="s">
        <v>3493</v>
      </c>
      <c r="G3053" s="253"/>
      <c r="H3053" s="256">
        <v>10.359999999999999</v>
      </c>
      <c r="I3053" s="257"/>
      <c r="J3053" s="253"/>
      <c r="K3053" s="253"/>
      <c r="L3053" s="258"/>
      <c r="M3053" s="259"/>
      <c r="N3053" s="260"/>
      <c r="O3053" s="260"/>
      <c r="P3053" s="260"/>
      <c r="Q3053" s="260"/>
      <c r="R3053" s="260"/>
      <c r="S3053" s="260"/>
      <c r="T3053" s="261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62" t="s">
        <v>195</v>
      </c>
      <c r="AU3053" s="262" t="s">
        <v>83</v>
      </c>
      <c r="AV3053" s="14" t="s">
        <v>83</v>
      </c>
      <c r="AW3053" s="14" t="s">
        <v>30</v>
      </c>
      <c r="AX3053" s="14" t="s">
        <v>73</v>
      </c>
      <c r="AY3053" s="262" t="s">
        <v>183</v>
      </c>
    </row>
    <row r="3054" s="13" customFormat="1">
      <c r="A3054" s="13"/>
      <c r="B3054" s="241"/>
      <c r="C3054" s="242"/>
      <c r="D3054" s="243" t="s">
        <v>195</v>
      </c>
      <c r="E3054" s="244" t="s">
        <v>1</v>
      </c>
      <c r="F3054" s="245" t="s">
        <v>3478</v>
      </c>
      <c r="G3054" s="242"/>
      <c r="H3054" s="244" t="s">
        <v>1</v>
      </c>
      <c r="I3054" s="246"/>
      <c r="J3054" s="242"/>
      <c r="K3054" s="242"/>
      <c r="L3054" s="247"/>
      <c r="M3054" s="248"/>
      <c r="N3054" s="249"/>
      <c r="O3054" s="249"/>
      <c r="P3054" s="249"/>
      <c r="Q3054" s="249"/>
      <c r="R3054" s="249"/>
      <c r="S3054" s="249"/>
      <c r="T3054" s="250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51" t="s">
        <v>195</v>
      </c>
      <c r="AU3054" s="251" t="s">
        <v>83</v>
      </c>
      <c r="AV3054" s="13" t="s">
        <v>81</v>
      </c>
      <c r="AW3054" s="13" t="s">
        <v>30</v>
      </c>
      <c r="AX3054" s="13" t="s">
        <v>73</v>
      </c>
      <c r="AY3054" s="251" t="s">
        <v>183</v>
      </c>
    </row>
    <row r="3055" s="14" customFormat="1">
      <c r="A3055" s="14"/>
      <c r="B3055" s="252"/>
      <c r="C3055" s="253"/>
      <c r="D3055" s="243" t="s">
        <v>195</v>
      </c>
      <c r="E3055" s="254" t="s">
        <v>1</v>
      </c>
      <c r="F3055" s="255" t="s">
        <v>3494</v>
      </c>
      <c r="G3055" s="253"/>
      <c r="H3055" s="256">
        <v>15.800000000000001</v>
      </c>
      <c r="I3055" s="257"/>
      <c r="J3055" s="253"/>
      <c r="K3055" s="253"/>
      <c r="L3055" s="258"/>
      <c r="M3055" s="259"/>
      <c r="N3055" s="260"/>
      <c r="O3055" s="260"/>
      <c r="P3055" s="260"/>
      <c r="Q3055" s="260"/>
      <c r="R3055" s="260"/>
      <c r="S3055" s="260"/>
      <c r="T3055" s="261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62" t="s">
        <v>195</v>
      </c>
      <c r="AU3055" s="262" t="s">
        <v>83</v>
      </c>
      <c r="AV3055" s="14" t="s">
        <v>83</v>
      </c>
      <c r="AW3055" s="14" t="s">
        <v>30</v>
      </c>
      <c r="AX3055" s="14" t="s">
        <v>73</v>
      </c>
      <c r="AY3055" s="262" t="s">
        <v>183</v>
      </c>
    </row>
    <row r="3056" s="15" customFormat="1">
      <c r="A3056" s="15"/>
      <c r="B3056" s="263"/>
      <c r="C3056" s="264"/>
      <c r="D3056" s="243" t="s">
        <v>195</v>
      </c>
      <c r="E3056" s="265" t="s">
        <v>1</v>
      </c>
      <c r="F3056" s="266" t="s">
        <v>219</v>
      </c>
      <c r="G3056" s="264"/>
      <c r="H3056" s="267">
        <v>69.010000000000005</v>
      </c>
      <c r="I3056" s="268"/>
      <c r="J3056" s="264"/>
      <c r="K3056" s="264"/>
      <c r="L3056" s="269"/>
      <c r="M3056" s="270"/>
      <c r="N3056" s="271"/>
      <c r="O3056" s="271"/>
      <c r="P3056" s="271"/>
      <c r="Q3056" s="271"/>
      <c r="R3056" s="271"/>
      <c r="S3056" s="271"/>
      <c r="T3056" s="272"/>
      <c r="U3056" s="15"/>
      <c r="V3056" s="15"/>
      <c r="W3056" s="15"/>
      <c r="X3056" s="15"/>
      <c r="Y3056" s="15"/>
      <c r="Z3056" s="15"/>
      <c r="AA3056" s="15"/>
      <c r="AB3056" s="15"/>
      <c r="AC3056" s="15"/>
      <c r="AD3056" s="15"/>
      <c r="AE3056" s="15"/>
      <c r="AT3056" s="273" t="s">
        <v>195</v>
      </c>
      <c r="AU3056" s="273" t="s">
        <v>83</v>
      </c>
      <c r="AV3056" s="15" t="s">
        <v>188</v>
      </c>
      <c r="AW3056" s="15" t="s">
        <v>30</v>
      </c>
      <c r="AX3056" s="15" t="s">
        <v>81</v>
      </c>
      <c r="AY3056" s="273" t="s">
        <v>183</v>
      </c>
    </row>
    <row r="3057" s="2" customFormat="1" ht="24.15" customHeight="1">
      <c r="A3057" s="38"/>
      <c r="B3057" s="39"/>
      <c r="C3057" s="277" t="s">
        <v>3495</v>
      </c>
      <c r="D3057" s="277" t="s">
        <v>649</v>
      </c>
      <c r="E3057" s="278" t="s">
        <v>3496</v>
      </c>
      <c r="F3057" s="279" t="s">
        <v>3497</v>
      </c>
      <c r="G3057" s="280" t="s">
        <v>293</v>
      </c>
      <c r="H3057" s="281">
        <v>1.488</v>
      </c>
      <c r="I3057" s="282"/>
      <c r="J3057" s="283">
        <f>ROUND(I3057*H3057,2)</f>
        <v>0</v>
      </c>
      <c r="K3057" s="284"/>
      <c r="L3057" s="285"/>
      <c r="M3057" s="286" t="s">
        <v>1</v>
      </c>
      <c r="N3057" s="287" t="s">
        <v>38</v>
      </c>
      <c r="O3057" s="91"/>
      <c r="P3057" s="237">
        <f>O3057*H3057</f>
        <v>0</v>
      </c>
      <c r="Q3057" s="237">
        <v>1</v>
      </c>
      <c r="R3057" s="237">
        <f>Q3057*H3057</f>
        <v>1.488</v>
      </c>
      <c r="S3057" s="237">
        <v>0</v>
      </c>
      <c r="T3057" s="238">
        <f>S3057*H3057</f>
        <v>0</v>
      </c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R3057" s="239" t="s">
        <v>435</v>
      </c>
      <c r="AT3057" s="239" t="s">
        <v>649</v>
      </c>
      <c r="AU3057" s="239" t="s">
        <v>83</v>
      </c>
      <c r="AY3057" s="17" t="s">
        <v>183</v>
      </c>
      <c r="BE3057" s="240">
        <f>IF(N3057="základní",J3057,0)</f>
        <v>0</v>
      </c>
      <c r="BF3057" s="240">
        <f>IF(N3057="snížená",J3057,0)</f>
        <v>0</v>
      </c>
      <c r="BG3057" s="240">
        <f>IF(N3057="zákl. přenesená",J3057,0)</f>
        <v>0</v>
      </c>
      <c r="BH3057" s="240">
        <f>IF(N3057="sníž. přenesená",J3057,0)</f>
        <v>0</v>
      </c>
      <c r="BI3057" s="240">
        <f>IF(N3057="nulová",J3057,0)</f>
        <v>0</v>
      </c>
      <c r="BJ3057" s="17" t="s">
        <v>81</v>
      </c>
      <c r="BK3057" s="240">
        <f>ROUND(I3057*H3057,2)</f>
        <v>0</v>
      </c>
      <c r="BL3057" s="17" t="s">
        <v>327</v>
      </c>
      <c r="BM3057" s="239" t="s">
        <v>3498</v>
      </c>
    </row>
    <row r="3058" s="13" customFormat="1">
      <c r="A3058" s="13"/>
      <c r="B3058" s="241"/>
      <c r="C3058" s="242"/>
      <c r="D3058" s="243" t="s">
        <v>195</v>
      </c>
      <c r="E3058" s="244" t="s">
        <v>1</v>
      </c>
      <c r="F3058" s="245" t="s">
        <v>3475</v>
      </c>
      <c r="G3058" s="242"/>
      <c r="H3058" s="244" t="s">
        <v>1</v>
      </c>
      <c r="I3058" s="246"/>
      <c r="J3058" s="242"/>
      <c r="K3058" s="242"/>
      <c r="L3058" s="247"/>
      <c r="M3058" s="248"/>
      <c r="N3058" s="249"/>
      <c r="O3058" s="249"/>
      <c r="P3058" s="249"/>
      <c r="Q3058" s="249"/>
      <c r="R3058" s="249"/>
      <c r="S3058" s="249"/>
      <c r="T3058" s="250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51" t="s">
        <v>195</v>
      </c>
      <c r="AU3058" s="251" t="s">
        <v>83</v>
      </c>
      <c r="AV3058" s="13" t="s">
        <v>81</v>
      </c>
      <c r="AW3058" s="13" t="s">
        <v>30</v>
      </c>
      <c r="AX3058" s="13" t="s">
        <v>73</v>
      </c>
      <c r="AY3058" s="251" t="s">
        <v>183</v>
      </c>
    </row>
    <row r="3059" s="14" customFormat="1">
      <c r="A3059" s="14"/>
      <c r="B3059" s="252"/>
      <c r="C3059" s="253"/>
      <c r="D3059" s="243" t="s">
        <v>195</v>
      </c>
      <c r="E3059" s="254" t="s">
        <v>1</v>
      </c>
      <c r="F3059" s="255" t="s">
        <v>3499</v>
      </c>
      <c r="G3059" s="253"/>
      <c r="H3059" s="256">
        <v>0.83999999999999997</v>
      </c>
      <c r="I3059" s="257"/>
      <c r="J3059" s="253"/>
      <c r="K3059" s="253"/>
      <c r="L3059" s="258"/>
      <c r="M3059" s="259"/>
      <c r="N3059" s="260"/>
      <c r="O3059" s="260"/>
      <c r="P3059" s="260"/>
      <c r="Q3059" s="260"/>
      <c r="R3059" s="260"/>
      <c r="S3059" s="260"/>
      <c r="T3059" s="261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62" t="s">
        <v>195</v>
      </c>
      <c r="AU3059" s="262" t="s">
        <v>83</v>
      </c>
      <c r="AV3059" s="14" t="s">
        <v>83</v>
      </c>
      <c r="AW3059" s="14" t="s">
        <v>30</v>
      </c>
      <c r="AX3059" s="14" t="s">
        <v>73</v>
      </c>
      <c r="AY3059" s="262" t="s">
        <v>183</v>
      </c>
    </row>
    <row r="3060" s="14" customFormat="1">
      <c r="A3060" s="14"/>
      <c r="B3060" s="252"/>
      <c r="C3060" s="253"/>
      <c r="D3060" s="243" t="s">
        <v>195</v>
      </c>
      <c r="E3060" s="254" t="s">
        <v>1</v>
      </c>
      <c r="F3060" s="255" t="s">
        <v>3500</v>
      </c>
      <c r="G3060" s="253"/>
      <c r="H3060" s="256">
        <v>0.20300000000000001</v>
      </c>
      <c r="I3060" s="257"/>
      <c r="J3060" s="253"/>
      <c r="K3060" s="253"/>
      <c r="L3060" s="258"/>
      <c r="M3060" s="259"/>
      <c r="N3060" s="260"/>
      <c r="O3060" s="260"/>
      <c r="P3060" s="260"/>
      <c r="Q3060" s="260"/>
      <c r="R3060" s="260"/>
      <c r="S3060" s="260"/>
      <c r="T3060" s="261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62" t="s">
        <v>195</v>
      </c>
      <c r="AU3060" s="262" t="s">
        <v>83</v>
      </c>
      <c r="AV3060" s="14" t="s">
        <v>83</v>
      </c>
      <c r="AW3060" s="14" t="s">
        <v>30</v>
      </c>
      <c r="AX3060" s="14" t="s">
        <v>73</v>
      </c>
      <c r="AY3060" s="262" t="s">
        <v>183</v>
      </c>
    </row>
    <row r="3061" s="13" customFormat="1">
      <c r="A3061" s="13"/>
      <c r="B3061" s="241"/>
      <c r="C3061" s="242"/>
      <c r="D3061" s="243" t="s">
        <v>195</v>
      </c>
      <c r="E3061" s="244" t="s">
        <v>1</v>
      </c>
      <c r="F3061" s="245" t="s">
        <v>3478</v>
      </c>
      <c r="G3061" s="242"/>
      <c r="H3061" s="244" t="s">
        <v>1</v>
      </c>
      <c r="I3061" s="246"/>
      <c r="J3061" s="242"/>
      <c r="K3061" s="242"/>
      <c r="L3061" s="247"/>
      <c r="M3061" s="248"/>
      <c r="N3061" s="249"/>
      <c r="O3061" s="249"/>
      <c r="P3061" s="249"/>
      <c r="Q3061" s="249"/>
      <c r="R3061" s="249"/>
      <c r="S3061" s="249"/>
      <c r="T3061" s="250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51" t="s">
        <v>195</v>
      </c>
      <c r="AU3061" s="251" t="s">
        <v>83</v>
      </c>
      <c r="AV3061" s="13" t="s">
        <v>81</v>
      </c>
      <c r="AW3061" s="13" t="s">
        <v>30</v>
      </c>
      <c r="AX3061" s="13" t="s">
        <v>73</v>
      </c>
      <c r="AY3061" s="251" t="s">
        <v>183</v>
      </c>
    </row>
    <row r="3062" s="14" customFormat="1">
      <c r="A3062" s="14"/>
      <c r="B3062" s="252"/>
      <c r="C3062" s="253"/>
      <c r="D3062" s="243" t="s">
        <v>195</v>
      </c>
      <c r="E3062" s="254" t="s">
        <v>1</v>
      </c>
      <c r="F3062" s="255" t="s">
        <v>3501</v>
      </c>
      <c r="G3062" s="253"/>
      <c r="H3062" s="256">
        <v>0.31</v>
      </c>
      <c r="I3062" s="257"/>
      <c r="J3062" s="253"/>
      <c r="K3062" s="253"/>
      <c r="L3062" s="258"/>
      <c r="M3062" s="259"/>
      <c r="N3062" s="260"/>
      <c r="O3062" s="260"/>
      <c r="P3062" s="260"/>
      <c r="Q3062" s="260"/>
      <c r="R3062" s="260"/>
      <c r="S3062" s="260"/>
      <c r="T3062" s="261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62" t="s">
        <v>195</v>
      </c>
      <c r="AU3062" s="262" t="s">
        <v>83</v>
      </c>
      <c r="AV3062" s="14" t="s">
        <v>83</v>
      </c>
      <c r="AW3062" s="14" t="s">
        <v>30</v>
      </c>
      <c r="AX3062" s="14" t="s">
        <v>73</v>
      </c>
      <c r="AY3062" s="262" t="s">
        <v>183</v>
      </c>
    </row>
    <row r="3063" s="15" customFormat="1">
      <c r="A3063" s="15"/>
      <c r="B3063" s="263"/>
      <c r="C3063" s="264"/>
      <c r="D3063" s="243" t="s">
        <v>195</v>
      </c>
      <c r="E3063" s="265" t="s">
        <v>1</v>
      </c>
      <c r="F3063" s="266" t="s">
        <v>219</v>
      </c>
      <c r="G3063" s="264"/>
      <c r="H3063" s="267">
        <v>1.353</v>
      </c>
      <c r="I3063" s="268"/>
      <c r="J3063" s="264"/>
      <c r="K3063" s="264"/>
      <c r="L3063" s="269"/>
      <c r="M3063" s="270"/>
      <c r="N3063" s="271"/>
      <c r="O3063" s="271"/>
      <c r="P3063" s="271"/>
      <c r="Q3063" s="271"/>
      <c r="R3063" s="271"/>
      <c r="S3063" s="271"/>
      <c r="T3063" s="272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T3063" s="273" t="s">
        <v>195</v>
      </c>
      <c r="AU3063" s="273" t="s">
        <v>83</v>
      </c>
      <c r="AV3063" s="15" t="s">
        <v>188</v>
      </c>
      <c r="AW3063" s="15" t="s">
        <v>30</v>
      </c>
      <c r="AX3063" s="15" t="s">
        <v>81</v>
      </c>
      <c r="AY3063" s="273" t="s">
        <v>183</v>
      </c>
    </row>
    <row r="3064" s="14" customFormat="1">
      <c r="A3064" s="14"/>
      <c r="B3064" s="252"/>
      <c r="C3064" s="253"/>
      <c r="D3064" s="243" t="s">
        <v>195</v>
      </c>
      <c r="E3064" s="253"/>
      <c r="F3064" s="255" t="s">
        <v>3502</v>
      </c>
      <c r="G3064" s="253"/>
      <c r="H3064" s="256">
        <v>1.488</v>
      </c>
      <c r="I3064" s="257"/>
      <c r="J3064" s="253"/>
      <c r="K3064" s="253"/>
      <c r="L3064" s="258"/>
      <c r="M3064" s="259"/>
      <c r="N3064" s="260"/>
      <c r="O3064" s="260"/>
      <c r="P3064" s="260"/>
      <c r="Q3064" s="260"/>
      <c r="R3064" s="260"/>
      <c r="S3064" s="260"/>
      <c r="T3064" s="261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62" t="s">
        <v>195</v>
      </c>
      <c r="AU3064" s="262" t="s">
        <v>83</v>
      </c>
      <c r="AV3064" s="14" t="s">
        <v>83</v>
      </c>
      <c r="AW3064" s="14" t="s">
        <v>4</v>
      </c>
      <c r="AX3064" s="14" t="s">
        <v>81</v>
      </c>
      <c r="AY3064" s="262" t="s">
        <v>183</v>
      </c>
    </row>
    <row r="3065" s="2" customFormat="1" ht="16.5" customHeight="1">
      <c r="A3065" s="38"/>
      <c r="B3065" s="39"/>
      <c r="C3065" s="227" t="s">
        <v>3503</v>
      </c>
      <c r="D3065" s="227" t="s">
        <v>185</v>
      </c>
      <c r="E3065" s="228" t="s">
        <v>3504</v>
      </c>
      <c r="F3065" s="229" t="s">
        <v>3505</v>
      </c>
      <c r="G3065" s="230" t="s">
        <v>319</v>
      </c>
      <c r="H3065" s="231">
        <v>15.550000000000001</v>
      </c>
      <c r="I3065" s="232"/>
      <c r="J3065" s="233">
        <f>ROUND(I3065*H3065,2)</f>
        <v>0</v>
      </c>
      <c r="K3065" s="234"/>
      <c r="L3065" s="44"/>
      <c r="M3065" s="235" t="s">
        <v>1</v>
      </c>
      <c r="N3065" s="236" t="s">
        <v>38</v>
      </c>
      <c r="O3065" s="91"/>
      <c r="P3065" s="237">
        <f>O3065*H3065</f>
        <v>0</v>
      </c>
      <c r="Q3065" s="237">
        <v>3.0000000000000001E-05</v>
      </c>
      <c r="R3065" s="237">
        <f>Q3065*H3065</f>
        <v>0.00046650000000000001</v>
      </c>
      <c r="S3065" s="237">
        <v>0</v>
      </c>
      <c r="T3065" s="238">
        <f>S3065*H3065</f>
        <v>0</v>
      </c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R3065" s="239" t="s">
        <v>327</v>
      </c>
      <c r="AT3065" s="239" t="s">
        <v>185</v>
      </c>
      <c r="AU3065" s="239" t="s">
        <v>83</v>
      </c>
      <c r="AY3065" s="17" t="s">
        <v>183</v>
      </c>
      <c r="BE3065" s="240">
        <f>IF(N3065="základní",J3065,0)</f>
        <v>0</v>
      </c>
      <c r="BF3065" s="240">
        <f>IF(N3065="snížená",J3065,0)</f>
        <v>0</v>
      </c>
      <c r="BG3065" s="240">
        <f>IF(N3065="zákl. přenesená",J3065,0)</f>
        <v>0</v>
      </c>
      <c r="BH3065" s="240">
        <f>IF(N3065="sníž. přenesená",J3065,0)</f>
        <v>0</v>
      </c>
      <c r="BI3065" s="240">
        <f>IF(N3065="nulová",J3065,0)</f>
        <v>0</v>
      </c>
      <c r="BJ3065" s="17" t="s">
        <v>81</v>
      </c>
      <c r="BK3065" s="240">
        <f>ROUND(I3065*H3065,2)</f>
        <v>0</v>
      </c>
      <c r="BL3065" s="17" t="s">
        <v>327</v>
      </c>
      <c r="BM3065" s="239" t="s">
        <v>3506</v>
      </c>
    </row>
    <row r="3066" s="13" customFormat="1">
      <c r="A3066" s="13"/>
      <c r="B3066" s="241"/>
      <c r="C3066" s="242"/>
      <c r="D3066" s="243" t="s">
        <v>195</v>
      </c>
      <c r="E3066" s="244" t="s">
        <v>1</v>
      </c>
      <c r="F3066" s="245" t="s">
        <v>3491</v>
      </c>
      <c r="G3066" s="242"/>
      <c r="H3066" s="244" t="s">
        <v>1</v>
      </c>
      <c r="I3066" s="246"/>
      <c r="J3066" s="242"/>
      <c r="K3066" s="242"/>
      <c r="L3066" s="247"/>
      <c r="M3066" s="248"/>
      <c r="N3066" s="249"/>
      <c r="O3066" s="249"/>
      <c r="P3066" s="249"/>
      <c r="Q3066" s="249"/>
      <c r="R3066" s="249"/>
      <c r="S3066" s="249"/>
      <c r="T3066" s="250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51" t="s">
        <v>195</v>
      </c>
      <c r="AU3066" s="251" t="s">
        <v>83</v>
      </c>
      <c r="AV3066" s="13" t="s">
        <v>81</v>
      </c>
      <c r="AW3066" s="13" t="s">
        <v>30</v>
      </c>
      <c r="AX3066" s="13" t="s">
        <v>73</v>
      </c>
      <c r="AY3066" s="251" t="s">
        <v>183</v>
      </c>
    </row>
    <row r="3067" s="14" customFormat="1">
      <c r="A3067" s="14"/>
      <c r="B3067" s="252"/>
      <c r="C3067" s="253"/>
      <c r="D3067" s="243" t="s">
        <v>195</v>
      </c>
      <c r="E3067" s="254" t="s">
        <v>1</v>
      </c>
      <c r="F3067" s="255" t="s">
        <v>3507</v>
      </c>
      <c r="G3067" s="253"/>
      <c r="H3067" s="256">
        <v>15.550000000000001</v>
      </c>
      <c r="I3067" s="257"/>
      <c r="J3067" s="253"/>
      <c r="K3067" s="253"/>
      <c r="L3067" s="258"/>
      <c r="M3067" s="259"/>
      <c r="N3067" s="260"/>
      <c r="O3067" s="260"/>
      <c r="P3067" s="260"/>
      <c r="Q3067" s="260"/>
      <c r="R3067" s="260"/>
      <c r="S3067" s="260"/>
      <c r="T3067" s="261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62" t="s">
        <v>195</v>
      </c>
      <c r="AU3067" s="262" t="s">
        <v>83</v>
      </c>
      <c r="AV3067" s="14" t="s">
        <v>83</v>
      </c>
      <c r="AW3067" s="14" t="s">
        <v>30</v>
      </c>
      <c r="AX3067" s="14" t="s">
        <v>81</v>
      </c>
      <c r="AY3067" s="262" t="s">
        <v>183</v>
      </c>
    </row>
    <row r="3068" s="2" customFormat="1" ht="24.15" customHeight="1">
      <c r="A3068" s="38"/>
      <c r="B3068" s="39"/>
      <c r="C3068" s="227" t="s">
        <v>3508</v>
      </c>
      <c r="D3068" s="227" t="s">
        <v>185</v>
      </c>
      <c r="E3068" s="228" t="s">
        <v>3509</v>
      </c>
      <c r="F3068" s="229" t="s">
        <v>3510</v>
      </c>
      <c r="G3068" s="230" t="s">
        <v>325</v>
      </c>
      <c r="H3068" s="231">
        <v>9</v>
      </c>
      <c r="I3068" s="232"/>
      <c r="J3068" s="233">
        <f>ROUND(I3068*H3068,2)</f>
        <v>0</v>
      </c>
      <c r="K3068" s="234"/>
      <c r="L3068" s="44"/>
      <c r="M3068" s="235" t="s">
        <v>1</v>
      </c>
      <c r="N3068" s="236" t="s">
        <v>38</v>
      </c>
      <c r="O3068" s="91"/>
      <c r="P3068" s="237">
        <f>O3068*H3068</f>
        <v>0</v>
      </c>
      <c r="Q3068" s="237">
        <v>0</v>
      </c>
      <c r="R3068" s="237">
        <f>Q3068*H3068</f>
        <v>0</v>
      </c>
      <c r="S3068" s="237">
        <v>0</v>
      </c>
      <c r="T3068" s="238">
        <f>S3068*H3068</f>
        <v>0</v>
      </c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R3068" s="239" t="s">
        <v>327</v>
      </c>
      <c r="AT3068" s="239" t="s">
        <v>185</v>
      </c>
      <c r="AU3068" s="239" t="s">
        <v>83</v>
      </c>
      <c r="AY3068" s="17" t="s">
        <v>183</v>
      </c>
      <c r="BE3068" s="240">
        <f>IF(N3068="základní",J3068,0)</f>
        <v>0</v>
      </c>
      <c r="BF3068" s="240">
        <f>IF(N3068="snížená",J3068,0)</f>
        <v>0</v>
      </c>
      <c r="BG3068" s="240">
        <f>IF(N3068="zákl. přenesená",J3068,0)</f>
        <v>0</v>
      </c>
      <c r="BH3068" s="240">
        <f>IF(N3068="sníž. přenesená",J3068,0)</f>
        <v>0</v>
      </c>
      <c r="BI3068" s="240">
        <f>IF(N3068="nulová",J3068,0)</f>
        <v>0</v>
      </c>
      <c r="BJ3068" s="17" t="s">
        <v>81</v>
      </c>
      <c r="BK3068" s="240">
        <f>ROUND(I3068*H3068,2)</f>
        <v>0</v>
      </c>
      <c r="BL3068" s="17" t="s">
        <v>327</v>
      </c>
      <c r="BM3068" s="239" t="s">
        <v>3511</v>
      </c>
    </row>
    <row r="3069" s="13" customFormat="1">
      <c r="A3069" s="13"/>
      <c r="B3069" s="241"/>
      <c r="C3069" s="242"/>
      <c r="D3069" s="243" t="s">
        <v>195</v>
      </c>
      <c r="E3069" s="244" t="s">
        <v>1</v>
      </c>
      <c r="F3069" s="245" t="s">
        <v>3491</v>
      </c>
      <c r="G3069" s="242"/>
      <c r="H3069" s="244" t="s">
        <v>1</v>
      </c>
      <c r="I3069" s="246"/>
      <c r="J3069" s="242"/>
      <c r="K3069" s="242"/>
      <c r="L3069" s="247"/>
      <c r="M3069" s="248"/>
      <c r="N3069" s="249"/>
      <c r="O3069" s="249"/>
      <c r="P3069" s="249"/>
      <c r="Q3069" s="249"/>
      <c r="R3069" s="249"/>
      <c r="S3069" s="249"/>
      <c r="T3069" s="250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51" t="s">
        <v>195</v>
      </c>
      <c r="AU3069" s="251" t="s">
        <v>83</v>
      </c>
      <c r="AV3069" s="13" t="s">
        <v>81</v>
      </c>
      <c r="AW3069" s="13" t="s">
        <v>30</v>
      </c>
      <c r="AX3069" s="13" t="s">
        <v>73</v>
      </c>
      <c r="AY3069" s="251" t="s">
        <v>183</v>
      </c>
    </row>
    <row r="3070" s="14" customFormat="1">
      <c r="A3070" s="14"/>
      <c r="B3070" s="252"/>
      <c r="C3070" s="253"/>
      <c r="D3070" s="243" t="s">
        <v>195</v>
      </c>
      <c r="E3070" s="254" t="s">
        <v>1</v>
      </c>
      <c r="F3070" s="255" t="s">
        <v>244</v>
      </c>
      <c r="G3070" s="253"/>
      <c r="H3070" s="256">
        <v>5</v>
      </c>
      <c r="I3070" s="257"/>
      <c r="J3070" s="253"/>
      <c r="K3070" s="253"/>
      <c r="L3070" s="258"/>
      <c r="M3070" s="259"/>
      <c r="N3070" s="260"/>
      <c r="O3070" s="260"/>
      <c r="P3070" s="260"/>
      <c r="Q3070" s="260"/>
      <c r="R3070" s="260"/>
      <c r="S3070" s="260"/>
      <c r="T3070" s="261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62" t="s">
        <v>195</v>
      </c>
      <c r="AU3070" s="262" t="s">
        <v>83</v>
      </c>
      <c r="AV3070" s="14" t="s">
        <v>83</v>
      </c>
      <c r="AW3070" s="14" t="s">
        <v>30</v>
      </c>
      <c r="AX3070" s="14" t="s">
        <v>73</v>
      </c>
      <c r="AY3070" s="262" t="s">
        <v>183</v>
      </c>
    </row>
    <row r="3071" s="13" customFormat="1">
      <c r="A3071" s="13"/>
      <c r="B3071" s="241"/>
      <c r="C3071" s="242"/>
      <c r="D3071" s="243" t="s">
        <v>195</v>
      </c>
      <c r="E3071" s="244" t="s">
        <v>1</v>
      </c>
      <c r="F3071" s="245" t="s">
        <v>3512</v>
      </c>
      <c r="G3071" s="242"/>
      <c r="H3071" s="244" t="s">
        <v>1</v>
      </c>
      <c r="I3071" s="246"/>
      <c r="J3071" s="242"/>
      <c r="K3071" s="242"/>
      <c r="L3071" s="247"/>
      <c r="M3071" s="248"/>
      <c r="N3071" s="249"/>
      <c r="O3071" s="249"/>
      <c r="P3071" s="249"/>
      <c r="Q3071" s="249"/>
      <c r="R3071" s="249"/>
      <c r="S3071" s="249"/>
      <c r="T3071" s="250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51" t="s">
        <v>195</v>
      </c>
      <c r="AU3071" s="251" t="s">
        <v>83</v>
      </c>
      <c r="AV3071" s="13" t="s">
        <v>81</v>
      </c>
      <c r="AW3071" s="13" t="s">
        <v>30</v>
      </c>
      <c r="AX3071" s="13" t="s">
        <v>73</v>
      </c>
      <c r="AY3071" s="251" t="s">
        <v>183</v>
      </c>
    </row>
    <row r="3072" s="14" customFormat="1">
      <c r="A3072" s="14"/>
      <c r="B3072" s="252"/>
      <c r="C3072" s="253"/>
      <c r="D3072" s="243" t="s">
        <v>195</v>
      </c>
      <c r="E3072" s="254" t="s">
        <v>1</v>
      </c>
      <c r="F3072" s="255" t="s">
        <v>188</v>
      </c>
      <c r="G3072" s="253"/>
      <c r="H3072" s="256">
        <v>4</v>
      </c>
      <c r="I3072" s="257"/>
      <c r="J3072" s="253"/>
      <c r="K3072" s="253"/>
      <c r="L3072" s="258"/>
      <c r="M3072" s="259"/>
      <c r="N3072" s="260"/>
      <c r="O3072" s="260"/>
      <c r="P3072" s="260"/>
      <c r="Q3072" s="260"/>
      <c r="R3072" s="260"/>
      <c r="S3072" s="260"/>
      <c r="T3072" s="261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62" t="s">
        <v>195</v>
      </c>
      <c r="AU3072" s="262" t="s">
        <v>83</v>
      </c>
      <c r="AV3072" s="14" t="s">
        <v>83</v>
      </c>
      <c r="AW3072" s="14" t="s">
        <v>30</v>
      </c>
      <c r="AX3072" s="14" t="s">
        <v>73</v>
      </c>
      <c r="AY3072" s="262" t="s">
        <v>183</v>
      </c>
    </row>
    <row r="3073" s="15" customFormat="1">
      <c r="A3073" s="15"/>
      <c r="B3073" s="263"/>
      <c r="C3073" s="264"/>
      <c r="D3073" s="243" t="s">
        <v>195</v>
      </c>
      <c r="E3073" s="265" t="s">
        <v>1</v>
      </c>
      <c r="F3073" s="266" t="s">
        <v>219</v>
      </c>
      <c r="G3073" s="264"/>
      <c r="H3073" s="267">
        <v>9</v>
      </c>
      <c r="I3073" s="268"/>
      <c r="J3073" s="264"/>
      <c r="K3073" s="264"/>
      <c r="L3073" s="269"/>
      <c r="M3073" s="270"/>
      <c r="N3073" s="271"/>
      <c r="O3073" s="271"/>
      <c r="P3073" s="271"/>
      <c r="Q3073" s="271"/>
      <c r="R3073" s="271"/>
      <c r="S3073" s="271"/>
      <c r="T3073" s="272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5"/>
      <c r="AE3073" s="15"/>
      <c r="AT3073" s="273" t="s">
        <v>195</v>
      </c>
      <c r="AU3073" s="273" t="s">
        <v>83</v>
      </c>
      <c r="AV3073" s="15" t="s">
        <v>188</v>
      </c>
      <c r="AW3073" s="15" t="s">
        <v>30</v>
      </c>
      <c r="AX3073" s="15" t="s">
        <v>81</v>
      </c>
      <c r="AY3073" s="273" t="s">
        <v>183</v>
      </c>
    </row>
    <row r="3074" s="2" customFormat="1" ht="16.5" customHeight="1">
      <c r="A3074" s="38"/>
      <c r="B3074" s="39"/>
      <c r="C3074" s="227" t="s">
        <v>3513</v>
      </c>
      <c r="D3074" s="227" t="s">
        <v>185</v>
      </c>
      <c r="E3074" s="228" t="s">
        <v>3514</v>
      </c>
      <c r="F3074" s="229" t="s">
        <v>3515</v>
      </c>
      <c r="G3074" s="230" t="s">
        <v>202</v>
      </c>
      <c r="H3074" s="231">
        <v>9.9000000000000004</v>
      </c>
      <c r="I3074" s="232"/>
      <c r="J3074" s="233">
        <f>ROUND(I3074*H3074,2)</f>
        <v>0</v>
      </c>
      <c r="K3074" s="234"/>
      <c r="L3074" s="44"/>
      <c r="M3074" s="235" t="s">
        <v>1</v>
      </c>
      <c r="N3074" s="236" t="s">
        <v>38</v>
      </c>
      <c r="O3074" s="91"/>
      <c r="P3074" s="237">
        <f>O3074*H3074</f>
        <v>0</v>
      </c>
      <c r="Q3074" s="237">
        <v>2.0000000000000002E-05</v>
      </c>
      <c r="R3074" s="237">
        <f>Q3074*H3074</f>
        <v>0.00019800000000000002</v>
      </c>
      <c r="S3074" s="237">
        <v>0</v>
      </c>
      <c r="T3074" s="238">
        <f>S3074*H3074</f>
        <v>0</v>
      </c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R3074" s="239" t="s">
        <v>327</v>
      </c>
      <c r="AT3074" s="239" t="s">
        <v>185</v>
      </c>
      <c r="AU3074" s="239" t="s">
        <v>83</v>
      </c>
      <c r="AY3074" s="17" t="s">
        <v>183</v>
      </c>
      <c r="BE3074" s="240">
        <f>IF(N3074="základní",J3074,0)</f>
        <v>0</v>
      </c>
      <c r="BF3074" s="240">
        <f>IF(N3074="snížená",J3074,0)</f>
        <v>0</v>
      </c>
      <c r="BG3074" s="240">
        <f>IF(N3074="zákl. přenesená",J3074,0)</f>
        <v>0</v>
      </c>
      <c r="BH3074" s="240">
        <f>IF(N3074="sníž. přenesená",J3074,0)</f>
        <v>0</v>
      </c>
      <c r="BI3074" s="240">
        <f>IF(N3074="nulová",J3074,0)</f>
        <v>0</v>
      </c>
      <c r="BJ3074" s="17" t="s">
        <v>81</v>
      </c>
      <c r="BK3074" s="240">
        <f>ROUND(I3074*H3074,2)</f>
        <v>0</v>
      </c>
      <c r="BL3074" s="17" t="s">
        <v>327</v>
      </c>
      <c r="BM3074" s="239" t="s">
        <v>3516</v>
      </c>
    </row>
    <row r="3075" s="13" customFormat="1">
      <c r="A3075" s="13"/>
      <c r="B3075" s="241"/>
      <c r="C3075" s="242"/>
      <c r="D3075" s="243" t="s">
        <v>195</v>
      </c>
      <c r="E3075" s="244" t="s">
        <v>1</v>
      </c>
      <c r="F3075" s="245" t="s">
        <v>3377</v>
      </c>
      <c r="G3075" s="242"/>
      <c r="H3075" s="244" t="s">
        <v>1</v>
      </c>
      <c r="I3075" s="246"/>
      <c r="J3075" s="242"/>
      <c r="K3075" s="242"/>
      <c r="L3075" s="247"/>
      <c r="M3075" s="248"/>
      <c r="N3075" s="249"/>
      <c r="O3075" s="249"/>
      <c r="P3075" s="249"/>
      <c r="Q3075" s="249"/>
      <c r="R3075" s="249"/>
      <c r="S3075" s="249"/>
      <c r="T3075" s="250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51" t="s">
        <v>195</v>
      </c>
      <c r="AU3075" s="251" t="s">
        <v>83</v>
      </c>
      <c r="AV3075" s="13" t="s">
        <v>81</v>
      </c>
      <c r="AW3075" s="13" t="s">
        <v>30</v>
      </c>
      <c r="AX3075" s="13" t="s">
        <v>73</v>
      </c>
      <c r="AY3075" s="251" t="s">
        <v>183</v>
      </c>
    </row>
    <row r="3076" s="13" customFormat="1">
      <c r="A3076" s="13"/>
      <c r="B3076" s="241"/>
      <c r="C3076" s="242"/>
      <c r="D3076" s="243" t="s">
        <v>195</v>
      </c>
      <c r="E3076" s="244" t="s">
        <v>1</v>
      </c>
      <c r="F3076" s="245" t="s">
        <v>3517</v>
      </c>
      <c r="G3076" s="242"/>
      <c r="H3076" s="244" t="s">
        <v>1</v>
      </c>
      <c r="I3076" s="246"/>
      <c r="J3076" s="242"/>
      <c r="K3076" s="242"/>
      <c r="L3076" s="247"/>
      <c r="M3076" s="248"/>
      <c r="N3076" s="249"/>
      <c r="O3076" s="249"/>
      <c r="P3076" s="249"/>
      <c r="Q3076" s="249"/>
      <c r="R3076" s="249"/>
      <c r="S3076" s="249"/>
      <c r="T3076" s="250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51" t="s">
        <v>195</v>
      </c>
      <c r="AU3076" s="251" t="s">
        <v>83</v>
      </c>
      <c r="AV3076" s="13" t="s">
        <v>81</v>
      </c>
      <c r="AW3076" s="13" t="s">
        <v>30</v>
      </c>
      <c r="AX3076" s="13" t="s">
        <v>73</v>
      </c>
      <c r="AY3076" s="251" t="s">
        <v>183</v>
      </c>
    </row>
    <row r="3077" s="14" customFormat="1">
      <c r="A3077" s="14"/>
      <c r="B3077" s="252"/>
      <c r="C3077" s="253"/>
      <c r="D3077" s="243" t="s">
        <v>195</v>
      </c>
      <c r="E3077" s="254" t="s">
        <v>1</v>
      </c>
      <c r="F3077" s="255" t="s">
        <v>3411</v>
      </c>
      <c r="G3077" s="253"/>
      <c r="H3077" s="256">
        <v>2.3999999999999999</v>
      </c>
      <c r="I3077" s="257"/>
      <c r="J3077" s="253"/>
      <c r="K3077" s="253"/>
      <c r="L3077" s="258"/>
      <c r="M3077" s="259"/>
      <c r="N3077" s="260"/>
      <c r="O3077" s="260"/>
      <c r="P3077" s="260"/>
      <c r="Q3077" s="260"/>
      <c r="R3077" s="260"/>
      <c r="S3077" s="260"/>
      <c r="T3077" s="261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62" t="s">
        <v>195</v>
      </c>
      <c r="AU3077" s="262" t="s">
        <v>83</v>
      </c>
      <c r="AV3077" s="14" t="s">
        <v>83</v>
      </c>
      <c r="AW3077" s="14" t="s">
        <v>30</v>
      </c>
      <c r="AX3077" s="14" t="s">
        <v>73</v>
      </c>
      <c r="AY3077" s="262" t="s">
        <v>183</v>
      </c>
    </row>
    <row r="3078" s="13" customFormat="1">
      <c r="A3078" s="13"/>
      <c r="B3078" s="241"/>
      <c r="C3078" s="242"/>
      <c r="D3078" s="243" t="s">
        <v>195</v>
      </c>
      <c r="E3078" s="244" t="s">
        <v>1</v>
      </c>
      <c r="F3078" s="245" t="s">
        <v>3518</v>
      </c>
      <c r="G3078" s="242"/>
      <c r="H3078" s="244" t="s">
        <v>1</v>
      </c>
      <c r="I3078" s="246"/>
      <c r="J3078" s="242"/>
      <c r="K3078" s="242"/>
      <c r="L3078" s="247"/>
      <c r="M3078" s="248"/>
      <c r="N3078" s="249"/>
      <c r="O3078" s="249"/>
      <c r="P3078" s="249"/>
      <c r="Q3078" s="249"/>
      <c r="R3078" s="249"/>
      <c r="S3078" s="249"/>
      <c r="T3078" s="250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51" t="s">
        <v>195</v>
      </c>
      <c r="AU3078" s="251" t="s">
        <v>83</v>
      </c>
      <c r="AV3078" s="13" t="s">
        <v>81</v>
      </c>
      <c r="AW3078" s="13" t="s">
        <v>30</v>
      </c>
      <c r="AX3078" s="13" t="s">
        <v>73</v>
      </c>
      <c r="AY3078" s="251" t="s">
        <v>183</v>
      </c>
    </row>
    <row r="3079" s="14" customFormat="1">
      <c r="A3079" s="14"/>
      <c r="B3079" s="252"/>
      <c r="C3079" s="253"/>
      <c r="D3079" s="243" t="s">
        <v>195</v>
      </c>
      <c r="E3079" s="254" t="s">
        <v>1</v>
      </c>
      <c r="F3079" s="255" t="s">
        <v>3519</v>
      </c>
      <c r="G3079" s="253"/>
      <c r="H3079" s="256">
        <v>5.2000000000000002</v>
      </c>
      <c r="I3079" s="257"/>
      <c r="J3079" s="253"/>
      <c r="K3079" s="253"/>
      <c r="L3079" s="258"/>
      <c r="M3079" s="259"/>
      <c r="N3079" s="260"/>
      <c r="O3079" s="260"/>
      <c r="P3079" s="260"/>
      <c r="Q3079" s="260"/>
      <c r="R3079" s="260"/>
      <c r="S3079" s="260"/>
      <c r="T3079" s="261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62" t="s">
        <v>195</v>
      </c>
      <c r="AU3079" s="262" t="s">
        <v>83</v>
      </c>
      <c r="AV3079" s="14" t="s">
        <v>83</v>
      </c>
      <c r="AW3079" s="14" t="s">
        <v>30</v>
      </c>
      <c r="AX3079" s="14" t="s">
        <v>73</v>
      </c>
      <c r="AY3079" s="262" t="s">
        <v>183</v>
      </c>
    </row>
    <row r="3080" s="13" customFormat="1">
      <c r="A3080" s="13"/>
      <c r="B3080" s="241"/>
      <c r="C3080" s="242"/>
      <c r="D3080" s="243" t="s">
        <v>195</v>
      </c>
      <c r="E3080" s="244" t="s">
        <v>1</v>
      </c>
      <c r="F3080" s="245" t="s">
        <v>3520</v>
      </c>
      <c r="G3080" s="242"/>
      <c r="H3080" s="244" t="s">
        <v>1</v>
      </c>
      <c r="I3080" s="246"/>
      <c r="J3080" s="242"/>
      <c r="K3080" s="242"/>
      <c r="L3080" s="247"/>
      <c r="M3080" s="248"/>
      <c r="N3080" s="249"/>
      <c r="O3080" s="249"/>
      <c r="P3080" s="249"/>
      <c r="Q3080" s="249"/>
      <c r="R3080" s="249"/>
      <c r="S3080" s="249"/>
      <c r="T3080" s="250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51" t="s">
        <v>195</v>
      </c>
      <c r="AU3080" s="251" t="s">
        <v>83</v>
      </c>
      <c r="AV3080" s="13" t="s">
        <v>81</v>
      </c>
      <c r="AW3080" s="13" t="s">
        <v>30</v>
      </c>
      <c r="AX3080" s="13" t="s">
        <v>73</v>
      </c>
      <c r="AY3080" s="251" t="s">
        <v>183</v>
      </c>
    </row>
    <row r="3081" s="14" customFormat="1">
      <c r="A3081" s="14"/>
      <c r="B3081" s="252"/>
      <c r="C3081" s="253"/>
      <c r="D3081" s="243" t="s">
        <v>195</v>
      </c>
      <c r="E3081" s="254" t="s">
        <v>1</v>
      </c>
      <c r="F3081" s="255" t="s">
        <v>3423</v>
      </c>
      <c r="G3081" s="253"/>
      <c r="H3081" s="256">
        <v>2.2999999999999998</v>
      </c>
      <c r="I3081" s="257"/>
      <c r="J3081" s="253"/>
      <c r="K3081" s="253"/>
      <c r="L3081" s="258"/>
      <c r="M3081" s="259"/>
      <c r="N3081" s="260"/>
      <c r="O3081" s="260"/>
      <c r="P3081" s="260"/>
      <c r="Q3081" s="260"/>
      <c r="R3081" s="260"/>
      <c r="S3081" s="260"/>
      <c r="T3081" s="261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62" t="s">
        <v>195</v>
      </c>
      <c r="AU3081" s="262" t="s">
        <v>83</v>
      </c>
      <c r="AV3081" s="14" t="s">
        <v>83</v>
      </c>
      <c r="AW3081" s="14" t="s">
        <v>30</v>
      </c>
      <c r="AX3081" s="14" t="s">
        <v>73</v>
      </c>
      <c r="AY3081" s="262" t="s">
        <v>183</v>
      </c>
    </row>
    <row r="3082" s="15" customFormat="1">
      <c r="A3082" s="15"/>
      <c r="B3082" s="263"/>
      <c r="C3082" s="264"/>
      <c r="D3082" s="243" t="s">
        <v>195</v>
      </c>
      <c r="E3082" s="265" t="s">
        <v>1</v>
      </c>
      <c r="F3082" s="266" t="s">
        <v>219</v>
      </c>
      <c r="G3082" s="264"/>
      <c r="H3082" s="267">
        <v>9.9000000000000004</v>
      </c>
      <c r="I3082" s="268"/>
      <c r="J3082" s="264"/>
      <c r="K3082" s="264"/>
      <c r="L3082" s="269"/>
      <c r="M3082" s="270"/>
      <c r="N3082" s="271"/>
      <c r="O3082" s="271"/>
      <c r="P3082" s="271"/>
      <c r="Q3082" s="271"/>
      <c r="R3082" s="271"/>
      <c r="S3082" s="271"/>
      <c r="T3082" s="272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  <c r="AE3082" s="15"/>
      <c r="AT3082" s="273" t="s">
        <v>195</v>
      </c>
      <c r="AU3082" s="273" t="s">
        <v>83</v>
      </c>
      <c r="AV3082" s="15" t="s">
        <v>188</v>
      </c>
      <c r="AW3082" s="15" t="s">
        <v>30</v>
      </c>
      <c r="AX3082" s="15" t="s">
        <v>81</v>
      </c>
      <c r="AY3082" s="273" t="s">
        <v>183</v>
      </c>
    </row>
    <row r="3083" s="2" customFormat="1" ht="21.75" customHeight="1">
      <c r="A3083" s="38"/>
      <c r="B3083" s="39"/>
      <c r="C3083" s="277" t="s">
        <v>3521</v>
      </c>
      <c r="D3083" s="277" t="s">
        <v>649</v>
      </c>
      <c r="E3083" s="278" t="s">
        <v>3522</v>
      </c>
      <c r="F3083" s="279" t="s">
        <v>3523</v>
      </c>
      <c r="G3083" s="280" t="s">
        <v>325</v>
      </c>
      <c r="H3083" s="281">
        <v>20</v>
      </c>
      <c r="I3083" s="282"/>
      <c r="J3083" s="283">
        <f>ROUND(I3083*H3083,2)</f>
        <v>0</v>
      </c>
      <c r="K3083" s="284"/>
      <c r="L3083" s="285"/>
      <c r="M3083" s="286" t="s">
        <v>1</v>
      </c>
      <c r="N3083" s="287" t="s">
        <v>38</v>
      </c>
      <c r="O3083" s="91"/>
      <c r="P3083" s="237">
        <f>O3083*H3083</f>
        <v>0</v>
      </c>
      <c r="Q3083" s="237">
        <v>0.014</v>
      </c>
      <c r="R3083" s="237">
        <f>Q3083*H3083</f>
        <v>0.28000000000000003</v>
      </c>
      <c r="S3083" s="237">
        <v>0</v>
      </c>
      <c r="T3083" s="238">
        <f>S3083*H3083</f>
        <v>0</v>
      </c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R3083" s="239" t="s">
        <v>435</v>
      </c>
      <c r="AT3083" s="239" t="s">
        <v>649</v>
      </c>
      <c r="AU3083" s="239" t="s">
        <v>83</v>
      </c>
      <c r="AY3083" s="17" t="s">
        <v>183</v>
      </c>
      <c r="BE3083" s="240">
        <f>IF(N3083="základní",J3083,0)</f>
        <v>0</v>
      </c>
      <c r="BF3083" s="240">
        <f>IF(N3083="snížená",J3083,0)</f>
        <v>0</v>
      </c>
      <c r="BG3083" s="240">
        <f>IF(N3083="zákl. přenesená",J3083,0)</f>
        <v>0</v>
      </c>
      <c r="BH3083" s="240">
        <f>IF(N3083="sníž. přenesená",J3083,0)</f>
        <v>0</v>
      </c>
      <c r="BI3083" s="240">
        <f>IF(N3083="nulová",J3083,0)</f>
        <v>0</v>
      </c>
      <c r="BJ3083" s="17" t="s">
        <v>81</v>
      </c>
      <c r="BK3083" s="240">
        <f>ROUND(I3083*H3083,2)</f>
        <v>0</v>
      </c>
      <c r="BL3083" s="17" t="s">
        <v>327</v>
      </c>
      <c r="BM3083" s="239" t="s">
        <v>3524</v>
      </c>
    </row>
    <row r="3084" s="13" customFormat="1">
      <c r="A3084" s="13"/>
      <c r="B3084" s="241"/>
      <c r="C3084" s="242"/>
      <c r="D3084" s="243" t="s">
        <v>195</v>
      </c>
      <c r="E3084" s="244" t="s">
        <v>1</v>
      </c>
      <c r="F3084" s="245" t="s">
        <v>3377</v>
      </c>
      <c r="G3084" s="242"/>
      <c r="H3084" s="244" t="s">
        <v>1</v>
      </c>
      <c r="I3084" s="246"/>
      <c r="J3084" s="242"/>
      <c r="K3084" s="242"/>
      <c r="L3084" s="247"/>
      <c r="M3084" s="248"/>
      <c r="N3084" s="249"/>
      <c r="O3084" s="249"/>
      <c r="P3084" s="249"/>
      <c r="Q3084" s="249"/>
      <c r="R3084" s="249"/>
      <c r="S3084" s="249"/>
      <c r="T3084" s="250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51" t="s">
        <v>195</v>
      </c>
      <c r="AU3084" s="251" t="s">
        <v>83</v>
      </c>
      <c r="AV3084" s="13" t="s">
        <v>81</v>
      </c>
      <c r="AW3084" s="13" t="s">
        <v>30</v>
      </c>
      <c r="AX3084" s="13" t="s">
        <v>73</v>
      </c>
      <c r="AY3084" s="251" t="s">
        <v>183</v>
      </c>
    </row>
    <row r="3085" s="13" customFormat="1">
      <c r="A3085" s="13"/>
      <c r="B3085" s="241"/>
      <c r="C3085" s="242"/>
      <c r="D3085" s="243" t="s">
        <v>195</v>
      </c>
      <c r="E3085" s="244" t="s">
        <v>1</v>
      </c>
      <c r="F3085" s="245" t="s">
        <v>3517</v>
      </c>
      <c r="G3085" s="242"/>
      <c r="H3085" s="244" t="s">
        <v>1</v>
      </c>
      <c r="I3085" s="246"/>
      <c r="J3085" s="242"/>
      <c r="K3085" s="242"/>
      <c r="L3085" s="247"/>
      <c r="M3085" s="248"/>
      <c r="N3085" s="249"/>
      <c r="O3085" s="249"/>
      <c r="P3085" s="249"/>
      <c r="Q3085" s="249"/>
      <c r="R3085" s="249"/>
      <c r="S3085" s="249"/>
      <c r="T3085" s="250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51" t="s">
        <v>195</v>
      </c>
      <c r="AU3085" s="251" t="s">
        <v>83</v>
      </c>
      <c r="AV3085" s="13" t="s">
        <v>81</v>
      </c>
      <c r="AW3085" s="13" t="s">
        <v>30</v>
      </c>
      <c r="AX3085" s="13" t="s">
        <v>73</v>
      </c>
      <c r="AY3085" s="251" t="s">
        <v>183</v>
      </c>
    </row>
    <row r="3086" s="14" customFormat="1">
      <c r="A3086" s="14"/>
      <c r="B3086" s="252"/>
      <c r="C3086" s="253"/>
      <c r="D3086" s="243" t="s">
        <v>195</v>
      </c>
      <c r="E3086" s="254" t="s">
        <v>1</v>
      </c>
      <c r="F3086" s="255" t="s">
        <v>244</v>
      </c>
      <c r="G3086" s="253"/>
      <c r="H3086" s="256">
        <v>5</v>
      </c>
      <c r="I3086" s="257"/>
      <c r="J3086" s="253"/>
      <c r="K3086" s="253"/>
      <c r="L3086" s="258"/>
      <c r="M3086" s="259"/>
      <c r="N3086" s="260"/>
      <c r="O3086" s="260"/>
      <c r="P3086" s="260"/>
      <c r="Q3086" s="260"/>
      <c r="R3086" s="260"/>
      <c r="S3086" s="260"/>
      <c r="T3086" s="261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62" t="s">
        <v>195</v>
      </c>
      <c r="AU3086" s="262" t="s">
        <v>83</v>
      </c>
      <c r="AV3086" s="14" t="s">
        <v>83</v>
      </c>
      <c r="AW3086" s="14" t="s">
        <v>30</v>
      </c>
      <c r="AX3086" s="14" t="s">
        <v>73</v>
      </c>
      <c r="AY3086" s="262" t="s">
        <v>183</v>
      </c>
    </row>
    <row r="3087" s="13" customFormat="1">
      <c r="A3087" s="13"/>
      <c r="B3087" s="241"/>
      <c r="C3087" s="242"/>
      <c r="D3087" s="243" t="s">
        <v>195</v>
      </c>
      <c r="E3087" s="244" t="s">
        <v>1</v>
      </c>
      <c r="F3087" s="245" t="s">
        <v>3518</v>
      </c>
      <c r="G3087" s="242"/>
      <c r="H3087" s="244" t="s">
        <v>1</v>
      </c>
      <c r="I3087" s="246"/>
      <c r="J3087" s="242"/>
      <c r="K3087" s="242"/>
      <c r="L3087" s="247"/>
      <c r="M3087" s="248"/>
      <c r="N3087" s="249"/>
      <c r="O3087" s="249"/>
      <c r="P3087" s="249"/>
      <c r="Q3087" s="249"/>
      <c r="R3087" s="249"/>
      <c r="S3087" s="249"/>
      <c r="T3087" s="250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51" t="s">
        <v>195</v>
      </c>
      <c r="AU3087" s="251" t="s">
        <v>83</v>
      </c>
      <c r="AV3087" s="13" t="s">
        <v>81</v>
      </c>
      <c r="AW3087" s="13" t="s">
        <v>30</v>
      </c>
      <c r="AX3087" s="13" t="s">
        <v>73</v>
      </c>
      <c r="AY3087" s="251" t="s">
        <v>183</v>
      </c>
    </row>
    <row r="3088" s="14" customFormat="1">
      <c r="A3088" s="14"/>
      <c r="B3088" s="252"/>
      <c r="C3088" s="253"/>
      <c r="D3088" s="243" t="s">
        <v>195</v>
      </c>
      <c r="E3088" s="254" t="s">
        <v>1</v>
      </c>
      <c r="F3088" s="255" t="s">
        <v>137</v>
      </c>
      <c r="G3088" s="253"/>
      <c r="H3088" s="256">
        <v>10</v>
      </c>
      <c r="I3088" s="257"/>
      <c r="J3088" s="253"/>
      <c r="K3088" s="253"/>
      <c r="L3088" s="258"/>
      <c r="M3088" s="259"/>
      <c r="N3088" s="260"/>
      <c r="O3088" s="260"/>
      <c r="P3088" s="260"/>
      <c r="Q3088" s="260"/>
      <c r="R3088" s="260"/>
      <c r="S3088" s="260"/>
      <c r="T3088" s="261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62" t="s">
        <v>195</v>
      </c>
      <c r="AU3088" s="262" t="s">
        <v>83</v>
      </c>
      <c r="AV3088" s="14" t="s">
        <v>83</v>
      </c>
      <c r="AW3088" s="14" t="s">
        <v>30</v>
      </c>
      <c r="AX3088" s="14" t="s">
        <v>73</v>
      </c>
      <c r="AY3088" s="262" t="s">
        <v>183</v>
      </c>
    </row>
    <row r="3089" s="13" customFormat="1">
      <c r="A3089" s="13"/>
      <c r="B3089" s="241"/>
      <c r="C3089" s="242"/>
      <c r="D3089" s="243" t="s">
        <v>195</v>
      </c>
      <c r="E3089" s="244" t="s">
        <v>1</v>
      </c>
      <c r="F3089" s="245" t="s">
        <v>3520</v>
      </c>
      <c r="G3089" s="242"/>
      <c r="H3089" s="244" t="s">
        <v>1</v>
      </c>
      <c r="I3089" s="246"/>
      <c r="J3089" s="242"/>
      <c r="K3089" s="242"/>
      <c r="L3089" s="247"/>
      <c r="M3089" s="248"/>
      <c r="N3089" s="249"/>
      <c r="O3089" s="249"/>
      <c r="P3089" s="249"/>
      <c r="Q3089" s="249"/>
      <c r="R3089" s="249"/>
      <c r="S3089" s="249"/>
      <c r="T3089" s="250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51" t="s">
        <v>195</v>
      </c>
      <c r="AU3089" s="251" t="s">
        <v>83</v>
      </c>
      <c r="AV3089" s="13" t="s">
        <v>81</v>
      </c>
      <c r="AW3089" s="13" t="s">
        <v>30</v>
      </c>
      <c r="AX3089" s="13" t="s">
        <v>73</v>
      </c>
      <c r="AY3089" s="251" t="s">
        <v>183</v>
      </c>
    </row>
    <row r="3090" s="14" customFormat="1">
      <c r="A3090" s="14"/>
      <c r="B3090" s="252"/>
      <c r="C3090" s="253"/>
      <c r="D3090" s="243" t="s">
        <v>195</v>
      </c>
      <c r="E3090" s="254" t="s">
        <v>1</v>
      </c>
      <c r="F3090" s="255" t="s">
        <v>244</v>
      </c>
      <c r="G3090" s="253"/>
      <c r="H3090" s="256">
        <v>5</v>
      </c>
      <c r="I3090" s="257"/>
      <c r="J3090" s="253"/>
      <c r="K3090" s="253"/>
      <c r="L3090" s="258"/>
      <c r="M3090" s="259"/>
      <c r="N3090" s="260"/>
      <c r="O3090" s="260"/>
      <c r="P3090" s="260"/>
      <c r="Q3090" s="260"/>
      <c r="R3090" s="260"/>
      <c r="S3090" s="260"/>
      <c r="T3090" s="261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62" t="s">
        <v>195</v>
      </c>
      <c r="AU3090" s="262" t="s">
        <v>83</v>
      </c>
      <c r="AV3090" s="14" t="s">
        <v>83</v>
      </c>
      <c r="AW3090" s="14" t="s">
        <v>30</v>
      </c>
      <c r="AX3090" s="14" t="s">
        <v>73</v>
      </c>
      <c r="AY3090" s="262" t="s">
        <v>183</v>
      </c>
    </row>
    <row r="3091" s="15" customFormat="1">
      <c r="A3091" s="15"/>
      <c r="B3091" s="263"/>
      <c r="C3091" s="264"/>
      <c r="D3091" s="243" t="s">
        <v>195</v>
      </c>
      <c r="E3091" s="265" t="s">
        <v>1</v>
      </c>
      <c r="F3091" s="266" t="s">
        <v>219</v>
      </c>
      <c r="G3091" s="264"/>
      <c r="H3091" s="267">
        <v>20</v>
      </c>
      <c r="I3091" s="268"/>
      <c r="J3091" s="264"/>
      <c r="K3091" s="264"/>
      <c r="L3091" s="269"/>
      <c r="M3091" s="270"/>
      <c r="N3091" s="271"/>
      <c r="O3091" s="271"/>
      <c r="P3091" s="271"/>
      <c r="Q3091" s="271"/>
      <c r="R3091" s="271"/>
      <c r="S3091" s="271"/>
      <c r="T3091" s="272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73" t="s">
        <v>195</v>
      </c>
      <c r="AU3091" s="273" t="s">
        <v>83</v>
      </c>
      <c r="AV3091" s="15" t="s">
        <v>188</v>
      </c>
      <c r="AW3091" s="15" t="s">
        <v>30</v>
      </c>
      <c r="AX3091" s="15" t="s">
        <v>81</v>
      </c>
      <c r="AY3091" s="273" t="s">
        <v>183</v>
      </c>
    </row>
    <row r="3092" s="2" customFormat="1" ht="24.15" customHeight="1">
      <c r="A3092" s="38"/>
      <c r="B3092" s="39"/>
      <c r="C3092" s="227" t="s">
        <v>3525</v>
      </c>
      <c r="D3092" s="227" t="s">
        <v>185</v>
      </c>
      <c r="E3092" s="228" t="s">
        <v>3526</v>
      </c>
      <c r="F3092" s="229" t="s">
        <v>3527</v>
      </c>
      <c r="G3092" s="230" t="s">
        <v>325</v>
      </c>
      <c r="H3092" s="231">
        <v>2</v>
      </c>
      <c r="I3092" s="232"/>
      <c r="J3092" s="233">
        <f>ROUND(I3092*H3092,2)</f>
        <v>0</v>
      </c>
      <c r="K3092" s="234"/>
      <c r="L3092" s="44"/>
      <c r="M3092" s="235" t="s">
        <v>1</v>
      </c>
      <c r="N3092" s="236" t="s">
        <v>38</v>
      </c>
      <c r="O3092" s="91"/>
      <c r="P3092" s="237">
        <f>O3092*H3092</f>
        <v>0</v>
      </c>
      <c r="Q3092" s="237">
        <v>0</v>
      </c>
      <c r="R3092" s="237">
        <f>Q3092*H3092</f>
        <v>0</v>
      </c>
      <c r="S3092" s="237">
        <v>0</v>
      </c>
      <c r="T3092" s="238">
        <f>S3092*H3092</f>
        <v>0</v>
      </c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R3092" s="239" t="s">
        <v>327</v>
      </c>
      <c r="AT3092" s="239" t="s">
        <v>185</v>
      </c>
      <c r="AU3092" s="239" t="s">
        <v>83</v>
      </c>
      <c r="AY3092" s="17" t="s">
        <v>183</v>
      </c>
      <c r="BE3092" s="240">
        <f>IF(N3092="základní",J3092,0)</f>
        <v>0</v>
      </c>
      <c r="BF3092" s="240">
        <f>IF(N3092="snížená",J3092,0)</f>
        <v>0</v>
      </c>
      <c r="BG3092" s="240">
        <f>IF(N3092="zákl. přenesená",J3092,0)</f>
        <v>0</v>
      </c>
      <c r="BH3092" s="240">
        <f>IF(N3092="sníž. přenesená",J3092,0)</f>
        <v>0</v>
      </c>
      <c r="BI3092" s="240">
        <f>IF(N3092="nulová",J3092,0)</f>
        <v>0</v>
      </c>
      <c r="BJ3092" s="17" t="s">
        <v>81</v>
      </c>
      <c r="BK3092" s="240">
        <f>ROUND(I3092*H3092,2)</f>
        <v>0</v>
      </c>
      <c r="BL3092" s="17" t="s">
        <v>327</v>
      </c>
      <c r="BM3092" s="239" t="s">
        <v>3528</v>
      </c>
    </row>
    <row r="3093" s="13" customFormat="1">
      <c r="A3093" s="13"/>
      <c r="B3093" s="241"/>
      <c r="C3093" s="242"/>
      <c r="D3093" s="243" t="s">
        <v>195</v>
      </c>
      <c r="E3093" s="244" t="s">
        <v>1</v>
      </c>
      <c r="F3093" s="245" t="s">
        <v>3529</v>
      </c>
      <c r="G3093" s="242"/>
      <c r="H3093" s="244" t="s">
        <v>1</v>
      </c>
      <c r="I3093" s="246"/>
      <c r="J3093" s="242"/>
      <c r="K3093" s="242"/>
      <c r="L3093" s="247"/>
      <c r="M3093" s="248"/>
      <c r="N3093" s="249"/>
      <c r="O3093" s="249"/>
      <c r="P3093" s="249"/>
      <c r="Q3093" s="249"/>
      <c r="R3093" s="249"/>
      <c r="S3093" s="249"/>
      <c r="T3093" s="250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51" t="s">
        <v>195</v>
      </c>
      <c r="AU3093" s="251" t="s">
        <v>83</v>
      </c>
      <c r="AV3093" s="13" t="s">
        <v>81</v>
      </c>
      <c r="AW3093" s="13" t="s">
        <v>30</v>
      </c>
      <c r="AX3093" s="13" t="s">
        <v>73</v>
      </c>
      <c r="AY3093" s="251" t="s">
        <v>183</v>
      </c>
    </row>
    <row r="3094" s="14" customFormat="1">
      <c r="A3094" s="14"/>
      <c r="B3094" s="252"/>
      <c r="C3094" s="253"/>
      <c r="D3094" s="243" t="s">
        <v>195</v>
      </c>
      <c r="E3094" s="254" t="s">
        <v>1</v>
      </c>
      <c r="F3094" s="255" t="s">
        <v>2903</v>
      </c>
      <c r="G3094" s="253"/>
      <c r="H3094" s="256">
        <v>2</v>
      </c>
      <c r="I3094" s="257"/>
      <c r="J3094" s="253"/>
      <c r="K3094" s="253"/>
      <c r="L3094" s="258"/>
      <c r="M3094" s="259"/>
      <c r="N3094" s="260"/>
      <c r="O3094" s="260"/>
      <c r="P3094" s="260"/>
      <c r="Q3094" s="260"/>
      <c r="R3094" s="260"/>
      <c r="S3094" s="260"/>
      <c r="T3094" s="261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62" t="s">
        <v>195</v>
      </c>
      <c r="AU3094" s="262" t="s">
        <v>83</v>
      </c>
      <c r="AV3094" s="14" t="s">
        <v>83</v>
      </c>
      <c r="AW3094" s="14" t="s">
        <v>30</v>
      </c>
      <c r="AX3094" s="14" t="s">
        <v>81</v>
      </c>
      <c r="AY3094" s="262" t="s">
        <v>183</v>
      </c>
    </row>
    <row r="3095" s="2" customFormat="1" ht="16.5" customHeight="1">
      <c r="A3095" s="38"/>
      <c r="B3095" s="39"/>
      <c r="C3095" s="277" t="s">
        <v>3530</v>
      </c>
      <c r="D3095" s="277" t="s">
        <v>649</v>
      </c>
      <c r="E3095" s="278" t="s">
        <v>3531</v>
      </c>
      <c r="F3095" s="279" t="s">
        <v>3532</v>
      </c>
      <c r="G3095" s="280" t="s">
        <v>325</v>
      </c>
      <c r="H3095" s="281">
        <v>2</v>
      </c>
      <c r="I3095" s="282"/>
      <c r="J3095" s="283">
        <f>ROUND(I3095*H3095,2)</f>
        <v>0</v>
      </c>
      <c r="K3095" s="284"/>
      <c r="L3095" s="285"/>
      <c r="M3095" s="286" t="s">
        <v>1</v>
      </c>
      <c r="N3095" s="287" t="s">
        <v>38</v>
      </c>
      <c r="O3095" s="91"/>
      <c r="P3095" s="237">
        <f>O3095*H3095</f>
        <v>0</v>
      </c>
      <c r="Q3095" s="237">
        <v>0.029999999999999999</v>
      </c>
      <c r="R3095" s="237">
        <f>Q3095*H3095</f>
        <v>0.059999999999999998</v>
      </c>
      <c r="S3095" s="237">
        <v>0</v>
      </c>
      <c r="T3095" s="238">
        <f>S3095*H3095</f>
        <v>0</v>
      </c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R3095" s="239" t="s">
        <v>435</v>
      </c>
      <c r="AT3095" s="239" t="s">
        <v>649</v>
      </c>
      <c r="AU3095" s="239" t="s">
        <v>83</v>
      </c>
      <c r="AY3095" s="17" t="s">
        <v>183</v>
      </c>
      <c r="BE3095" s="240">
        <f>IF(N3095="základní",J3095,0)</f>
        <v>0</v>
      </c>
      <c r="BF3095" s="240">
        <f>IF(N3095="snížená",J3095,0)</f>
        <v>0</v>
      </c>
      <c r="BG3095" s="240">
        <f>IF(N3095="zákl. přenesená",J3095,0)</f>
        <v>0</v>
      </c>
      <c r="BH3095" s="240">
        <f>IF(N3095="sníž. přenesená",J3095,0)</f>
        <v>0</v>
      </c>
      <c r="BI3095" s="240">
        <f>IF(N3095="nulová",J3095,0)</f>
        <v>0</v>
      </c>
      <c r="BJ3095" s="17" t="s">
        <v>81</v>
      </c>
      <c r="BK3095" s="240">
        <f>ROUND(I3095*H3095,2)</f>
        <v>0</v>
      </c>
      <c r="BL3095" s="17" t="s">
        <v>327</v>
      </c>
      <c r="BM3095" s="239" t="s">
        <v>3533</v>
      </c>
    </row>
    <row r="3096" s="13" customFormat="1">
      <c r="A3096" s="13"/>
      <c r="B3096" s="241"/>
      <c r="C3096" s="242"/>
      <c r="D3096" s="243" t="s">
        <v>195</v>
      </c>
      <c r="E3096" s="244" t="s">
        <v>1</v>
      </c>
      <c r="F3096" s="245" t="s">
        <v>3529</v>
      </c>
      <c r="G3096" s="242"/>
      <c r="H3096" s="244" t="s">
        <v>1</v>
      </c>
      <c r="I3096" s="246"/>
      <c r="J3096" s="242"/>
      <c r="K3096" s="242"/>
      <c r="L3096" s="247"/>
      <c r="M3096" s="248"/>
      <c r="N3096" s="249"/>
      <c r="O3096" s="249"/>
      <c r="P3096" s="249"/>
      <c r="Q3096" s="249"/>
      <c r="R3096" s="249"/>
      <c r="S3096" s="249"/>
      <c r="T3096" s="250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51" t="s">
        <v>195</v>
      </c>
      <c r="AU3096" s="251" t="s">
        <v>83</v>
      </c>
      <c r="AV3096" s="13" t="s">
        <v>81</v>
      </c>
      <c r="AW3096" s="13" t="s">
        <v>30</v>
      </c>
      <c r="AX3096" s="13" t="s">
        <v>73</v>
      </c>
      <c r="AY3096" s="251" t="s">
        <v>183</v>
      </c>
    </row>
    <row r="3097" s="14" customFormat="1">
      <c r="A3097" s="14"/>
      <c r="B3097" s="252"/>
      <c r="C3097" s="253"/>
      <c r="D3097" s="243" t="s">
        <v>195</v>
      </c>
      <c r="E3097" s="254" t="s">
        <v>1</v>
      </c>
      <c r="F3097" s="255" t="s">
        <v>2903</v>
      </c>
      <c r="G3097" s="253"/>
      <c r="H3097" s="256">
        <v>2</v>
      </c>
      <c r="I3097" s="257"/>
      <c r="J3097" s="253"/>
      <c r="K3097" s="253"/>
      <c r="L3097" s="258"/>
      <c r="M3097" s="259"/>
      <c r="N3097" s="260"/>
      <c r="O3097" s="260"/>
      <c r="P3097" s="260"/>
      <c r="Q3097" s="260"/>
      <c r="R3097" s="260"/>
      <c r="S3097" s="260"/>
      <c r="T3097" s="261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62" t="s">
        <v>195</v>
      </c>
      <c r="AU3097" s="262" t="s">
        <v>83</v>
      </c>
      <c r="AV3097" s="14" t="s">
        <v>83</v>
      </c>
      <c r="AW3097" s="14" t="s">
        <v>30</v>
      </c>
      <c r="AX3097" s="14" t="s">
        <v>81</v>
      </c>
      <c r="AY3097" s="262" t="s">
        <v>183</v>
      </c>
    </row>
    <row r="3098" s="2" customFormat="1" ht="24.15" customHeight="1">
      <c r="A3098" s="38"/>
      <c r="B3098" s="39"/>
      <c r="C3098" s="227" t="s">
        <v>3534</v>
      </c>
      <c r="D3098" s="227" t="s">
        <v>185</v>
      </c>
      <c r="E3098" s="228" t="s">
        <v>3535</v>
      </c>
      <c r="F3098" s="229" t="s">
        <v>3536</v>
      </c>
      <c r="G3098" s="230" t="s">
        <v>325</v>
      </c>
      <c r="H3098" s="231">
        <v>1</v>
      </c>
      <c r="I3098" s="232"/>
      <c r="J3098" s="233">
        <f>ROUND(I3098*H3098,2)</f>
        <v>0</v>
      </c>
      <c r="K3098" s="234"/>
      <c r="L3098" s="44"/>
      <c r="M3098" s="235" t="s">
        <v>1</v>
      </c>
      <c r="N3098" s="236" t="s">
        <v>38</v>
      </c>
      <c r="O3098" s="91"/>
      <c r="P3098" s="237">
        <f>O3098*H3098</f>
        <v>0</v>
      </c>
      <c r="Q3098" s="237">
        <v>0</v>
      </c>
      <c r="R3098" s="237">
        <f>Q3098*H3098</f>
        <v>0</v>
      </c>
      <c r="S3098" s="237">
        <v>0</v>
      </c>
      <c r="T3098" s="238">
        <f>S3098*H3098</f>
        <v>0</v>
      </c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R3098" s="239" t="s">
        <v>327</v>
      </c>
      <c r="AT3098" s="239" t="s">
        <v>185</v>
      </c>
      <c r="AU3098" s="239" t="s">
        <v>83</v>
      </c>
      <c r="AY3098" s="17" t="s">
        <v>183</v>
      </c>
      <c r="BE3098" s="240">
        <f>IF(N3098="základní",J3098,0)</f>
        <v>0</v>
      </c>
      <c r="BF3098" s="240">
        <f>IF(N3098="snížená",J3098,0)</f>
        <v>0</v>
      </c>
      <c r="BG3098" s="240">
        <f>IF(N3098="zákl. přenesená",J3098,0)</f>
        <v>0</v>
      </c>
      <c r="BH3098" s="240">
        <f>IF(N3098="sníž. přenesená",J3098,0)</f>
        <v>0</v>
      </c>
      <c r="BI3098" s="240">
        <f>IF(N3098="nulová",J3098,0)</f>
        <v>0</v>
      </c>
      <c r="BJ3098" s="17" t="s">
        <v>81</v>
      </c>
      <c r="BK3098" s="240">
        <f>ROUND(I3098*H3098,2)</f>
        <v>0</v>
      </c>
      <c r="BL3098" s="17" t="s">
        <v>327</v>
      </c>
      <c r="BM3098" s="239" t="s">
        <v>3537</v>
      </c>
    </row>
    <row r="3099" s="13" customFormat="1">
      <c r="A3099" s="13"/>
      <c r="B3099" s="241"/>
      <c r="C3099" s="242"/>
      <c r="D3099" s="243" t="s">
        <v>195</v>
      </c>
      <c r="E3099" s="244" t="s">
        <v>1</v>
      </c>
      <c r="F3099" s="245" t="s">
        <v>3538</v>
      </c>
      <c r="G3099" s="242"/>
      <c r="H3099" s="244" t="s">
        <v>1</v>
      </c>
      <c r="I3099" s="246"/>
      <c r="J3099" s="242"/>
      <c r="K3099" s="242"/>
      <c r="L3099" s="247"/>
      <c r="M3099" s="248"/>
      <c r="N3099" s="249"/>
      <c r="O3099" s="249"/>
      <c r="P3099" s="249"/>
      <c r="Q3099" s="249"/>
      <c r="R3099" s="249"/>
      <c r="S3099" s="249"/>
      <c r="T3099" s="250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51" t="s">
        <v>195</v>
      </c>
      <c r="AU3099" s="251" t="s">
        <v>83</v>
      </c>
      <c r="AV3099" s="13" t="s">
        <v>81</v>
      </c>
      <c r="AW3099" s="13" t="s">
        <v>30</v>
      </c>
      <c r="AX3099" s="13" t="s">
        <v>73</v>
      </c>
      <c r="AY3099" s="251" t="s">
        <v>183</v>
      </c>
    </row>
    <row r="3100" s="14" customFormat="1">
      <c r="A3100" s="14"/>
      <c r="B3100" s="252"/>
      <c r="C3100" s="253"/>
      <c r="D3100" s="243" t="s">
        <v>195</v>
      </c>
      <c r="E3100" s="254" t="s">
        <v>1</v>
      </c>
      <c r="F3100" s="255" t="s">
        <v>81</v>
      </c>
      <c r="G3100" s="253"/>
      <c r="H3100" s="256">
        <v>1</v>
      </c>
      <c r="I3100" s="257"/>
      <c r="J3100" s="253"/>
      <c r="K3100" s="253"/>
      <c r="L3100" s="258"/>
      <c r="M3100" s="259"/>
      <c r="N3100" s="260"/>
      <c r="O3100" s="260"/>
      <c r="P3100" s="260"/>
      <c r="Q3100" s="260"/>
      <c r="R3100" s="260"/>
      <c r="S3100" s="260"/>
      <c r="T3100" s="261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62" t="s">
        <v>195</v>
      </c>
      <c r="AU3100" s="262" t="s">
        <v>83</v>
      </c>
      <c r="AV3100" s="14" t="s">
        <v>83</v>
      </c>
      <c r="AW3100" s="14" t="s">
        <v>30</v>
      </c>
      <c r="AX3100" s="14" t="s">
        <v>81</v>
      </c>
      <c r="AY3100" s="262" t="s">
        <v>183</v>
      </c>
    </row>
    <row r="3101" s="2" customFormat="1" ht="24.15" customHeight="1">
      <c r="A3101" s="38"/>
      <c r="B3101" s="39"/>
      <c r="C3101" s="277" t="s">
        <v>3539</v>
      </c>
      <c r="D3101" s="277" t="s">
        <v>649</v>
      </c>
      <c r="E3101" s="278" t="s">
        <v>3540</v>
      </c>
      <c r="F3101" s="279" t="s">
        <v>3541</v>
      </c>
      <c r="G3101" s="280" t="s">
        <v>325</v>
      </c>
      <c r="H3101" s="281">
        <v>1</v>
      </c>
      <c r="I3101" s="282"/>
      <c r="J3101" s="283">
        <f>ROUND(I3101*H3101,2)</f>
        <v>0</v>
      </c>
      <c r="K3101" s="284"/>
      <c r="L3101" s="285"/>
      <c r="M3101" s="286" t="s">
        <v>1</v>
      </c>
      <c r="N3101" s="287" t="s">
        <v>38</v>
      </c>
      <c r="O3101" s="91"/>
      <c r="P3101" s="237">
        <f>O3101*H3101</f>
        <v>0</v>
      </c>
      <c r="Q3101" s="237">
        <v>0.029999999999999999</v>
      </c>
      <c r="R3101" s="237">
        <f>Q3101*H3101</f>
        <v>0.029999999999999999</v>
      </c>
      <c r="S3101" s="237">
        <v>0</v>
      </c>
      <c r="T3101" s="238">
        <f>S3101*H3101</f>
        <v>0</v>
      </c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R3101" s="239" t="s">
        <v>435</v>
      </c>
      <c r="AT3101" s="239" t="s">
        <v>649</v>
      </c>
      <c r="AU3101" s="239" t="s">
        <v>83</v>
      </c>
      <c r="AY3101" s="17" t="s">
        <v>183</v>
      </c>
      <c r="BE3101" s="240">
        <f>IF(N3101="základní",J3101,0)</f>
        <v>0</v>
      </c>
      <c r="BF3101" s="240">
        <f>IF(N3101="snížená",J3101,0)</f>
        <v>0</v>
      </c>
      <c r="BG3101" s="240">
        <f>IF(N3101="zákl. přenesená",J3101,0)</f>
        <v>0</v>
      </c>
      <c r="BH3101" s="240">
        <f>IF(N3101="sníž. přenesená",J3101,0)</f>
        <v>0</v>
      </c>
      <c r="BI3101" s="240">
        <f>IF(N3101="nulová",J3101,0)</f>
        <v>0</v>
      </c>
      <c r="BJ3101" s="17" t="s">
        <v>81</v>
      </c>
      <c r="BK3101" s="240">
        <f>ROUND(I3101*H3101,2)</f>
        <v>0</v>
      </c>
      <c r="BL3101" s="17" t="s">
        <v>327</v>
      </c>
      <c r="BM3101" s="239" t="s">
        <v>3542</v>
      </c>
    </row>
    <row r="3102" s="14" customFormat="1">
      <c r="A3102" s="14"/>
      <c r="B3102" s="252"/>
      <c r="C3102" s="253"/>
      <c r="D3102" s="243" t="s">
        <v>195</v>
      </c>
      <c r="E3102" s="254" t="s">
        <v>1</v>
      </c>
      <c r="F3102" s="255" t="s">
        <v>81</v>
      </c>
      <c r="G3102" s="253"/>
      <c r="H3102" s="256">
        <v>1</v>
      </c>
      <c r="I3102" s="257"/>
      <c r="J3102" s="253"/>
      <c r="K3102" s="253"/>
      <c r="L3102" s="258"/>
      <c r="M3102" s="259"/>
      <c r="N3102" s="260"/>
      <c r="O3102" s="260"/>
      <c r="P3102" s="260"/>
      <c r="Q3102" s="260"/>
      <c r="R3102" s="260"/>
      <c r="S3102" s="260"/>
      <c r="T3102" s="261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62" t="s">
        <v>195</v>
      </c>
      <c r="AU3102" s="262" t="s">
        <v>83</v>
      </c>
      <c r="AV3102" s="14" t="s">
        <v>83</v>
      </c>
      <c r="AW3102" s="14" t="s">
        <v>30</v>
      </c>
      <c r="AX3102" s="14" t="s">
        <v>81</v>
      </c>
      <c r="AY3102" s="262" t="s">
        <v>183</v>
      </c>
    </row>
    <row r="3103" s="2" customFormat="1" ht="33" customHeight="1">
      <c r="A3103" s="38"/>
      <c r="B3103" s="39"/>
      <c r="C3103" s="227" t="s">
        <v>3543</v>
      </c>
      <c r="D3103" s="227" t="s">
        <v>185</v>
      </c>
      <c r="E3103" s="228" t="s">
        <v>3544</v>
      </c>
      <c r="F3103" s="229" t="s">
        <v>3545</v>
      </c>
      <c r="G3103" s="230" t="s">
        <v>325</v>
      </c>
      <c r="H3103" s="231">
        <v>1</v>
      </c>
      <c r="I3103" s="232"/>
      <c r="J3103" s="233">
        <f>ROUND(I3103*H3103,2)</f>
        <v>0</v>
      </c>
      <c r="K3103" s="234"/>
      <c r="L3103" s="44"/>
      <c r="M3103" s="235" t="s">
        <v>1</v>
      </c>
      <c r="N3103" s="236" t="s">
        <v>38</v>
      </c>
      <c r="O3103" s="91"/>
      <c r="P3103" s="237">
        <f>O3103*H3103</f>
        <v>0</v>
      </c>
      <c r="Q3103" s="237">
        <v>0</v>
      </c>
      <c r="R3103" s="237">
        <f>Q3103*H3103</f>
        <v>0</v>
      </c>
      <c r="S3103" s="237">
        <v>0</v>
      </c>
      <c r="T3103" s="238">
        <f>S3103*H3103</f>
        <v>0</v>
      </c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R3103" s="239" t="s">
        <v>327</v>
      </c>
      <c r="AT3103" s="239" t="s">
        <v>185</v>
      </c>
      <c r="AU3103" s="239" t="s">
        <v>83</v>
      </c>
      <c r="AY3103" s="17" t="s">
        <v>183</v>
      </c>
      <c r="BE3103" s="240">
        <f>IF(N3103="základní",J3103,0)</f>
        <v>0</v>
      </c>
      <c r="BF3103" s="240">
        <f>IF(N3103="snížená",J3103,0)</f>
        <v>0</v>
      </c>
      <c r="BG3103" s="240">
        <f>IF(N3103="zákl. přenesená",J3103,0)</f>
        <v>0</v>
      </c>
      <c r="BH3103" s="240">
        <f>IF(N3103="sníž. přenesená",J3103,0)</f>
        <v>0</v>
      </c>
      <c r="BI3103" s="240">
        <f>IF(N3103="nulová",J3103,0)</f>
        <v>0</v>
      </c>
      <c r="BJ3103" s="17" t="s">
        <v>81</v>
      </c>
      <c r="BK3103" s="240">
        <f>ROUND(I3103*H3103,2)</f>
        <v>0</v>
      </c>
      <c r="BL3103" s="17" t="s">
        <v>327</v>
      </c>
      <c r="BM3103" s="239" t="s">
        <v>3546</v>
      </c>
    </row>
    <row r="3104" s="13" customFormat="1">
      <c r="A3104" s="13"/>
      <c r="B3104" s="241"/>
      <c r="C3104" s="242"/>
      <c r="D3104" s="243" t="s">
        <v>195</v>
      </c>
      <c r="E3104" s="244" t="s">
        <v>1</v>
      </c>
      <c r="F3104" s="245" t="s">
        <v>3547</v>
      </c>
      <c r="G3104" s="242"/>
      <c r="H3104" s="244" t="s">
        <v>1</v>
      </c>
      <c r="I3104" s="246"/>
      <c r="J3104" s="242"/>
      <c r="K3104" s="242"/>
      <c r="L3104" s="247"/>
      <c r="M3104" s="248"/>
      <c r="N3104" s="249"/>
      <c r="O3104" s="249"/>
      <c r="P3104" s="249"/>
      <c r="Q3104" s="249"/>
      <c r="R3104" s="249"/>
      <c r="S3104" s="249"/>
      <c r="T3104" s="250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51" t="s">
        <v>195</v>
      </c>
      <c r="AU3104" s="251" t="s">
        <v>83</v>
      </c>
      <c r="AV3104" s="13" t="s">
        <v>81</v>
      </c>
      <c r="AW3104" s="13" t="s">
        <v>30</v>
      </c>
      <c r="AX3104" s="13" t="s">
        <v>73</v>
      </c>
      <c r="AY3104" s="251" t="s">
        <v>183</v>
      </c>
    </row>
    <row r="3105" s="14" customFormat="1">
      <c r="A3105" s="14"/>
      <c r="B3105" s="252"/>
      <c r="C3105" s="253"/>
      <c r="D3105" s="243" t="s">
        <v>195</v>
      </c>
      <c r="E3105" s="254" t="s">
        <v>1</v>
      </c>
      <c r="F3105" s="255" t="s">
        <v>81</v>
      </c>
      <c r="G3105" s="253"/>
      <c r="H3105" s="256">
        <v>1</v>
      </c>
      <c r="I3105" s="257"/>
      <c r="J3105" s="253"/>
      <c r="K3105" s="253"/>
      <c r="L3105" s="258"/>
      <c r="M3105" s="259"/>
      <c r="N3105" s="260"/>
      <c r="O3105" s="260"/>
      <c r="P3105" s="260"/>
      <c r="Q3105" s="260"/>
      <c r="R3105" s="260"/>
      <c r="S3105" s="260"/>
      <c r="T3105" s="261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62" t="s">
        <v>195</v>
      </c>
      <c r="AU3105" s="262" t="s">
        <v>83</v>
      </c>
      <c r="AV3105" s="14" t="s">
        <v>83</v>
      </c>
      <c r="AW3105" s="14" t="s">
        <v>30</v>
      </c>
      <c r="AX3105" s="14" t="s">
        <v>81</v>
      </c>
      <c r="AY3105" s="262" t="s">
        <v>183</v>
      </c>
    </row>
    <row r="3106" s="2" customFormat="1" ht="24.15" customHeight="1">
      <c r="A3106" s="38"/>
      <c r="B3106" s="39"/>
      <c r="C3106" s="277" t="s">
        <v>3548</v>
      </c>
      <c r="D3106" s="277" t="s">
        <v>649</v>
      </c>
      <c r="E3106" s="278" t="s">
        <v>3549</v>
      </c>
      <c r="F3106" s="279" t="s">
        <v>3550</v>
      </c>
      <c r="G3106" s="280" t="s">
        <v>325</v>
      </c>
      <c r="H3106" s="281">
        <v>1</v>
      </c>
      <c r="I3106" s="282"/>
      <c r="J3106" s="283">
        <f>ROUND(I3106*H3106,2)</f>
        <v>0</v>
      </c>
      <c r="K3106" s="284"/>
      <c r="L3106" s="285"/>
      <c r="M3106" s="286" t="s">
        <v>1</v>
      </c>
      <c r="N3106" s="287" t="s">
        <v>38</v>
      </c>
      <c r="O3106" s="91"/>
      <c r="P3106" s="237">
        <f>O3106*H3106</f>
        <v>0</v>
      </c>
      <c r="Q3106" s="237">
        <v>0.085999999999999993</v>
      </c>
      <c r="R3106" s="237">
        <f>Q3106*H3106</f>
        <v>0.085999999999999993</v>
      </c>
      <c r="S3106" s="237">
        <v>0</v>
      </c>
      <c r="T3106" s="238">
        <f>S3106*H3106</f>
        <v>0</v>
      </c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R3106" s="239" t="s">
        <v>435</v>
      </c>
      <c r="AT3106" s="239" t="s">
        <v>649</v>
      </c>
      <c r="AU3106" s="239" t="s">
        <v>83</v>
      </c>
      <c r="AY3106" s="17" t="s">
        <v>183</v>
      </c>
      <c r="BE3106" s="240">
        <f>IF(N3106="základní",J3106,0)</f>
        <v>0</v>
      </c>
      <c r="BF3106" s="240">
        <f>IF(N3106="snížená",J3106,0)</f>
        <v>0</v>
      </c>
      <c r="BG3106" s="240">
        <f>IF(N3106="zákl. přenesená",J3106,0)</f>
        <v>0</v>
      </c>
      <c r="BH3106" s="240">
        <f>IF(N3106="sníž. přenesená",J3106,0)</f>
        <v>0</v>
      </c>
      <c r="BI3106" s="240">
        <f>IF(N3106="nulová",J3106,0)</f>
        <v>0</v>
      </c>
      <c r="BJ3106" s="17" t="s">
        <v>81</v>
      </c>
      <c r="BK3106" s="240">
        <f>ROUND(I3106*H3106,2)</f>
        <v>0</v>
      </c>
      <c r="BL3106" s="17" t="s">
        <v>327</v>
      </c>
      <c r="BM3106" s="239" t="s">
        <v>3551</v>
      </c>
    </row>
    <row r="3107" s="13" customFormat="1">
      <c r="A3107" s="13"/>
      <c r="B3107" s="241"/>
      <c r="C3107" s="242"/>
      <c r="D3107" s="243" t="s">
        <v>195</v>
      </c>
      <c r="E3107" s="244" t="s">
        <v>1</v>
      </c>
      <c r="F3107" s="245" t="s">
        <v>3552</v>
      </c>
      <c r="G3107" s="242"/>
      <c r="H3107" s="244" t="s">
        <v>1</v>
      </c>
      <c r="I3107" s="246"/>
      <c r="J3107" s="242"/>
      <c r="K3107" s="242"/>
      <c r="L3107" s="247"/>
      <c r="M3107" s="248"/>
      <c r="N3107" s="249"/>
      <c r="O3107" s="249"/>
      <c r="P3107" s="249"/>
      <c r="Q3107" s="249"/>
      <c r="R3107" s="249"/>
      <c r="S3107" s="249"/>
      <c r="T3107" s="250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51" t="s">
        <v>195</v>
      </c>
      <c r="AU3107" s="251" t="s">
        <v>83</v>
      </c>
      <c r="AV3107" s="13" t="s">
        <v>81</v>
      </c>
      <c r="AW3107" s="13" t="s">
        <v>30</v>
      </c>
      <c r="AX3107" s="13" t="s">
        <v>73</v>
      </c>
      <c r="AY3107" s="251" t="s">
        <v>183</v>
      </c>
    </row>
    <row r="3108" s="14" customFormat="1">
      <c r="A3108" s="14"/>
      <c r="B3108" s="252"/>
      <c r="C3108" s="253"/>
      <c r="D3108" s="243" t="s">
        <v>195</v>
      </c>
      <c r="E3108" s="254" t="s">
        <v>1</v>
      </c>
      <c r="F3108" s="255" t="s">
        <v>81</v>
      </c>
      <c r="G3108" s="253"/>
      <c r="H3108" s="256">
        <v>1</v>
      </c>
      <c r="I3108" s="257"/>
      <c r="J3108" s="253"/>
      <c r="K3108" s="253"/>
      <c r="L3108" s="258"/>
      <c r="M3108" s="259"/>
      <c r="N3108" s="260"/>
      <c r="O3108" s="260"/>
      <c r="P3108" s="260"/>
      <c r="Q3108" s="260"/>
      <c r="R3108" s="260"/>
      <c r="S3108" s="260"/>
      <c r="T3108" s="261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62" t="s">
        <v>195</v>
      </c>
      <c r="AU3108" s="262" t="s">
        <v>83</v>
      </c>
      <c r="AV3108" s="14" t="s">
        <v>83</v>
      </c>
      <c r="AW3108" s="14" t="s">
        <v>30</v>
      </c>
      <c r="AX3108" s="14" t="s">
        <v>81</v>
      </c>
      <c r="AY3108" s="262" t="s">
        <v>183</v>
      </c>
    </row>
    <row r="3109" s="2" customFormat="1" ht="24.15" customHeight="1">
      <c r="A3109" s="38"/>
      <c r="B3109" s="39"/>
      <c r="C3109" s="227" t="s">
        <v>3553</v>
      </c>
      <c r="D3109" s="227" t="s">
        <v>185</v>
      </c>
      <c r="E3109" s="228" t="s">
        <v>3554</v>
      </c>
      <c r="F3109" s="229" t="s">
        <v>3555</v>
      </c>
      <c r="G3109" s="230" t="s">
        <v>325</v>
      </c>
      <c r="H3109" s="231">
        <v>1</v>
      </c>
      <c r="I3109" s="232"/>
      <c r="J3109" s="233">
        <f>ROUND(I3109*H3109,2)</f>
        <v>0</v>
      </c>
      <c r="K3109" s="234"/>
      <c r="L3109" s="44"/>
      <c r="M3109" s="235" t="s">
        <v>1</v>
      </c>
      <c r="N3109" s="236" t="s">
        <v>38</v>
      </c>
      <c r="O3109" s="91"/>
      <c r="P3109" s="237">
        <f>O3109*H3109</f>
        <v>0</v>
      </c>
      <c r="Q3109" s="237">
        <v>0.00017000000000000001</v>
      </c>
      <c r="R3109" s="237">
        <f>Q3109*H3109</f>
        <v>0.00017000000000000001</v>
      </c>
      <c r="S3109" s="237">
        <v>0</v>
      </c>
      <c r="T3109" s="238">
        <f>S3109*H3109</f>
        <v>0</v>
      </c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R3109" s="239" t="s">
        <v>327</v>
      </c>
      <c r="AT3109" s="239" t="s">
        <v>185</v>
      </c>
      <c r="AU3109" s="239" t="s">
        <v>83</v>
      </c>
      <c r="AY3109" s="17" t="s">
        <v>183</v>
      </c>
      <c r="BE3109" s="240">
        <f>IF(N3109="základní",J3109,0)</f>
        <v>0</v>
      </c>
      <c r="BF3109" s="240">
        <f>IF(N3109="snížená",J3109,0)</f>
        <v>0</v>
      </c>
      <c r="BG3109" s="240">
        <f>IF(N3109="zákl. přenesená",J3109,0)</f>
        <v>0</v>
      </c>
      <c r="BH3109" s="240">
        <f>IF(N3109="sníž. přenesená",J3109,0)</f>
        <v>0</v>
      </c>
      <c r="BI3109" s="240">
        <f>IF(N3109="nulová",J3109,0)</f>
        <v>0</v>
      </c>
      <c r="BJ3109" s="17" t="s">
        <v>81</v>
      </c>
      <c r="BK3109" s="240">
        <f>ROUND(I3109*H3109,2)</f>
        <v>0</v>
      </c>
      <c r="BL3109" s="17" t="s">
        <v>327</v>
      </c>
      <c r="BM3109" s="239" t="s">
        <v>3556</v>
      </c>
    </row>
    <row r="3110" s="14" customFormat="1">
      <c r="A3110" s="14"/>
      <c r="B3110" s="252"/>
      <c r="C3110" s="253"/>
      <c r="D3110" s="243" t="s">
        <v>195</v>
      </c>
      <c r="E3110" s="254" t="s">
        <v>1</v>
      </c>
      <c r="F3110" s="255" t="s">
        <v>81</v>
      </c>
      <c r="G3110" s="253"/>
      <c r="H3110" s="256">
        <v>1</v>
      </c>
      <c r="I3110" s="257"/>
      <c r="J3110" s="253"/>
      <c r="K3110" s="253"/>
      <c r="L3110" s="258"/>
      <c r="M3110" s="259"/>
      <c r="N3110" s="260"/>
      <c r="O3110" s="260"/>
      <c r="P3110" s="260"/>
      <c r="Q3110" s="260"/>
      <c r="R3110" s="260"/>
      <c r="S3110" s="260"/>
      <c r="T3110" s="261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62" t="s">
        <v>195</v>
      </c>
      <c r="AU3110" s="262" t="s">
        <v>83</v>
      </c>
      <c r="AV3110" s="14" t="s">
        <v>83</v>
      </c>
      <c r="AW3110" s="14" t="s">
        <v>30</v>
      </c>
      <c r="AX3110" s="14" t="s">
        <v>81</v>
      </c>
      <c r="AY3110" s="262" t="s">
        <v>183</v>
      </c>
    </row>
    <row r="3111" s="2" customFormat="1" ht="37.8" customHeight="1">
      <c r="A3111" s="38"/>
      <c r="B3111" s="39"/>
      <c r="C3111" s="277" t="s">
        <v>3557</v>
      </c>
      <c r="D3111" s="277" t="s">
        <v>649</v>
      </c>
      <c r="E3111" s="278" t="s">
        <v>3558</v>
      </c>
      <c r="F3111" s="279" t="s">
        <v>3559</v>
      </c>
      <c r="G3111" s="280" t="s">
        <v>325</v>
      </c>
      <c r="H3111" s="281">
        <v>1</v>
      </c>
      <c r="I3111" s="282"/>
      <c r="J3111" s="283">
        <f>ROUND(I3111*H3111,2)</f>
        <v>0</v>
      </c>
      <c r="K3111" s="284"/>
      <c r="L3111" s="285"/>
      <c r="M3111" s="286" t="s">
        <v>1</v>
      </c>
      <c r="N3111" s="287" t="s">
        <v>38</v>
      </c>
      <c r="O3111" s="91"/>
      <c r="P3111" s="237">
        <f>O3111*H3111</f>
        <v>0</v>
      </c>
      <c r="Q3111" s="237">
        <v>0.00064999999999999997</v>
      </c>
      <c r="R3111" s="237">
        <f>Q3111*H3111</f>
        <v>0.00064999999999999997</v>
      </c>
      <c r="S3111" s="237">
        <v>0</v>
      </c>
      <c r="T3111" s="238">
        <f>S3111*H3111</f>
        <v>0</v>
      </c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R3111" s="239" t="s">
        <v>283</v>
      </c>
      <c r="AT3111" s="239" t="s">
        <v>649</v>
      </c>
      <c r="AU3111" s="239" t="s">
        <v>83</v>
      </c>
      <c r="AY3111" s="17" t="s">
        <v>183</v>
      </c>
      <c r="BE3111" s="240">
        <f>IF(N3111="základní",J3111,0)</f>
        <v>0</v>
      </c>
      <c r="BF3111" s="240">
        <f>IF(N3111="snížená",J3111,0)</f>
        <v>0</v>
      </c>
      <c r="BG3111" s="240">
        <f>IF(N3111="zákl. přenesená",J3111,0)</f>
        <v>0</v>
      </c>
      <c r="BH3111" s="240">
        <f>IF(N3111="sníž. přenesená",J3111,0)</f>
        <v>0</v>
      </c>
      <c r="BI3111" s="240">
        <f>IF(N3111="nulová",J3111,0)</f>
        <v>0</v>
      </c>
      <c r="BJ3111" s="17" t="s">
        <v>81</v>
      </c>
      <c r="BK3111" s="240">
        <f>ROUND(I3111*H3111,2)</f>
        <v>0</v>
      </c>
      <c r="BL3111" s="17" t="s">
        <v>188</v>
      </c>
      <c r="BM3111" s="239" t="s">
        <v>3560</v>
      </c>
    </row>
    <row r="3112" s="14" customFormat="1">
      <c r="A3112" s="14"/>
      <c r="B3112" s="252"/>
      <c r="C3112" s="253"/>
      <c r="D3112" s="243" t="s">
        <v>195</v>
      </c>
      <c r="E3112" s="254" t="s">
        <v>1</v>
      </c>
      <c r="F3112" s="255" t="s">
        <v>81</v>
      </c>
      <c r="G3112" s="253"/>
      <c r="H3112" s="256">
        <v>1</v>
      </c>
      <c r="I3112" s="257"/>
      <c r="J3112" s="253"/>
      <c r="K3112" s="253"/>
      <c r="L3112" s="258"/>
      <c r="M3112" s="259"/>
      <c r="N3112" s="260"/>
      <c r="O3112" s="260"/>
      <c r="P3112" s="260"/>
      <c r="Q3112" s="260"/>
      <c r="R3112" s="260"/>
      <c r="S3112" s="260"/>
      <c r="T3112" s="261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62" t="s">
        <v>195</v>
      </c>
      <c r="AU3112" s="262" t="s">
        <v>83</v>
      </c>
      <c r="AV3112" s="14" t="s">
        <v>83</v>
      </c>
      <c r="AW3112" s="14" t="s">
        <v>30</v>
      </c>
      <c r="AX3112" s="14" t="s">
        <v>81</v>
      </c>
      <c r="AY3112" s="262" t="s">
        <v>183</v>
      </c>
    </row>
    <row r="3113" s="2" customFormat="1" ht="16.5" customHeight="1">
      <c r="A3113" s="38"/>
      <c r="B3113" s="39"/>
      <c r="C3113" s="227" t="s">
        <v>3561</v>
      </c>
      <c r="D3113" s="227" t="s">
        <v>185</v>
      </c>
      <c r="E3113" s="228" t="s">
        <v>3562</v>
      </c>
      <c r="F3113" s="229" t="s">
        <v>3563</v>
      </c>
      <c r="G3113" s="230" t="s">
        <v>319</v>
      </c>
      <c r="H3113" s="231">
        <v>140</v>
      </c>
      <c r="I3113" s="232"/>
      <c r="J3113" s="233">
        <f>ROUND(I3113*H3113,2)</f>
        <v>0</v>
      </c>
      <c r="K3113" s="234"/>
      <c r="L3113" s="44"/>
      <c r="M3113" s="235" t="s">
        <v>1</v>
      </c>
      <c r="N3113" s="236" t="s">
        <v>38</v>
      </c>
      <c r="O3113" s="91"/>
      <c r="P3113" s="237">
        <f>O3113*H3113</f>
        <v>0</v>
      </c>
      <c r="Q3113" s="237">
        <v>0</v>
      </c>
      <c r="R3113" s="237">
        <f>Q3113*H3113</f>
        <v>0</v>
      </c>
      <c r="S3113" s="237">
        <v>0</v>
      </c>
      <c r="T3113" s="238">
        <f>S3113*H3113</f>
        <v>0</v>
      </c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R3113" s="239" t="s">
        <v>327</v>
      </c>
      <c r="AT3113" s="239" t="s">
        <v>185</v>
      </c>
      <c r="AU3113" s="239" t="s">
        <v>83</v>
      </c>
      <c r="AY3113" s="17" t="s">
        <v>183</v>
      </c>
      <c r="BE3113" s="240">
        <f>IF(N3113="základní",J3113,0)</f>
        <v>0</v>
      </c>
      <c r="BF3113" s="240">
        <f>IF(N3113="snížená",J3113,0)</f>
        <v>0</v>
      </c>
      <c r="BG3113" s="240">
        <f>IF(N3113="zákl. přenesená",J3113,0)</f>
        <v>0</v>
      </c>
      <c r="BH3113" s="240">
        <f>IF(N3113="sníž. přenesená",J3113,0)</f>
        <v>0</v>
      </c>
      <c r="BI3113" s="240">
        <f>IF(N3113="nulová",J3113,0)</f>
        <v>0</v>
      </c>
      <c r="BJ3113" s="17" t="s">
        <v>81</v>
      </c>
      <c r="BK3113" s="240">
        <f>ROUND(I3113*H3113,2)</f>
        <v>0</v>
      </c>
      <c r="BL3113" s="17" t="s">
        <v>327</v>
      </c>
      <c r="BM3113" s="239" t="s">
        <v>3564</v>
      </c>
    </row>
    <row r="3114" s="13" customFormat="1">
      <c r="A3114" s="13"/>
      <c r="B3114" s="241"/>
      <c r="C3114" s="242"/>
      <c r="D3114" s="243" t="s">
        <v>195</v>
      </c>
      <c r="E3114" s="244" t="s">
        <v>1</v>
      </c>
      <c r="F3114" s="245" t="s">
        <v>3565</v>
      </c>
      <c r="G3114" s="242"/>
      <c r="H3114" s="244" t="s">
        <v>1</v>
      </c>
      <c r="I3114" s="246"/>
      <c r="J3114" s="242"/>
      <c r="K3114" s="242"/>
      <c r="L3114" s="247"/>
      <c r="M3114" s="248"/>
      <c r="N3114" s="249"/>
      <c r="O3114" s="249"/>
      <c r="P3114" s="249"/>
      <c r="Q3114" s="249"/>
      <c r="R3114" s="249"/>
      <c r="S3114" s="249"/>
      <c r="T3114" s="250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51" t="s">
        <v>195</v>
      </c>
      <c r="AU3114" s="251" t="s">
        <v>83</v>
      </c>
      <c r="AV3114" s="13" t="s">
        <v>81</v>
      </c>
      <c r="AW3114" s="13" t="s">
        <v>30</v>
      </c>
      <c r="AX3114" s="13" t="s">
        <v>73</v>
      </c>
      <c r="AY3114" s="251" t="s">
        <v>183</v>
      </c>
    </row>
    <row r="3115" s="14" customFormat="1">
      <c r="A3115" s="14"/>
      <c r="B3115" s="252"/>
      <c r="C3115" s="253"/>
      <c r="D3115" s="243" t="s">
        <v>195</v>
      </c>
      <c r="E3115" s="254" t="s">
        <v>1</v>
      </c>
      <c r="F3115" s="255" t="s">
        <v>1482</v>
      </c>
      <c r="G3115" s="253"/>
      <c r="H3115" s="256">
        <v>140</v>
      </c>
      <c r="I3115" s="257"/>
      <c r="J3115" s="253"/>
      <c r="K3115" s="253"/>
      <c r="L3115" s="258"/>
      <c r="M3115" s="259"/>
      <c r="N3115" s="260"/>
      <c r="O3115" s="260"/>
      <c r="P3115" s="260"/>
      <c r="Q3115" s="260"/>
      <c r="R3115" s="260"/>
      <c r="S3115" s="260"/>
      <c r="T3115" s="261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62" t="s">
        <v>195</v>
      </c>
      <c r="AU3115" s="262" t="s">
        <v>83</v>
      </c>
      <c r="AV3115" s="14" t="s">
        <v>83</v>
      </c>
      <c r="AW3115" s="14" t="s">
        <v>30</v>
      </c>
      <c r="AX3115" s="14" t="s">
        <v>81</v>
      </c>
      <c r="AY3115" s="262" t="s">
        <v>183</v>
      </c>
    </row>
    <row r="3116" s="2" customFormat="1" ht="21.75" customHeight="1">
      <c r="A3116" s="38"/>
      <c r="B3116" s="39"/>
      <c r="C3116" s="277" t="s">
        <v>3566</v>
      </c>
      <c r="D3116" s="277" t="s">
        <v>649</v>
      </c>
      <c r="E3116" s="278" t="s">
        <v>3567</v>
      </c>
      <c r="F3116" s="279" t="s">
        <v>3568</v>
      </c>
      <c r="G3116" s="280" t="s">
        <v>293</v>
      </c>
      <c r="H3116" s="281">
        <v>0.080000000000000002</v>
      </c>
      <c r="I3116" s="282"/>
      <c r="J3116" s="283">
        <f>ROUND(I3116*H3116,2)</f>
        <v>0</v>
      </c>
      <c r="K3116" s="284"/>
      <c r="L3116" s="285"/>
      <c r="M3116" s="286" t="s">
        <v>1</v>
      </c>
      <c r="N3116" s="287" t="s">
        <v>38</v>
      </c>
      <c r="O3116" s="91"/>
      <c r="P3116" s="237">
        <f>O3116*H3116</f>
        <v>0</v>
      </c>
      <c r="Q3116" s="237">
        <v>1</v>
      </c>
      <c r="R3116" s="237">
        <f>Q3116*H3116</f>
        <v>0.080000000000000002</v>
      </c>
      <c r="S3116" s="237">
        <v>0</v>
      </c>
      <c r="T3116" s="238">
        <f>S3116*H3116</f>
        <v>0</v>
      </c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R3116" s="239" t="s">
        <v>283</v>
      </c>
      <c r="AT3116" s="239" t="s">
        <v>649</v>
      </c>
      <c r="AU3116" s="239" t="s">
        <v>83</v>
      </c>
      <c r="AY3116" s="17" t="s">
        <v>183</v>
      </c>
      <c r="BE3116" s="240">
        <f>IF(N3116="základní",J3116,0)</f>
        <v>0</v>
      </c>
      <c r="BF3116" s="240">
        <f>IF(N3116="snížená",J3116,0)</f>
        <v>0</v>
      </c>
      <c r="BG3116" s="240">
        <f>IF(N3116="zákl. přenesená",J3116,0)</f>
        <v>0</v>
      </c>
      <c r="BH3116" s="240">
        <f>IF(N3116="sníž. přenesená",J3116,0)</f>
        <v>0</v>
      </c>
      <c r="BI3116" s="240">
        <f>IF(N3116="nulová",J3116,0)</f>
        <v>0</v>
      </c>
      <c r="BJ3116" s="17" t="s">
        <v>81</v>
      </c>
      <c r="BK3116" s="240">
        <f>ROUND(I3116*H3116,2)</f>
        <v>0</v>
      </c>
      <c r="BL3116" s="17" t="s">
        <v>188</v>
      </c>
      <c r="BM3116" s="239" t="s">
        <v>3569</v>
      </c>
    </row>
    <row r="3117" s="13" customFormat="1">
      <c r="A3117" s="13"/>
      <c r="B3117" s="241"/>
      <c r="C3117" s="242"/>
      <c r="D3117" s="243" t="s">
        <v>195</v>
      </c>
      <c r="E3117" s="244" t="s">
        <v>1</v>
      </c>
      <c r="F3117" s="245" t="s">
        <v>3565</v>
      </c>
      <c r="G3117" s="242"/>
      <c r="H3117" s="244" t="s">
        <v>1</v>
      </c>
      <c r="I3117" s="246"/>
      <c r="J3117" s="242"/>
      <c r="K3117" s="242"/>
      <c r="L3117" s="247"/>
      <c r="M3117" s="248"/>
      <c r="N3117" s="249"/>
      <c r="O3117" s="249"/>
      <c r="P3117" s="249"/>
      <c r="Q3117" s="249"/>
      <c r="R3117" s="249"/>
      <c r="S3117" s="249"/>
      <c r="T3117" s="250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51" t="s">
        <v>195</v>
      </c>
      <c r="AU3117" s="251" t="s">
        <v>83</v>
      </c>
      <c r="AV3117" s="13" t="s">
        <v>81</v>
      </c>
      <c r="AW3117" s="13" t="s">
        <v>30</v>
      </c>
      <c r="AX3117" s="13" t="s">
        <v>73</v>
      </c>
      <c r="AY3117" s="251" t="s">
        <v>183</v>
      </c>
    </row>
    <row r="3118" s="14" customFormat="1">
      <c r="A3118" s="14"/>
      <c r="B3118" s="252"/>
      <c r="C3118" s="253"/>
      <c r="D3118" s="243" t="s">
        <v>195</v>
      </c>
      <c r="E3118" s="254" t="s">
        <v>1</v>
      </c>
      <c r="F3118" s="255" t="s">
        <v>3570</v>
      </c>
      <c r="G3118" s="253"/>
      <c r="H3118" s="256">
        <v>0.075999999999999998</v>
      </c>
      <c r="I3118" s="257"/>
      <c r="J3118" s="253"/>
      <c r="K3118" s="253"/>
      <c r="L3118" s="258"/>
      <c r="M3118" s="259"/>
      <c r="N3118" s="260"/>
      <c r="O3118" s="260"/>
      <c r="P3118" s="260"/>
      <c r="Q3118" s="260"/>
      <c r="R3118" s="260"/>
      <c r="S3118" s="260"/>
      <c r="T3118" s="261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62" t="s">
        <v>195</v>
      </c>
      <c r="AU3118" s="262" t="s">
        <v>83</v>
      </c>
      <c r="AV3118" s="14" t="s">
        <v>83</v>
      </c>
      <c r="AW3118" s="14" t="s">
        <v>30</v>
      </c>
      <c r="AX3118" s="14" t="s">
        <v>81</v>
      </c>
      <c r="AY3118" s="262" t="s">
        <v>183</v>
      </c>
    </row>
    <row r="3119" s="14" customFormat="1">
      <c r="A3119" s="14"/>
      <c r="B3119" s="252"/>
      <c r="C3119" s="253"/>
      <c r="D3119" s="243" t="s">
        <v>195</v>
      </c>
      <c r="E3119" s="253"/>
      <c r="F3119" s="255" t="s">
        <v>3571</v>
      </c>
      <c r="G3119" s="253"/>
      <c r="H3119" s="256">
        <v>0.080000000000000002</v>
      </c>
      <c r="I3119" s="257"/>
      <c r="J3119" s="253"/>
      <c r="K3119" s="253"/>
      <c r="L3119" s="258"/>
      <c r="M3119" s="259"/>
      <c r="N3119" s="260"/>
      <c r="O3119" s="260"/>
      <c r="P3119" s="260"/>
      <c r="Q3119" s="260"/>
      <c r="R3119" s="260"/>
      <c r="S3119" s="260"/>
      <c r="T3119" s="261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62" t="s">
        <v>195</v>
      </c>
      <c r="AU3119" s="262" t="s">
        <v>83</v>
      </c>
      <c r="AV3119" s="14" t="s">
        <v>83</v>
      </c>
      <c r="AW3119" s="14" t="s">
        <v>4</v>
      </c>
      <c r="AX3119" s="14" t="s">
        <v>81</v>
      </c>
      <c r="AY3119" s="262" t="s">
        <v>183</v>
      </c>
    </row>
    <row r="3120" s="2" customFormat="1" ht="24.15" customHeight="1">
      <c r="A3120" s="38"/>
      <c r="B3120" s="39"/>
      <c r="C3120" s="227" t="s">
        <v>3572</v>
      </c>
      <c r="D3120" s="227" t="s">
        <v>185</v>
      </c>
      <c r="E3120" s="228" t="s">
        <v>3573</v>
      </c>
      <c r="F3120" s="229" t="s">
        <v>3574</v>
      </c>
      <c r="G3120" s="230" t="s">
        <v>319</v>
      </c>
      <c r="H3120" s="231">
        <v>10</v>
      </c>
      <c r="I3120" s="232"/>
      <c r="J3120" s="233">
        <f>ROUND(I3120*H3120,2)</f>
        <v>0</v>
      </c>
      <c r="K3120" s="234"/>
      <c r="L3120" s="44"/>
      <c r="M3120" s="235" t="s">
        <v>1</v>
      </c>
      <c r="N3120" s="236" t="s">
        <v>38</v>
      </c>
      <c r="O3120" s="91"/>
      <c r="P3120" s="237">
        <f>O3120*H3120</f>
        <v>0</v>
      </c>
      <c r="Q3120" s="237">
        <v>0.00024000000000000001</v>
      </c>
      <c r="R3120" s="237">
        <f>Q3120*H3120</f>
        <v>0.0024000000000000002</v>
      </c>
      <c r="S3120" s="237">
        <v>0</v>
      </c>
      <c r="T3120" s="238">
        <f>S3120*H3120</f>
        <v>0</v>
      </c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R3120" s="239" t="s">
        <v>327</v>
      </c>
      <c r="AT3120" s="239" t="s">
        <v>185</v>
      </c>
      <c r="AU3120" s="239" t="s">
        <v>83</v>
      </c>
      <c r="AY3120" s="17" t="s">
        <v>183</v>
      </c>
      <c r="BE3120" s="240">
        <f>IF(N3120="základní",J3120,0)</f>
        <v>0</v>
      </c>
      <c r="BF3120" s="240">
        <f>IF(N3120="snížená",J3120,0)</f>
        <v>0</v>
      </c>
      <c r="BG3120" s="240">
        <f>IF(N3120="zákl. přenesená",J3120,0)</f>
        <v>0</v>
      </c>
      <c r="BH3120" s="240">
        <f>IF(N3120="sníž. přenesená",J3120,0)</f>
        <v>0</v>
      </c>
      <c r="BI3120" s="240">
        <f>IF(N3120="nulová",J3120,0)</f>
        <v>0</v>
      </c>
      <c r="BJ3120" s="17" t="s">
        <v>81</v>
      </c>
      <c r="BK3120" s="240">
        <f>ROUND(I3120*H3120,2)</f>
        <v>0</v>
      </c>
      <c r="BL3120" s="17" t="s">
        <v>327</v>
      </c>
      <c r="BM3120" s="239" t="s">
        <v>3575</v>
      </c>
    </row>
    <row r="3121" s="13" customFormat="1">
      <c r="A3121" s="13"/>
      <c r="B3121" s="241"/>
      <c r="C3121" s="242"/>
      <c r="D3121" s="243" t="s">
        <v>195</v>
      </c>
      <c r="E3121" s="244" t="s">
        <v>1</v>
      </c>
      <c r="F3121" s="245" t="s">
        <v>3576</v>
      </c>
      <c r="G3121" s="242"/>
      <c r="H3121" s="244" t="s">
        <v>1</v>
      </c>
      <c r="I3121" s="246"/>
      <c r="J3121" s="242"/>
      <c r="K3121" s="242"/>
      <c r="L3121" s="247"/>
      <c r="M3121" s="248"/>
      <c r="N3121" s="249"/>
      <c r="O3121" s="249"/>
      <c r="P3121" s="249"/>
      <c r="Q3121" s="249"/>
      <c r="R3121" s="249"/>
      <c r="S3121" s="249"/>
      <c r="T3121" s="250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51" t="s">
        <v>195</v>
      </c>
      <c r="AU3121" s="251" t="s">
        <v>83</v>
      </c>
      <c r="AV3121" s="13" t="s">
        <v>81</v>
      </c>
      <c r="AW3121" s="13" t="s">
        <v>30</v>
      </c>
      <c r="AX3121" s="13" t="s">
        <v>73</v>
      </c>
      <c r="AY3121" s="251" t="s">
        <v>183</v>
      </c>
    </row>
    <row r="3122" s="14" customFormat="1">
      <c r="A3122" s="14"/>
      <c r="B3122" s="252"/>
      <c r="C3122" s="253"/>
      <c r="D3122" s="243" t="s">
        <v>195</v>
      </c>
      <c r="E3122" s="254" t="s">
        <v>1</v>
      </c>
      <c r="F3122" s="255" t="s">
        <v>137</v>
      </c>
      <c r="G3122" s="253"/>
      <c r="H3122" s="256">
        <v>10</v>
      </c>
      <c r="I3122" s="257"/>
      <c r="J3122" s="253"/>
      <c r="K3122" s="253"/>
      <c r="L3122" s="258"/>
      <c r="M3122" s="259"/>
      <c r="N3122" s="260"/>
      <c r="O3122" s="260"/>
      <c r="P3122" s="260"/>
      <c r="Q3122" s="260"/>
      <c r="R3122" s="260"/>
      <c r="S3122" s="260"/>
      <c r="T3122" s="261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62" t="s">
        <v>195</v>
      </c>
      <c r="AU3122" s="262" t="s">
        <v>83</v>
      </c>
      <c r="AV3122" s="14" t="s">
        <v>83</v>
      </c>
      <c r="AW3122" s="14" t="s">
        <v>30</v>
      </c>
      <c r="AX3122" s="14" t="s">
        <v>81</v>
      </c>
      <c r="AY3122" s="262" t="s">
        <v>183</v>
      </c>
    </row>
    <row r="3123" s="2" customFormat="1" ht="24.15" customHeight="1">
      <c r="A3123" s="38"/>
      <c r="B3123" s="39"/>
      <c r="C3123" s="227" t="s">
        <v>3577</v>
      </c>
      <c r="D3123" s="227" t="s">
        <v>185</v>
      </c>
      <c r="E3123" s="228" t="s">
        <v>3578</v>
      </c>
      <c r="F3123" s="229" t="s">
        <v>3579</v>
      </c>
      <c r="G3123" s="230" t="s">
        <v>536</v>
      </c>
      <c r="H3123" s="231">
        <v>141.69999999999999</v>
      </c>
      <c r="I3123" s="232"/>
      <c r="J3123" s="233">
        <f>ROUND(I3123*H3123,2)</f>
        <v>0</v>
      </c>
      <c r="K3123" s="234"/>
      <c r="L3123" s="44"/>
      <c r="M3123" s="235" t="s">
        <v>1</v>
      </c>
      <c r="N3123" s="236" t="s">
        <v>38</v>
      </c>
      <c r="O3123" s="91"/>
      <c r="P3123" s="237">
        <f>O3123*H3123</f>
        <v>0</v>
      </c>
      <c r="Q3123" s="237">
        <v>6.9999999999999994E-05</v>
      </c>
      <c r="R3123" s="237">
        <f>Q3123*H3123</f>
        <v>0.009918999999999999</v>
      </c>
      <c r="S3123" s="237">
        <v>0</v>
      </c>
      <c r="T3123" s="238">
        <f>S3123*H3123</f>
        <v>0</v>
      </c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R3123" s="239" t="s">
        <v>327</v>
      </c>
      <c r="AT3123" s="239" t="s">
        <v>185</v>
      </c>
      <c r="AU3123" s="239" t="s">
        <v>83</v>
      </c>
      <c r="AY3123" s="17" t="s">
        <v>183</v>
      </c>
      <c r="BE3123" s="240">
        <f>IF(N3123="základní",J3123,0)</f>
        <v>0</v>
      </c>
      <c r="BF3123" s="240">
        <f>IF(N3123="snížená",J3123,0)</f>
        <v>0</v>
      </c>
      <c r="BG3123" s="240">
        <f>IF(N3123="zákl. přenesená",J3123,0)</f>
        <v>0</v>
      </c>
      <c r="BH3123" s="240">
        <f>IF(N3123="sníž. přenesená",J3123,0)</f>
        <v>0</v>
      </c>
      <c r="BI3123" s="240">
        <f>IF(N3123="nulová",J3123,0)</f>
        <v>0</v>
      </c>
      <c r="BJ3123" s="17" t="s">
        <v>81</v>
      </c>
      <c r="BK3123" s="240">
        <f>ROUND(I3123*H3123,2)</f>
        <v>0</v>
      </c>
      <c r="BL3123" s="17" t="s">
        <v>327</v>
      </c>
      <c r="BM3123" s="239" t="s">
        <v>3580</v>
      </c>
    </row>
    <row r="3124" s="13" customFormat="1">
      <c r="A3124" s="13"/>
      <c r="B3124" s="241"/>
      <c r="C3124" s="242"/>
      <c r="D3124" s="243" t="s">
        <v>195</v>
      </c>
      <c r="E3124" s="244" t="s">
        <v>1</v>
      </c>
      <c r="F3124" s="245" t="s">
        <v>2698</v>
      </c>
      <c r="G3124" s="242"/>
      <c r="H3124" s="244" t="s">
        <v>1</v>
      </c>
      <c r="I3124" s="246"/>
      <c r="J3124" s="242"/>
      <c r="K3124" s="242"/>
      <c r="L3124" s="247"/>
      <c r="M3124" s="248"/>
      <c r="N3124" s="249"/>
      <c r="O3124" s="249"/>
      <c r="P3124" s="249"/>
      <c r="Q3124" s="249"/>
      <c r="R3124" s="249"/>
      <c r="S3124" s="249"/>
      <c r="T3124" s="250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51" t="s">
        <v>195</v>
      </c>
      <c r="AU3124" s="251" t="s">
        <v>83</v>
      </c>
      <c r="AV3124" s="13" t="s">
        <v>81</v>
      </c>
      <c r="AW3124" s="13" t="s">
        <v>30</v>
      </c>
      <c r="AX3124" s="13" t="s">
        <v>73</v>
      </c>
      <c r="AY3124" s="251" t="s">
        <v>183</v>
      </c>
    </row>
    <row r="3125" s="14" customFormat="1">
      <c r="A3125" s="14"/>
      <c r="B3125" s="252"/>
      <c r="C3125" s="253"/>
      <c r="D3125" s="243" t="s">
        <v>195</v>
      </c>
      <c r="E3125" s="254" t="s">
        <v>1</v>
      </c>
      <c r="F3125" s="255" t="s">
        <v>3581</v>
      </c>
      <c r="G3125" s="253"/>
      <c r="H3125" s="256">
        <v>141.69999999999999</v>
      </c>
      <c r="I3125" s="257"/>
      <c r="J3125" s="253"/>
      <c r="K3125" s="253"/>
      <c r="L3125" s="258"/>
      <c r="M3125" s="259"/>
      <c r="N3125" s="260"/>
      <c r="O3125" s="260"/>
      <c r="P3125" s="260"/>
      <c r="Q3125" s="260"/>
      <c r="R3125" s="260"/>
      <c r="S3125" s="260"/>
      <c r="T3125" s="261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62" t="s">
        <v>195</v>
      </c>
      <c r="AU3125" s="262" t="s">
        <v>83</v>
      </c>
      <c r="AV3125" s="14" t="s">
        <v>83</v>
      </c>
      <c r="AW3125" s="14" t="s">
        <v>30</v>
      </c>
      <c r="AX3125" s="14" t="s">
        <v>81</v>
      </c>
      <c r="AY3125" s="262" t="s">
        <v>183</v>
      </c>
    </row>
    <row r="3126" s="2" customFormat="1" ht="24.15" customHeight="1">
      <c r="A3126" s="38"/>
      <c r="B3126" s="39"/>
      <c r="C3126" s="227" t="s">
        <v>3582</v>
      </c>
      <c r="D3126" s="227" t="s">
        <v>185</v>
      </c>
      <c r="E3126" s="228" t="s">
        <v>3583</v>
      </c>
      <c r="F3126" s="229" t="s">
        <v>3584</v>
      </c>
      <c r="G3126" s="230" t="s">
        <v>536</v>
      </c>
      <c r="H3126" s="231">
        <v>611</v>
      </c>
      <c r="I3126" s="232"/>
      <c r="J3126" s="233">
        <f>ROUND(I3126*H3126,2)</f>
        <v>0</v>
      </c>
      <c r="K3126" s="234"/>
      <c r="L3126" s="44"/>
      <c r="M3126" s="235" t="s">
        <v>1</v>
      </c>
      <c r="N3126" s="236" t="s">
        <v>38</v>
      </c>
      <c r="O3126" s="91"/>
      <c r="P3126" s="237">
        <f>O3126*H3126</f>
        <v>0</v>
      </c>
      <c r="Q3126" s="237">
        <v>6.9999999999999994E-05</v>
      </c>
      <c r="R3126" s="237">
        <f>Q3126*H3126</f>
        <v>0.042769999999999996</v>
      </c>
      <c r="S3126" s="237">
        <v>0</v>
      </c>
      <c r="T3126" s="238">
        <f>S3126*H3126</f>
        <v>0</v>
      </c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R3126" s="239" t="s">
        <v>327</v>
      </c>
      <c r="AT3126" s="239" t="s">
        <v>185</v>
      </c>
      <c r="AU3126" s="239" t="s">
        <v>83</v>
      </c>
      <c r="AY3126" s="17" t="s">
        <v>183</v>
      </c>
      <c r="BE3126" s="240">
        <f>IF(N3126="základní",J3126,0)</f>
        <v>0</v>
      </c>
      <c r="BF3126" s="240">
        <f>IF(N3126="snížená",J3126,0)</f>
        <v>0</v>
      </c>
      <c r="BG3126" s="240">
        <f>IF(N3126="zákl. přenesená",J3126,0)</f>
        <v>0</v>
      </c>
      <c r="BH3126" s="240">
        <f>IF(N3126="sníž. přenesená",J3126,0)</f>
        <v>0</v>
      </c>
      <c r="BI3126" s="240">
        <f>IF(N3126="nulová",J3126,0)</f>
        <v>0</v>
      </c>
      <c r="BJ3126" s="17" t="s">
        <v>81</v>
      </c>
      <c r="BK3126" s="240">
        <f>ROUND(I3126*H3126,2)</f>
        <v>0</v>
      </c>
      <c r="BL3126" s="17" t="s">
        <v>327</v>
      </c>
      <c r="BM3126" s="239" t="s">
        <v>3585</v>
      </c>
    </row>
    <row r="3127" s="13" customFormat="1">
      <c r="A3127" s="13"/>
      <c r="B3127" s="241"/>
      <c r="C3127" s="242"/>
      <c r="D3127" s="243" t="s">
        <v>195</v>
      </c>
      <c r="E3127" s="244" t="s">
        <v>1</v>
      </c>
      <c r="F3127" s="245" t="s">
        <v>2698</v>
      </c>
      <c r="G3127" s="242"/>
      <c r="H3127" s="244" t="s">
        <v>1</v>
      </c>
      <c r="I3127" s="246"/>
      <c r="J3127" s="242"/>
      <c r="K3127" s="242"/>
      <c r="L3127" s="247"/>
      <c r="M3127" s="248"/>
      <c r="N3127" s="249"/>
      <c r="O3127" s="249"/>
      <c r="P3127" s="249"/>
      <c r="Q3127" s="249"/>
      <c r="R3127" s="249"/>
      <c r="S3127" s="249"/>
      <c r="T3127" s="250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51" t="s">
        <v>195</v>
      </c>
      <c r="AU3127" s="251" t="s">
        <v>83</v>
      </c>
      <c r="AV3127" s="13" t="s">
        <v>81</v>
      </c>
      <c r="AW3127" s="13" t="s">
        <v>30</v>
      </c>
      <c r="AX3127" s="13" t="s">
        <v>73</v>
      </c>
      <c r="AY3127" s="251" t="s">
        <v>183</v>
      </c>
    </row>
    <row r="3128" s="14" customFormat="1">
      <c r="A3128" s="14"/>
      <c r="B3128" s="252"/>
      <c r="C3128" s="253"/>
      <c r="D3128" s="243" t="s">
        <v>195</v>
      </c>
      <c r="E3128" s="254" t="s">
        <v>1</v>
      </c>
      <c r="F3128" s="255" t="s">
        <v>3586</v>
      </c>
      <c r="G3128" s="253"/>
      <c r="H3128" s="256">
        <v>587</v>
      </c>
      <c r="I3128" s="257"/>
      <c r="J3128" s="253"/>
      <c r="K3128" s="253"/>
      <c r="L3128" s="258"/>
      <c r="M3128" s="259"/>
      <c r="N3128" s="260"/>
      <c r="O3128" s="260"/>
      <c r="P3128" s="260"/>
      <c r="Q3128" s="260"/>
      <c r="R3128" s="260"/>
      <c r="S3128" s="260"/>
      <c r="T3128" s="261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62" t="s">
        <v>195</v>
      </c>
      <c r="AU3128" s="262" t="s">
        <v>83</v>
      </c>
      <c r="AV3128" s="14" t="s">
        <v>83</v>
      </c>
      <c r="AW3128" s="14" t="s">
        <v>30</v>
      </c>
      <c r="AX3128" s="14" t="s">
        <v>73</v>
      </c>
      <c r="AY3128" s="262" t="s">
        <v>183</v>
      </c>
    </row>
    <row r="3129" s="13" customFormat="1">
      <c r="A3129" s="13"/>
      <c r="B3129" s="241"/>
      <c r="C3129" s="242"/>
      <c r="D3129" s="243" t="s">
        <v>195</v>
      </c>
      <c r="E3129" s="244" t="s">
        <v>1</v>
      </c>
      <c r="F3129" s="245" t="s">
        <v>3587</v>
      </c>
      <c r="G3129" s="242"/>
      <c r="H3129" s="244" t="s">
        <v>1</v>
      </c>
      <c r="I3129" s="246"/>
      <c r="J3129" s="242"/>
      <c r="K3129" s="242"/>
      <c r="L3129" s="247"/>
      <c r="M3129" s="248"/>
      <c r="N3129" s="249"/>
      <c r="O3129" s="249"/>
      <c r="P3129" s="249"/>
      <c r="Q3129" s="249"/>
      <c r="R3129" s="249"/>
      <c r="S3129" s="249"/>
      <c r="T3129" s="250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51" t="s">
        <v>195</v>
      </c>
      <c r="AU3129" s="251" t="s">
        <v>83</v>
      </c>
      <c r="AV3129" s="13" t="s">
        <v>81</v>
      </c>
      <c r="AW3129" s="13" t="s">
        <v>30</v>
      </c>
      <c r="AX3129" s="13" t="s">
        <v>73</v>
      </c>
      <c r="AY3129" s="251" t="s">
        <v>183</v>
      </c>
    </row>
    <row r="3130" s="14" customFormat="1">
      <c r="A3130" s="14"/>
      <c r="B3130" s="252"/>
      <c r="C3130" s="253"/>
      <c r="D3130" s="243" t="s">
        <v>195</v>
      </c>
      <c r="E3130" s="254" t="s">
        <v>1</v>
      </c>
      <c r="F3130" s="255" t="s">
        <v>3588</v>
      </c>
      <c r="G3130" s="253"/>
      <c r="H3130" s="256">
        <v>24</v>
      </c>
      <c r="I3130" s="257"/>
      <c r="J3130" s="253"/>
      <c r="K3130" s="253"/>
      <c r="L3130" s="258"/>
      <c r="M3130" s="259"/>
      <c r="N3130" s="260"/>
      <c r="O3130" s="260"/>
      <c r="P3130" s="260"/>
      <c r="Q3130" s="260"/>
      <c r="R3130" s="260"/>
      <c r="S3130" s="260"/>
      <c r="T3130" s="261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62" t="s">
        <v>195</v>
      </c>
      <c r="AU3130" s="262" t="s">
        <v>83</v>
      </c>
      <c r="AV3130" s="14" t="s">
        <v>83</v>
      </c>
      <c r="AW3130" s="14" t="s">
        <v>30</v>
      </c>
      <c r="AX3130" s="14" t="s">
        <v>73</v>
      </c>
      <c r="AY3130" s="262" t="s">
        <v>183</v>
      </c>
    </row>
    <row r="3131" s="15" customFormat="1">
      <c r="A3131" s="15"/>
      <c r="B3131" s="263"/>
      <c r="C3131" s="264"/>
      <c r="D3131" s="243" t="s">
        <v>195</v>
      </c>
      <c r="E3131" s="265" t="s">
        <v>1</v>
      </c>
      <c r="F3131" s="266" t="s">
        <v>219</v>
      </c>
      <c r="G3131" s="264"/>
      <c r="H3131" s="267">
        <v>611</v>
      </c>
      <c r="I3131" s="268"/>
      <c r="J3131" s="264"/>
      <c r="K3131" s="264"/>
      <c r="L3131" s="269"/>
      <c r="M3131" s="270"/>
      <c r="N3131" s="271"/>
      <c r="O3131" s="271"/>
      <c r="P3131" s="271"/>
      <c r="Q3131" s="271"/>
      <c r="R3131" s="271"/>
      <c r="S3131" s="271"/>
      <c r="T3131" s="272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T3131" s="273" t="s">
        <v>195</v>
      </c>
      <c r="AU3131" s="273" t="s">
        <v>83</v>
      </c>
      <c r="AV3131" s="15" t="s">
        <v>188</v>
      </c>
      <c r="AW3131" s="15" t="s">
        <v>30</v>
      </c>
      <c r="AX3131" s="15" t="s">
        <v>81</v>
      </c>
      <c r="AY3131" s="273" t="s">
        <v>183</v>
      </c>
    </row>
    <row r="3132" s="2" customFormat="1" ht="16.5" customHeight="1">
      <c r="A3132" s="38"/>
      <c r="B3132" s="39"/>
      <c r="C3132" s="227" t="s">
        <v>3589</v>
      </c>
      <c r="D3132" s="227" t="s">
        <v>185</v>
      </c>
      <c r="E3132" s="228" t="s">
        <v>3590</v>
      </c>
      <c r="F3132" s="229" t="s">
        <v>3591</v>
      </c>
      <c r="G3132" s="230" t="s">
        <v>1875</v>
      </c>
      <c r="H3132" s="231">
        <v>2</v>
      </c>
      <c r="I3132" s="232"/>
      <c r="J3132" s="233">
        <f>ROUND(I3132*H3132,2)</f>
        <v>0</v>
      </c>
      <c r="K3132" s="234"/>
      <c r="L3132" s="44"/>
      <c r="M3132" s="235" t="s">
        <v>1</v>
      </c>
      <c r="N3132" s="236" t="s">
        <v>38</v>
      </c>
      <c r="O3132" s="91"/>
      <c r="P3132" s="237">
        <f>O3132*H3132</f>
        <v>0</v>
      </c>
      <c r="Q3132" s="237">
        <v>0</v>
      </c>
      <c r="R3132" s="237">
        <f>Q3132*H3132</f>
        <v>0</v>
      </c>
      <c r="S3132" s="237">
        <v>0</v>
      </c>
      <c r="T3132" s="238">
        <f>S3132*H3132</f>
        <v>0</v>
      </c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R3132" s="239" t="s">
        <v>327</v>
      </c>
      <c r="AT3132" s="239" t="s">
        <v>185</v>
      </c>
      <c r="AU3132" s="239" t="s">
        <v>83</v>
      </c>
      <c r="AY3132" s="17" t="s">
        <v>183</v>
      </c>
      <c r="BE3132" s="240">
        <f>IF(N3132="základní",J3132,0)</f>
        <v>0</v>
      </c>
      <c r="BF3132" s="240">
        <f>IF(N3132="snížená",J3132,0)</f>
        <v>0</v>
      </c>
      <c r="BG3132" s="240">
        <f>IF(N3132="zákl. přenesená",J3132,0)</f>
        <v>0</v>
      </c>
      <c r="BH3132" s="240">
        <f>IF(N3132="sníž. přenesená",J3132,0)</f>
        <v>0</v>
      </c>
      <c r="BI3132" s="240">
        <f>IF(N3132="nulová",J3132,0)</f>
        <v>0</v>
      </c>
      <c r="BJ3132" s="17" t="s">
        <v>81</v>
      </c>
      <c r="BK3132" s="240">
        <f>ROUND(I3132*H3132,2)</f>
        <v>0</v>
      </c>
      <c r="BL3132" s="17" t="s">
        <v>327</v>
      </c>
      <c r="BM3132" s="239" t="s">
        <v>3592</v>
      </c>
    </row>
    <row r="3133" s="2" customFormat="1" ht="24.15" customHeight="1">
      <c r="A3133" s="38"/>
      <c r="B3133" s="39"/>
      <c r="C3133" s="227" t="s">
        <v>3593</v>
      </c>
      <c r="D3133" s="227" t="s">
        <v>185</v>
      </c>
      <c r="E3133" s="228" t="s">
        <v>3594</v>
      </c>
      <c r="F3133" s="229" t="s">
        <v>3595</v>
      </c>
      <c r="G3133" s="230" t="s">
        <v>536</v>
      </c>
      <c r="H3133" s="231">
        <v>553.29999999999995</v>
      </c>
      <c r="I3133" s="232"/>
      <c r="J3133" s="233">
        <f>ROUND(I3133*H3133,2)</f>
        <v>0</v>
      </c>
      <c r="K3133" s="234"/>
      <c r="L3133" s="44"/>
      <c r="M3133" s="235" t="s">
        <v>1</v>
      </c>
      <c r="N3133" s="236" t="s">
        <v>38</v>
      </c>
      <c r="O3133" s="91"/>
      <c r="P3133" s="237">
        <f>O3133*H3133</f>
        <v>0</v>
      </c>
      <c r="Q3133" s="237">
        <v>6.9999999999999994E-05</v>
      </c>
      <c r="R3133" s="237">
        <f>Q3133*H3133</f>
        <v>0.038730999999999995</v>
      </c>
      <c r="S3133" s="237">
        <v>0</v>
      </c>
      <c r="T3133" s="238">
        <f>S3133*H3133</f>
        <v>0</v>
      </c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R3133" s="239" t="s">
        <v>327</v>
      </c>
      <c r="AT3133" s="239" t="s">
        <v>185</v>
      </c>
      <c r="AU3133" s="239" t="s">
        <v>83</v>
      </c>
      <c r="AY3133" s="17" t="s">
        <v>183</v>
      </c>
      <c r="BE3133" s="240">
        <f>IF(N3133="základní",J3133,0)</f>
        <v>0</v>
      </c>
      <c r="BF3133" s="240">
        <f>IF(N3133="snížená",J3133,0)</f>
        <v>0</v>
      </c>
      <c r="BG3133" s="240">
        <f>IF(N3133="zákl. přenesená",J3133,0)</f>
        <v>0</v>
      </c>
      <c r="BH3133" s="240">
        <f>IF(N3133="sníž. přenesená",J3133,0)</f>
        <v>0</v>
      </c>
      <c r="BI3133" s="240">
        <f>IF(N3133="nulová",J3133,0)</f>
        <v>0</v>
      </c>
      <c r="BJ3133" s="17" t="s">
        <v>81</v>
      </c>
      <c r="BK3133" s="240">
        <f>ROUND(I3133*H3133,2)</f>
        <v>0</v>
      </c>
      <c r="BL3133" s="17" t="s">
        <v>327</v>
      </c>
      <c r="BM3133" s="239" t="s">
        <v>3596</v>
      </c>
    </row>
    <row r="3134" s="13" customFormat="1">
      <c r="A3134" s="13"/>
      <c r="B3134" s="241"/>
      <c r="C3134" s="242"/>
      <c r="D3134" s="243" t="s">
        <v>195</v>
      </c>
      <c r="E3134" s="244" t="s">
        <v>1</v>
      </c>
      <c r="F3134" s="245" t="s">
        <v>2698</v>
      </c>
      <c r="G3134" s="242"/>
      <c r="H3134" s="244" t="s">
        <v>1</v>
      </c>
      <c r="I3134" s="246"/>
      <c r="J3134" s="242"/>
      <c r="K3134" s="242"/>
      <c r="L3134" s="247"/>
      <c r="M3134" s="248"/>
      <c r="N3134" s="249"/>
      <c r="O3134" s="249"/>
      <c r="P3134" s="249"/>
      <c r="Q3134" s="249"/>
      <c r="R3134" s="249"/>
      <c r="S3134" s="249"/>
      <c r="T3134" s="250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51" t="s">
        <v>195</v>
      </c>
      <c r="AU3134" s="251" t="s">
        <v>83</v>
      </c>
      <c r="AV3134" s="13" t="s">
        <v>81</v>
      </c>
      <c r="AW3134" s="13" t="s">
        <v>30</v>
      </c>
      <c r="AX3134" s="13" t="s">
        <v>73</v>
      </c>
      <c r="AY3134" s="251" t="s">
        <v>183</v>
      </c>
    </row>
    <row r="3135" s="14" customFormat="1">
      <c r="A3135" s="14"/>
      <c r="B3135" s="252"/>
      <c r="C3135" s="253"/>
      <c r="D3135" s="243" t="s">
        <v>195</v>
      </c>
      <c r="E3135" s="254" t="s">
        <v>1</v>
      </c>
      <c r="F3135" s="255" t="s">
        <v>3597</v>
      </c>
      <c r="G3135" s="253"/>
      <c r="H3135" s="256">
        <v>553.29999999999995</v>
      </c>
      <c r="I3135" s="257"/>
      <c r="J3135" s="253"/>
      <c r="K3135" s="253"/>
      <c r="L3135" s="258"/>
      <c r="M3135" s="259"/>
      <c r="N3135" s="260"/>
      <c r="O3135" s="260"/>
      <c r="P3135" s="260"/>
      <c r="Q3135" s="260"/>
      <c r="R3135" s="260"/>
      <c r="S3135" s="260"/>
      <c r="T3135" s="261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62" t="s">
        <v>195</v>
      </c>
      <c r="AU3135" s="262" t="s">
        <v>83</v>
      </c>
      <c r="AV3135" s="14" t="s">
        <v>83</v>
      </c>
      <c r="AW3135" s="14" t="s">
        <v>30</v>
      </c>
      <c r="AX3135" s="14" t="s">
        <v>81</v>
      </c>
      <c r="AY3135" s="262" t="s">
        <v>183</v>
      </c>
    </row>
    <row r="3136" s="2" customFormat="1" ht="24.15" customHeight="1">
      <c r="A3136" s="38"/>
      <c r="B3136" s="39"/>
      <c r="C3136" s="277" t="s">
        <v>3598</v>
      </c>
      <c r="D3136" s="277" t="s">
        <v>649</v>
      </c>
      <c r="E3136" s="278" t="s">
        <v>3599</v>
      </c>
      <c r="F3136" s="279" t="s">
        <v>3600</v>
      </c>
      <c r="G3136" s="280" t="s">
        <v>293</v>
      </c>
      <c r="H3136" s="281">
        <v>0.38700000000000001</v>
      </c>
      <c r="I3136" s="282"/>
      <c r="J3136" s="283">
        <f>ROUND(I3136*H3136,2)</f>
        <v>0</v>
      </c>
      <c r="K3136" s="284"/>
      <c r="L3136" s="285"/>
      <c r="M3136" s="286" t="s">
        <v>1</v>
      </c>
      <c r="N3136" s="287" t="s">
        <v>38</v>
      </c>
      <c r="O3136" s="91"/>
      <c r="P3136" s="237">
        <f>O3136*H3136</f>
        <v>0</v>
      </c>
      <c r="Q3136" s="237">
        <v>1</v>
      </c>
      <c r="R3136" s="237">
        <f>Q3136*H3136</f>
        <v>0.38700000000000001</v>
      </c>
      <c r="S3136" s="237">
        <v>0</v>
      </c>
      <c r="T3136" s="238">
        <f>S3136*H3136</f>
        <v>0</v>
      </c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R3136" s="239" t="s">
        <v>435</v>
      </c>
      <c r="AT3136" s="239" t="s">
        <v>649</v>
      </c>
      <c r="AU3136" s="239" t="s">
        <v>83</v>
      </c>
      <c r="AY3136" s="17" t="s">
        <v>183</v>
      </c>
      <c r="BE3136" s="240">
        <f>IF(N3136="základní",J3136,0)</f>
        <v>0</v>
      </c>
      <c r="BF3136" s="240">
        <f>IF(N3136="snížená",J3136,0)</f>
        <v>0</v>
      </c>
      <c r="BG3136" s="240">
        <f>IF(N3136="zákl. přenesená",J3136,0)</f>
        <v>0</v>
      </c>
      <c r="BH3136" s="240">
        <f>IF(N3136="sníž. přenesená",J3136,0)</f>
        <v>0</v>
      </c>
      <c r="BI3136" s="240">
        <f>IF(N3136="nulová",J3136,0)</f>
        <v>0</v>
      </c>
      <c r="BJ3136" s="17" t="s">
        <v>81</v>
      </c>
      <c r="BK3136" s="240">
        <f>ROUND(I3136*H3136,2)</f>
        <v>0</v>
      </c>
      <c r="BL3136" s="17" t="s">
        <v>327</v>
      </c>
      <c r="BM3136" s="239" t="s">
        <v>3601</v>
      </c>
    </row>
    <row r="3137" s="14" customFormat="1">
      <c r="A3137" s="14"/>
      <c r="B3137" s="252"/>
      <c r="C3137" s="253"/>
      <c r="D3137" s="243" t="s">
        <v>195</v>
      </c>
      <c r="E3137" s="254" t="s">
        <v>1</v>
      </c>
      <c r="F3137" s="255" t="s">
        <v>3602</v>
      </c>
      <c r="G3137" s="253"/>
      <c r="H3137" s="256">
        <v>0.38700000000000001</v>
      </c>
      <c r="I3137" s="257"/>
      <c r="J3137" s="253"/>
      <c r="K3137" s="253"/>
      <c r="L3137" s="258"/>
      <c r="M3137" s="259"/>
      <c r="N3137" s="260"/>
      <c r="O3137" s="260"/>
      <c r="P3137" s="260"/>
      <c r="Q3137" s="260"/>
      <c r="R3137" s="260"/>
      <c r="S3137" s="260"/>
      <c r="T3137" s="261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62" t="s">
        <v>195</v>
      </c>
      <c r="AU3137" s="262" t="s">
        <v>83</v>
      </c>
      <c r="AV3137" s="14" t="s">
        <v>83</v>
      </c>
      <c r="AW3137" s="14" t="s">
        <v>30</v>
      </c>
      <c r="AX3137" s="14" t="s">
        <v>81</v>
      </c>
      <c r="AY3137" s="262" t="s">
        <v>183</v>
      </c>
    </row>
    <row r="3138" s="2" customFormat="1" ht="21.75" customHeight="1">
      <c r="A3138" s="38"/>
      <c r="B3138" s="39"/>
      <c r="C3138" s="277" t="s">
        <v>3603</v>
      </c>
      <c r="D3138" s="277" t="s">
        <v>649</v>
      </c>
      <c r="E3138" s="278" t="s">
        <v>3604</v>
      </c>
      <c r="F3138" s="279" t="s">
        <v>3605</v>
      </c>
      <c r="G3138" s="280" t="s">
        <v>293</v>
      </c>
      <c r="H3138" s="281">
        <v>0.19900000000000001</v>
      </c>
      <c r="I3138" s="282"/>
      <c r="J3138" s="283">
        <f>ROUND(I3138*H3138,2)</f>
        <v>0</v>
      </c>
      <c r="K3138" s="284"/>
      <c r="L3138" s="285"/>
      <c r="M3138" s="286" t="s">
        <v>1</v>
      </c>
      <c r="N3138" s="287" t="s">
        <v>38</v>
      </c>
      <c r="O3138" s="91"/>
      <c r="P3138" s="237">
        <f>O3138*H3138</f>
        <v>0</v>
      </c>
      <c r="Q3138" s="237">
        <v>1</v>
      </c>
      <c r="R3138" s="237">
        <f>Q3138*H3138</f>
        <v>0.19900000000000001</v>
      </c>
      <c r="S3138" s="237">
        <v>0</v>
      </c>
      <c r="T3138" s="238">
        <f>S3138*H3138</f>
        <v>0</v>
      </c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R3138" s="239" t="s">
        <v>435</v>
      </c>
      <c r="AT3138" s="239" t="s">
        <v>649</v>
      </c>
      <c r="AU3138" s="239" t="s">
        <v>83</v>
      </c>
      <c r="AY3138" s="17" t="s">
        <v>183</v>
      </c>
      <c r="BE3138" s="240">
        <f>IF(N3138="základní",J3138,0)</f>
        <v>0</v>
      </c>
      <c r="BF3138" s="240">
        <f>IF(N3138="snížená",J3138,0)</f>
        <v>0</v>
      </c>
      <c r="BG3138" s="240">
        <f>IF(N3138="zákl. přenesená",J3138,0)</f>
        <v>0</v>
      </c>
      <c r="BH3138" s="240">
        <f>IF(N3138="sníž. přenesená",J3138,0)</f>
        <v>0</v>
      </c>
      <c r="BI3138" s="240">
        <f>IF(N3138="nulová",J3138,0)</f>
        <v>0</v>
      </c>
      <c r="BJ3138" s="17" t="s">
        <v>81</v>
      </c>
      <c r="BK3138" s="240">
        <f>ROUND(I3138*H3138,2)</f>
        <v>0</v>
      </c>
      <c r="BL3138" s="17" t="s">
        <v>327</v>
      </c>
      <c r="BM3138" s="239" t="s">
        <v>3606</v>
      </c>
    </row>
    <row r="3139" s="14" customFormat="1">
      <c r="A3139" s="14"/>
      <c r="B3139" s="252"/>
      <c r="C3139" s="253"/>
      <c r="D3139" s="243" t="s">
        <v>195</v>
      </c>
      <c r="E3139" s="254" t="s">
        <v>1</v>
      </c>
      <c r="F3139" s="255" t="s">
        <v>3607</v>
      </c>
      <c r="G3139" s="253"/>
      <c r="H3139" s="256">
        <v>0.19900000000000001</v>
      </c>
      <c r="I3139" s="257"/>
      <c r="J3139" s="253"/>
      <c r="K3139" s="253"/>
      <c r="L3139" s="258"/>
      <c r="M3139" s="259"/>
      <c r="N3139" s="260"/>
      <c r="O3139" s="260"/>
      <c r="P3139" s="260"/>
      <c r="Q3139" s="260"/>
      <c r="R3139" s="260"/>
      <c r="S3139" s="260"/>
      <c r="T3139" s="261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62" t="s">
        <v>195</v>
      </c>
      <c r="AU3139" s="262" t="s">
        <v>83</v>
      </c>
      <c r="AV3139" s="14" t="s">
        <v>83</v>
      </c>
      <c r="AW3139" s="14" t="s">
        <v>30</v>
      </c>
      <c r="AX3139" s="14" t="s">
        <v>81</v>
      </c>
      <c r="AY3139" s="262" t="s">
        <v>183</v>
      </c>
    </row>
    <row r="3140" s="2" customFormat="1" ht="21.75" customHeight="1">
      <c r="A3140" s="38"/>
      <c r="B3140" s="39"/>
      <c r="C3140" s="277" t="s">
        <v>3608</v>
      </c>
      <c r="D3140" s="277" t="s">
        <v>649</v>
      </c>
      <c r="E3140" s="278" t="s">
        <v>3609</v>
      </c>
      <c r="F3140" s="279" t="s">
        <v>3610</v>
      </c>
      <c r="G3140" s="280" t="s">
        <v>293</v>
      </c>
      <c r="H3140" s="281">
        <v>0.63</v>
      </c>
      <c r="I3140" s="282"/>
      <c r="J3140" s="283">
        <f>ROUND(I3140*H3140,2)</f>
        <v>0</v>
      </c>
      <c r="K3140" s="284"/>
      <c r="L3140" s="285"/>
      <c r="M3140" s="286" t="s">
        <v>1</v>
      </c>
      <c r="N3140" s="287" t="s">
        <v>38</v>
      </c>
      <c r="O3140" s="91"/>
      <c r="P3140" s="237">
        <f>O3140*H3140</f>
        <v>0</v>
      </c>
      <c r="Q3140" s="237">
        <v>1</v>
      </c>
      <c r="R3140" s="237">
        <f>Q3140*H3140</f>
        <v>0.63</v>
      </c>
      <c r="S3140" s="237">
        <v>0</v>
      </c>
      <c r="T3140" s="238">
        <f>S3140*H3140</f>
        <v>0</v>
      </c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R3140" s="239" t="s">
        <v>435</v>
      </c>
      <c r="AT3140" s="239" t="s">
        <v>649</v>
      </c>
      <c r="AU3140" s="239" t="s">
        <v>83</v>
      </c>
      <c r="AY3140" s="17" t="s">
        <v>183</v>
      </c>
      <c r="BE3140" s="240">
        <f>IF(N3140="základní",J3140,0)</f>
        <v>0</v>
      </c>
      <c r="BF3140" s="240">
        <f>IF(N3140="snížená",J3140,0)</f>
        <v>0</v>
      </c>
      <c r="BG3140" s="240">
        <f>IF(N3140="zákl. přenesená",J3140,0)</f>
        <v>0</v>
      </c>
      <c r="BH3140" s="240">
        <f>IF(N3140="sníž. přenesená",J3140,0)</f>
        <v>0</v>
      </c>
      <c r="BI3140" s="240">
        <f>IF(N3140="nulová",J3140,0)</f>
        <v>0</v>
      </c>
      <c r="BJ3140" s="17" t="s">
        <v>81</v>
      </c>
      <c r="BK3140" s="240">
        <f>ROUND(I3140*H3140,2)</f>
        <v>0</v>
      </c>
      <c r="BL3140" s="17" t="s">
        <v>327</v>
      </c>
      <c r="BM3140" s="239" t="s">
        <v>3611</v>
      </c>
    </row>
    <row r="3141" s="14" customFormat="1">
      <c r="A3141" s="14"/>
      <c r="B3141" s="252"/>
      <c r="C3141" s="253"/>
      <c r="D3141" s="243" t="s">
        <v>195</v>
      </c>
      <c r="E3141" s="254" t="s">
        <v>1</v>
      </c>
      <c r="F3141" s="255" t="s">
        <v>3612</v>
      </c>
      <c r="G3141" s="253"/>
      <c r="H3141" s="256">
        <v>0.63</v>
      </c>
      <c r="I3141" s="257"/>
      <c r="J3141" s="253"/>
      <c r="K3141" s="253"/>
      <c r="L3141" s="258"/>
      <c r="M3141" s="259"/>
      <c r="N3141" s="260"/>
      <c r="O3141" s="260"/>
      <c r="P3141" s="260"/>
      <c r="Q3141" s="260"/>
      <c r="R3141" s="260"/>
      <c r="S3141" s="260"/>
      <c r="T3141" s="261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62" t="s">
        <v>195</v>
      </c>
      <c r="AU3141" s="262" t="s">
        <v>83</v>
      </c>
      <c r="AV3141" s="14" t="s">
        <v>83</v>
      </c>
      <c r="AW3141" s="14" t="s">
        <v>30</v>
      </c>
      <c r="AX3141" s="14" t="s">
        <v>81</v>
      </c>
      <c r="AY3141" s="262" t="s">
        <v>183</v>
      </c>
    </row>
    <row r="3142" s="2" customFormat="1" ht="21.75" customHeight="1">
      <c r="A3142" s="38"/>
      <c r="B3142" s="39"/>
      <c r="C3142" s="277" t="s">
        <v>3613</v>
      </c>
      <c r="D3142" s="277" t="s">
        <v>649</v>
      </c>
      <c r="E3142" s="278" t="s">
        <v>3614</v>
      </c>
      <c r="F3142" s="279" t="s">
        <v>3615</v>
      </c>
      <c r="G3142" s="280" t="s">
        <v>293</v>
      </c>
      <c r="H3142" s="281">
        <v>0.066000000000000003</v>
      </c>
      <c r="I3142" s="282"/>
      <c r="J3142" s="283">
        <f>ROUND(I3142*H3142,2)</f>
        <v>0</v>
      </c>
      <c r="K3142" s="284"/>
      <c r="L3142" s="285"/>
      <c r="M3142" s="286" t="s">
        <v>1</v>
      </c>
      <c r="N3142" s="287" t="s">
        <v>38</v>
      </c>
      <c r="O3142" s="91"/>
      <c r="P3142" s="237">
        <f>O3142*H3142</f>
        <v>0</v>
      </c>
      <c r="Q3142" s="237">
        <v>1</v>
      </c>
      <c r="R3142" s="237">
        <f>Q3142*H3142</f>
        <v>0.066000000000000003</v>
      </c>
      <c r="S3142" s="237">
        <v>0</v>
      </c>
      <c r="T3142" s="238">
        <f>S3142*H3142</f>
        <v>0</v>
      </c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R3142" s="239" t="s">
        <v>435</v>
      </c>
      <c r="AT3142" s="239" t="s">
        <v>649</v>
      </c>
      <c r="AU3142" s="239" t="s">
        <v>83</v>
      </c>
      <c r="AY3142" s="17" t="s">
        <v>183</v>
      </c>
      <c r="BE3142" s="240">
        <f>IF(N3142="základní",J3142,0)</f>
        <v>0</v>
      </c>
      <c r="BF3142" s="240">
        <f>IF(N3142="snížená",J3142,0)</f>
        <v>0</v>
      </c>
      <c r="BG3142" s="240">
        <f>IF(N3142="zákl. přenesená",J3142,0)</f>
        <v>0</v>
      </c>
      <c r="BH3142" s="240">
        <f>IF(N3142="sníž. přenesená",J3142,0)</f>
        <v>0</v>
      </c>
      <c r="BI3142" s="240">
        <f>IF(N3142="nulová",J3142,0)</f>
        <v>0</v>
      </c>
      <c r="BJ3142" s="17" t="s">
        <v>81</v>
      </c>
      <c r="BK3142" s="240">
        <f>ROUND(I3142*H3142,2)</f>
        <v>0</v>
      </c>
      <c r="BL3142" s="17" t="s">
        <v>327</v>
      </c>
      <c r="BM3142" s="239" t="s">
        <v>3616</v>
      </c>
    </row>
    <row r="3143" s="14" customFormat="1">
      <c r="A3143" s="14"/>
      <c r="B3143" s="252"/>
      <c r="C3143" s="253"/>
      <c r="D3143" s="243" t="s">
        <v>195</v>
      </c>
      <c r="E3143" s="254" t="s">
        <v>1</v>
      </c>
      <c r="F3143" s="255" t="s">
        <v>3617</v>
      </c>
      <c r="G3143" s="253"/>
      <c r="H3143" s="256">
        <v>0.066000000000000003</v>
      </c>
      <c r="I3143" s="257"/>
      <c r="J3143" s="253"/>
      <c r="K3143" s="253"/>
      <c r="L3143" s="258"/>
      <c r="M3143" s="259"/>
      <c r="N3143" s="260"/>
      <c r="O3143" s="260"/>
      <c r="P3143" s="260"/>
      <c r="Q3143" s="260"/>
      <c r="R3143" s="260"/>
      <c r="S3143" s="260"/>
      <c r="T3143" s="261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62" t="s">
        <v>195</v>
      </c>
      <c r="AU3143" s="262" t="s">
        <v>83</v>
      </c>
      <c r="AV3143" s="14" t="s">
        <v>83</v>
      </c>
      <c r="AW3143" s="14" t="s">
        <v>30</v>
      </c>
      <c r="AX3143" s="14" t="s">
        <v>81</v>
      </c>
      <c r="AY3143" s="262" t="s">
        <v>183</v>
      </c>
    </row>
    <row r="3144" s="2" customFormat="1" ht="24.15" customHeight="1">
      <c r="A3144" s="38"/>
      <c r="B3144" s="39"/>
      <c r="C3144" s="227" t="s">
        <v>3618</v>
      </c>
      <c r="D3144" s="227" t="s">
        <v>185</v>
      </c>
      <c r="E3144" s="228" t="s">
        <v>3619</v>
      </c>
      <c r="F3144" s="229" t="s">
        <v>3620</v>
      </c>
      <c r="G3144" s="230" t="s">
        <v>536</v>
      </c>
      <c r="H3144" s="231">
        <v>3823</v>
      </c>
      <c r="I3144" s="232"/>
      <c r="J3144" s="233">
        <f>ROUND(I3144*H3144,2)</f>
        <v>0</v>
      </c>
      <c r="K3144" s="234"/>
      <c r="L3144" s="44"/>
      <c r="M3144" s="235" t="s">
        <v>1</v>
      </c>
      <c r="N3144" s="236" t="s">
        <v>38</v>
      </c>
      <c r="O3144" s="91"/>
      <c r="P3144" s="237">
        <f>O3144*H3144</f>
        <v>0</v>
      </c>
      <c r="Q3144" s="237">
        <v>6.0000000000000002E-05</v>
      </c>
      <c r="R3144" s="237">
        <f>Q3144*H3144</f>
        <v>0.22938</v>
      </c>
      <c r="S3144" s="237">
        <v>0</v>
      </c>
      <c r="T3144" s="238">
        <f>S3144*H3144</f>
        <v>0</v>
      </c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R3144" s="239" t="s">
        <v>327</v>
      </c>
      <c r="AT3144" s="239" t="s">
        <v>185</v>
      </c>
      <c r="AU3144" s="239" t="s">
        <v>83</v>
      </c>
      <c r="AY3144" s="17" t="s">
        <v>183</v>
      </c>
      <c r="BE3144" s="240">
        <f>IF(N3144="základní",J3144,0)</f>
        <v>0</v>
      </c>
      <c r="BF3144" s="240">
        <f>IF(N3144="snížená",J3144,0)</f>
        <v>0</v>
      </c>
      <c r="BG3144" s="240">
        <f>IF(N3144="zákl. přenesená",J3144,0)</f>
        <v>0</v>
      </c>
      <c r="BH3144" s="240">
        <f>IF(N3144="sníž. přenesená",J3144,0)</f>
        <v>0</v>
      </c>
      <c r="BI3144" s="240">
        <f>IF(N3144="nulová",J3144,0)</f>
        <v>0</v>
      </c>
      <c r="BJ3144" s="17" t="s">
        <v>81</v>
      </c>
      <c r="BK3144" s="240">
        <f>ROUND(I3144*H3144,2)</f>
        <v>0</v>
      </c>
      <c r="BL3144" s="17" t="s">
        <v>327</v>
      </c>
      <c r="BM3144" s="239" t="s">
        <v>3621</v>
      </c>
    </row>
    <row r="3145" s="13" customFormat="1">
      <c r="A3145" s="13"/>
      <c r="B3145" s="241"/>
      <c r="C3145" s="242"/>
      <c r="D3145" s="243" t="s">
        <v>195</v>
      </c>
      <c r="E3145" s="244" t="s">
        <v>1</v>
      </c>
      <c r="F3145" s="245" t="s">
        <v>548</v>
      </c>
      <c r="G3145" s="242"/>
      <c r="H3145" s="244" t="s">
        <v>1</v>
      </c>
      <c r="I3145" s="246"/>
      <c r="J3145" s="242"/>
      <c r="K3145" s="242"/>
      <c r="L3145" s="247"/>
      <c r="M3145" s="248"/>
      <c r="N3145" s="249"/>
      <c r="O3145" s="249"/>
      <c r="P3145" s="249"/>
      <c r="Q3145" s="249"/>
      <c r="R3145" s="249"/>
      <c r="S3145" s="249"/>
      <c r="T3145" s="250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51" t="s">
        <v>195</v>
      </c>
      <c r="AU3145" s="251" t="s">
        <v>83</v>
      </c>
      <c r="AV3145" s="13" t="s">
        <v>81</v>
      </c>
      <c r="AW3145" s="13" t="s">
        <v>30</v>
      </c>
      <c r="AX3145" s="13" t="s">
        <v>73</v>
      </c>
      <c r="AY3145" s="251" t="s">
        <v>183</v>
      </c>
    </row>
    <row r="3146" s="14" customFormat="1">
      <c r="A3146" s="14"/>
      <c r="B3146" s="252"/>
      <c r="C3146" s="253"/>
      <c r="D3146" s="243" t="s">
        <v>195</v>
      </c>
      <c r="E3146" s="254" t="s">
        <v>1</v>
      </c>
      <c r="F3146" s="255" t="s">
        <v>3622</v>
      </c>
      <c r="G3146" s="253"/>
      <c r="H3146" s="256">
        <v>3823</v>
      </c>
      <c r="I3146" s="257"/>
      <c r="J3146" s="253"/>
      <c r="K3146" s="253"/>
      <c r="L3146" s="258"/>
      <c r="M3146" s="259"/>
      <c r="N3146" s="260"/>
      <c r="O3146" s="260"/>
      <c r="P3146" s="260"/>
      <c r="Q3146" s="260"/>
      <c r="R3146" s="260"/>
      <c r="S3146" s="260"/>
      <c r="T3146" s="261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62" t="s">
        <v>195</v>
      </c>
      <c r="AU3146" s="262" t="s">
        <v>83</v>
      </c>
      <c r="AV3146" s="14" t="s">
        <v>83</v>
      </c>
      <c r="AW3146" s="14" t="s">
        <v>30</v>
      </c>
      <c r="AX3146" s="14" t="s">
        <v>81</v>
      </c>
      <c r="AY3146" s="262" t="s">
        <v>183</v>
      </c>
    </row>
    <row r="3147" s="2" customFormat="1" ht="24.15" customHeight="1">
      <c r="A3147" s="38"/>
      <c r="B3147" s="39"/>
      <c r="C3147" s="277" t="s">
        <v>3623</v>
      </c>
      <c r="D3147" s="277" t="s">
        <v>649</v>
      </c>
      <c r="E3147" s="278" t="s">
        <v>3624</v>
      </c>
      <c r="F3147" s="279" t="s">
        <v>3625</v>
      </c>
      <c r="G3147" s="280" t="s">
        <v>293</v>
      </c>
      <c r="H3147" s="281">
        <v>0.047</v>
      </c>
      <c r="I3147" s="282"/>
      <c r="J3147" s="283">
        <f>ROUND(I3147*H3147,2)</f>
        <v>0</v>
      </c>
      <c r="K3147" s="284"/>
      <c r="L3147" s="285"/>
      <c r="M3147" s="286" t="s">
        <v>1</v>
      </c>
      <c r="N3147" s="287" t="s">
        <v>38</v>
      </c>
      <c r="O3147" s="91"/>
      <c r="P3147" s="237">
        <f>O3147*H3147</f>
        <v>0</v>
      </c>
      <c r="Q3147" s="237">
        <v>1</v>
      </c>
      <c r="R3147" s="237">
        <f>Q3147*H3147</f>
        <v>0.047</v>
      </c>
      <c r="S3147" s="237">
        <v>0</v>
      </c>
      <c r="T3147" s="238">
        <f>S3147*H3147</f>
        <v>0</v>
      </c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R3147" s="239" t="s">
        <v>435</v>
      </c>
      <c r="AT3147" s="239" t="s">
        <v>649</v>
      </c>
      <c r="AU3147" s="239" t="s">
        <v>83</v>
      </c>
      <c r="AY3147" s="17" t="s">
        <v>183</v>
      </c>
      <c r="BE3147" s="240">
        <f>IF(N3147="základní",J3147,0)</f>
        <v>0</v>
      </c>
      <c r="BF3147" s="240">
        <f>IF(N3147="snížená",J3147,0)</f>
        <v>0</v>
      </c>
      <c r="BG3147" s="240">
        <f>IF(N3147="zákl. přenesená",J3147,0)</f>
        <v>0</v>
      </c>
      <c r="BH3147" s="240">
        <f>IF(N3147="sníž. přenesená",J3147,0)</f>
        <v>0</v>
      </c>
      <c r="BI3147" s="240">
        <f>IF(N3147="nulová",J3147,0)</f>
        <v>0</v>
      </c>
      <c r="BJ3147" s="17" t="s">
        <v>81</v>
      </c>
      <c r="BK3147" s="240">
        <f>ROUND(I3147*H3147,2)</f>
        <v>0</v>
      </c>
      <c r="BL3147" s="17" t="s">
        <v>327</v>
      </c>
      <c r="BM3147" s="239" t="s">
        <v>3626</v>
      </c>
    </row>
    <row r="3148" s="14" customFormat="1">
      <c r="A3148" s="14"/>
      <c r="B3148" s="252"/>
      <c r="C3148" s="253"/>
      <c r="D3148" s="243" t="s">
        <v>195</v>
      </c>
      <c r="E3148" s="254" t="s">
        <v>1</v>
      </c>
      <c r="F3148" s="255" t="s">
        <v>3627</v>
      </c>
      <c r="G3148" s="253"/>
      <c r="H3148" s="256">
        <v>0.047</v>
      </c>
      <c r="I3148" s="257"/>
      <c r="J3148" s="253"/>
      <c r="K3148" s="253"/>
      <c r="L3148" s="258"/>
      <c r="M3148" s="259"/>
      <c r="N3148" s="260"/>
      <c r="O3148" s="260"/>
      <c r="P3148" s="260"/>
      <c r="Q3148" s="260"/>
      <c r="R3148" s="260"/>
      <c r="S3148" s="260"/>
      <c r="T3148" s="261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62" t="s">
        <v>195</v>
      </c>
      <c r="AU3148" s="262" t="s">
        <v>83</v>
      </c>
      <c r="AV3148" s="14" t="s">
        <v>83</v>
      </c>
      <c r="AW3148" s="14" t="s">
        <v>30</v>
      </c>
      <c r="AX3148" s="14" t="s">
        <v>81</v>
      </c>
      <c r="AY3148" s="262" t="s">
        <v>183</v>
      </c>
    </row>
    <row r="3149" s="2" customFormat="1" ht="24.15" customHeight="1">
      <c r="A3149" s="38"/>
      <c r="B3149" s="39"/>
      <c r="C3149" s="277" t="s">
        <v>3628</v>
      </c>
      <c r="D3149" s="277" t="s">
        <v>649</v>
      </c>
      <c r="E3149" s="278" t="s">
        <v>3629</v>
      </c>
      <c r="F3149" s="279" t="s">
        <v>3630</v>
      </c>
      <c r="G3149" s="280" t="s">
        <v>293</v>
      </c>
      <c r="H3149" s="281">
        <v>1.0349999999999999</v>
      </c>
      <c r="I3149" s="282"/>
      <c r="J3149" s="283">
        <f>ROUND(I3149*H3149,2)</f>
        <v>0</v>
      </c>
      <c r="K3149" s="284"/>
      <c r="L3149" s="285"/>
      <c r="M3149" s="286" t="s">
        <v>1</v>
      </c>
      <c r="N3149" s="287" t="s">
        <v>38</v>
      </c>
      <c r="O3149" s="91"/>
      <c r="P3149" s="237">
        <f>O3149*H3149</f>
        <v>0</v>
      </c>
      <c r="Q3149" s="237">
        <v>1</v>
      </c>
      <c r="R3149" s="237">
        <f>Q3149*H3149</f>
        <v>1.0349999999999999</v>
      </c>
      <c r="S3149" s="237">
        <v>0</v>
      </c>
      <c r="T3149" s="238">
        <f>S3149*H3149</f>
        <v>0</v>
      </c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R3149" s="239" t="s">
        <v>435</v>
      </c>
      <c r="AT3149" s="239" t="s">
        <v>649</v>
      </c>
      <c r="AU3149" s="239" t="s">
        <v>83</v>
      </c>
      <c r="AY3149" s="17" t="s">
        <v>183</v>
      </c>
      <c r="BE3149" s="240">
        <f>IF(N3149="základní",J3149,0)</f>
        <v>0</v>
      </c>
      <c r="BF3149" s="240">
        <f>IF(N3149="snížená",J3149,0)</f>
        <v>0</v>
      </c>
      <c r="BG3149" s="240">
        <f>IF(N3149="zákl. přenesená",J3149,0)</f>
        <v>0</v>
      </c>
      <c r="BH3149" s="240">
        <f>IF(N3149="sníž. přenesená",J3149,0)</f>
        <v>0</v>
      </c>
      <c r="BI3149" s="240">
        <f>IF(N3149="nulová",J3149,0)</f>
        <v>0</v>
      </c>
      <c r="BJ3149" s="17" t="s">
        <v>81</v>
      </c>
      <c r="BK3149" s="240">
        <f>ROUND(I3149*H3149,2)</f>
        <v>0</v>
      </c>
      <c r="BL3149" s="17" t="s">
        <v>327</v>
      </c>
      <c r="BM3149" s="239" t="s">
        <v>3631</v>
      </c>
    </row>
    <row r="3150" s="14" customFormat="1">
      <c r="A3150" s="14"/>
      <c r="B3150" s="252"/>
      <c r="C3150" s="253"/>
      <c r="D3150" s="243" t="s">
        <v>195</v>
      </c>
      <c r="E3150" s="254" t="s">
        <v>1</v>
      </c>
      <c r="F3150" s="255" t="s">
        <v>3632</v>
      </c>
      <c r="G3150" s="253"/>
      <c r="H3150" s="256">
        <v>1.0349999999999999</v>
      </c>
      <c r="I3150" s="257"/>
      <c r="J3150" s="253"/>
      <c r="K3150" s="253"/>
      <c r="L3150" s="258"/>
      <c r="M3150" s="259"/>
      <c r="N3150" s="260"/>
      <c r="O3150" s="260"/>
      <c r="P3150" s="260"/>
      <c r="Q3150" s="260"/>
      <c r="R3150" s="260"/>
      <c r="S3150" s="260"/>
      <c r="T3150" s="261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62" t="s">
        <v>195</v>
      </c>
      <c r="AU3150" s="262" t="s">
        <v>83</v>
      </c>
      <c r="AV3150" s="14" t="s">
        <v>83</v>
      </c>
      <c r="AW3150" s="14" t="s">
        <v>30</v>
      </c>
      <c r="AX3150" s="14" t="s">
        <v>81</v>
      </c>
      <c r="AY3150" s="262" t="s">
        <v>183</v>
      </c>
    </row>
    <row r="3151" s="2" customFormat="1" ht="24.15" customHeight="1">
      <c r="A3151" s="38"/>
      <c r="B3151" s="39"/>
      <c r="C3151" s="277" t="s">
        <v>3633</v>
      </c>
      <c r="D3151" s="277" t="s">
        <v>649</v>
      </c>
      <c r="E3151" s="278" t="s">
        <v>3634</v>
      </c>
      <c r="F3151" s="279" t="s">
        <v>3635</v>
      </c>
      <c r="G3151" s="280" t="s">
        <v>293</v>
      </c>
      <c r="H3151" s="281">
        <v>0.35799999999999998</v>
      </c>
      <c r="I3151" s="282"/>
      <c r="J3151" s="283">
        <f>ROUND(I3151*H3151,2)</f>
        <v>0</v>
      </c>
      <c r="K3151" s="284"/>
      <c r="L3151" s="285"/>
      <c r="M3151" s="286" t="s">
        <v>1</v>
      </c>
      <c r="N3151" s="287" t="s">
        <v>38</v>
      </c>
      <c r="O3151" s="91"/>
      <c r="P3151" s="237">
        <f>O3151*H3151</f>
        <v>0</v>
      </c>
      <c r="Q3151" s="237">
        <v>1</v>
      </c>
      <c r="R3151" s="237">
        <f>Q3151*H3151</f>
        <v>0.35799999999999998</v>
      </c>
      <c r="S3151" s="237">
        <v>0</v>
      </c>
      <c r="T3151" s="238">
        <f>S3151*H3151</f>
        <v>0</v>
      </c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R3151" s="239" t="s">
        <v>435</v>
      </c>
      <c r="AT3151" s="239" t="s">
        <v>649</v>
      </c>
      <c r="AU3151" s="239" t="s">
        <v>83</v>
      </c>
      <c r="AY3151" s="17" t="s">
        <v>183</v>
      </c>
      <c r="BE3151" s="240">
        <f>IF(N3151="základní",J3151,0)</f>
        <v>0</v>
      </c>
      <c r="BF3151" s="240">
        <f>IF(N3151="snížená",J3151,0)</f>
        <v>0</v>
      </c>
      <c r="BG3151" s="240">
        <f>IF(N3151="zákl. přenesená",J3151,0)</f>
        <v>0</v>
      </c>
      <c r="BH3151" s="240">
        <f>IF(N3151="sníž. přenesená",J3151,0)</f>
        <v>0</v>
      </c>
      <c r="BI3151" s="240">
        <f>IF(N3151="nulová",J3151,0)</f>
        <v>0</v>
      </c>
      <c r="BJ3151" s="17" t="s">
        <v>81</v>
      </c>
      <c r="BK3151" s="240">
        <f>ROUND(I3151*H3151,2)</f>
        <v>0</v>
      </c>
      <c r="BL3151" s="17" t="s">
        <v>327</v>
      </c>
      <c r="BM3151" s="239" t="s">
        <v>3636</v>
      </c>
    </row>
    <row r="3152" s="14" customFormat="1">
      <c r="A3152" s="14"/>
      <c r="B3152" s="252"/>
      <c r="C3152" s="253"/>
      <c r="D3152" s="243" t="s">
        <v>195</v>
      </c>
      <c r="E3152" s="254" t="s">
        <v>1</v>
      </c>
      <c r="F3152" s="255" t="s">
        <v>3637</v>
      </c>
      <c r="G3152" s="253"/>
      <c r="H3152" s="256">
        <v>0.35799999999999998</v>
      </c>
      <c r="I3152" s="257"/>
      <c r="J3152" s="253"/>
      <c r="K3152" s="253"/>
      <c r="L3152" s="258"/>
      <c r="M3152" s="259"/>
      <c r="N3152" s="260"/>
      <c r="O3152" s="260"/>
      <c r="P3152" s="260"/>
      <c r="Q3152" s="260"/>
      <c r="R3152" s="260"/>
      <c r="S3152" s="260"/>
      <c r="T3152" s="261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62" t="s">
        <v>195</v>
      </c>
      <c r="AU3152" s="262" t="s">
        <v>83</v>
      </c>
      <c r="AV3152" s="14" t="s">
        <v>83</v>
      </c>
      <c r="AW3152" s="14" t="s">
        <v>30</v>
      </c>
      <c r="AX3152" s="14" t="s">
        <v>81</v>
      </c>
      <c r="AY3152" s="262" t="s">
        <v>183</v>
      </c>
    </row>
    <row r="3153" s="2" customFormat="1" ht="24.15" customHeight="1">
      <c r="A3153" s="38"/>
      <c r="B3153" s="39"/>
      <c r="C3153" s="277" t="s">
        <v>3638</v>
      </c>
      <c r="D3153" s="277" t="s">
        <v>649</v>
      </c>
      <c r="E3153" s="278" t="s">
        <v>3639</v>
      </c>
      <c r="F3153" s="279" t="s">
        <v>3640</v>
      </c>
      <c r="G3153" s="280" t="s">
        <v>293</v>
      </c>
      <c r="H3153" s="281">
        <v>1.49</v>
      </c>
      <c r="I3153" s="282"/>
      <c r="J3153" s="283">
        <f>ROUND(I3153*H3153,2)</f>
        <v>0</v>
      </c>
      <c r="K3153" s="284"/>
      <c r="L3153" s="285"/>
      <c r="M3153" s="286" t="s">
        <v>1</v>
      </c>
      <c r="N3153" s="287" t="s">
        <v>38</v>
      </c>
      <c r="O3153" s="91"/>
      <c r="P3153" s="237">
        <f>O3153*H3153</f>
        <v>0</v>
      </c>
      <c r="Q3153" s="237">
        <v>1</v>
      </c>
      <c r="R3153" s="237">
        <f>Q3153*H3153</f>
        <v>1.49</v>
      </c>
      <c r="S3153" s="237">
        <v>0</v>
      </c>
      <c r="T3153" s="238">
        <f>S3153*H3153</f>
        <v>0</v>
      </c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R3153" s="239" t="s">
        <v>435</v>
      </c>
      <c r="AT3153" s="239" t="s">
        <v>649</v>
      </c>
      <c r="AU3153" s="239" t="s">
        <v>83</v>
      </c>
      <c r="AY3153" s="17" t="s">
        <v>183</v>
      </c>
      <c r="BE3153" s="240">
        <f>IF(N3153="základní",J3153,0)</f>
        <v>0</v>
      </c>
      <c r="BF3153" s="240">
        <f>IF(N3153="snížená",J3153,0)</f>
        <v>0</v>
      </c>
      <c r="BG3153" s="240">
        <f>IF(N3153="zákl. přenesená",J3153,0)</f>
        <v>0</v>
      </c>
      <c r="BH3153" s="240">
        <f>IF(N3153="sníž. přenesená",J3153,0)</f>
        <v>0</v>
      </c>
      <c r="BI3153" s="240">
        <f>IF(N3153="nulová",J3153,0)</f>
        <v>0</v>
      </c>
      <c r="BJ3153" s="17" t="s">
        <v>81</v>
      </c>
      <c r="BK3153" s="240">
        <f>ROUND(I3153*H3153,2)</f>
        <v>0</v>
      </c>
      <c r="BL3153" s="17" t="s">
        <v>327</v>
      </c>
      <c r="BM3153" s="239" t="s">
        <v>3641</v>
      </c>
    </row>
    <row r="3154" s="14" customFormat="1">
      <c r="A3154" s="14"/>
      <c r="B3154" s="252"/>
      <c r="C3154" s="253"/>
      <c r="D3154" s="243" t="s">
        <v>195</v>
      </c>
      <c r="E3154" s="254" t="s">
        <v>1</v>
      </c>
      <c r="F3154" s="255" t="s">
        <v>3642</v>
      </c>
      <c r="G3154" s="253"/>
      <c r="H3154" s="256">
        <v>1.49</v>
      </c>
      <c r="I3154" s="257"/>
      <c r="J3154" s="253"/>
      <c r="K3154" s="253"/>
      <c r="L3154" s="258"/>
      <c r="M3154" s="259"/>
      <c r="N3154" s="260"/>
      <c r="O3154" s="260"/>
      <c r="P3154" s="260"/>
      <c r="Q3154" s="260"/>
      <c r="R3154" s="260"/>
      <c r="S3154" s="260"/>
      <c r="T3154" s="261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62" t="s">
        <v>195</v>
      </c>
      <c r="AU3154" s="262" t="s">
        <v>83</v>
      </c>
      <c r="AV3154" s="14" t="s">
        <v>83</v>
      </c>
      <c r="AW3154" s="14" t="s">
        <v>30</v>
      </c>
      <c r="AX3154" s="14" t="s">
        <v>81</v>
      </c>
      <c r="AY3154" s="262" t="s">
        <v>183</v>
      </c>
    </row>
    <row r="3155" s="2" customFormat="1" ht="21.75" customHeight="1">
      <c r="A3155" s="38"/>
      <c r="B3155" s="39"/>
      <c r="C3155" s="277" t="s">
        <v>3643</v>
      </c>
      <c r="D3155" s="277" t="s">
        <v>649</v>
      </c>
      <c r="E3155" s="278" t="s">
        <v>3644</v>
      </c>
      <c r="F3155" s="279" t="s">
        <v>3645</v>
      </c>
      <c r="G3155" s="280" t="s">
        <v>293</v>
      </c>
      <c r="H3155" s="281">
        <v>0.070000000000000007</v>
      </c>
      <c r="I3155" s="282"/>
      <c r="J3155" s="283">
        <f>ROUND(I3155*H3155,2)</f>
        <v>0</v>
      </c>
      <c r="K3155" s="284"/>
      <c r="L3155" s="285"/>
      <c r="M3155" s="286" t="s">
        <v>1</v>
      </c>
      <c r="N3155" s="287" t="s">
        <v>38</v>
      </c>
      <c r="O3155" s="91"/>
      <c r="P3155" s="237">
        <f>O3155*H3155</f>
        <v>0</v>
      </c>
      <c r="Q3155" s="237">
        <v>1</v>
      </c>
      <c r="R3155" s="237">
        <f>Q3155*H3155</f>
        <v>0.070000000000000007</v>
      </c>
      <c r="S3155" s="237">
        <v>0</v>
      </c>
      <c r="T3155" s="238">
        <f>S3155*H3155</f>
        <v>0</v>
      </c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R3155" s="239" t="s">
        <v>435</v>
      </c>
      <c r="AT3155" s="239" t="s">
        <v>649</v>
      </c>
      <c r="AU3155" s="239" t="s">
        <v>83</v>
      </c>
      <c r="AY3155" s="17" t="s">
        <v>183</v>
      </c>
      <c r="BE3155" s="240">
        <f>IF(N3155="základní",J3155,0)</f>
        <v>0</v>
      </c>
      <c r="BF3155" s="240">
        <f>IF(N3155="snížená",J3155,0)</f>
        <v>0</v>
      </c>
      <c r="BG3155" s="240">
        <f>IF(N3155="zákl. přenesená",J3155,0)</f>
        <v>0</v>
      </c>
      <c r="BH3155" s="240">
        <f>IF(N3155="sníž. přenesená",J3155,0)</f>
        <v>0</v>
      </c>
      <c r="BI3155" s="240">
        <f>IF(N3155="nulová",J3155,0)</f>
        <v>0</v>
      </c>
      <c r="BJ3155" s="17" t="s">
        <v>81</v>
      </c>
      <c r="BK3155" s="240">
        <f>ROUND(I3155*H3155,2)</f>
        <v>0</v>
      </c>
      <c r="BL3155" s="17" t="s">
        <v>327</v>
      </c>
      <c r="BM3155" s="239" t="s">
        <v>3646</v>
      </c>
    </row>
    <row r="3156" s="14" customFormat="1">
      <c r="A3156" s="14"/>
      <c r="B3156" s="252"/>
      <c r="C3156" s="253"/>
      <c r="D3156" s="243" t="s">
        <v>195</v>
      </c>
      <c r="E3156" s="254" t="s">
        <v>1</v>
      </c>
      <c r="F3156" s="255" t="s">
        <v>3647</v>
      </c>
      <c r="G3156" s="253"/>
      <c r="H3156" s="256">
        <v>0.070000000000000007</v>
      </c>
      <c r="I3156" s="257"/>
      <c r="J3156" s="253"/>
      <c r="K3156" s="253"/>
      <c r="L3156" s="258"/>
      <c r="M3156" s="259"/>
      <c r="N3156" s="260"/>
      <c r="O3156" s="260"/>
      <c r="P3156" s="260"/>
      <c r="Q3156" s="260"/>
      <c r="R3156" s="260"/>
      <c r="S3156" s="260"/>
      <c r="T3156" s="261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62" t="s">
        <v>195</v>
      </c>
      <c r="AU3156" s="262" t="s">
        <v>83</v>
      </c>
      <c r="AV3156" s="14" t="s">
        <v>83</v>
      </c>
      <c r="AW3156" s="14" t="s">
        <v>30</v>
      </c>
      <c r="AX3156" s="14" t="s">
        <v>81</v>
      </c>
      <c r="AY3156" s="262" t="s">
        <v>183</v>
      </c>
    </row>
    <row r="3157" s="2" customFormat="1" ht="24.15" customHeight="1">
      <c r="A3157" s="38"/>
      <c r="B3157" s="39"/>
      <c r="C3157" s="277" t="s">
        <v>3648</v>
      </c>
      <c r="D3157" s="277" t="s">
        <v>649</v>
      </c>
      <c r="E3157" s="278" t="s">
        <v>3649</v>
      </c>
      <c r="F3157" s="279" t="s">
        <v>3650</v>
      </c>
      <c r="G3157" s="280" t="s">
        <v>293</v>
      </c>
      <c r="H3157" s="281">
        <v>0.223</v>
      </c>
      <c r="I3157" s="282"/>
      <c r="J3157" s="283">
        <f>ROUND(I3157*H3157,2)</f>
        <v>0</v>
      </c>
      <c r="K3157" s="284"/>
      <c r="L3157" s="285"/>
      <c r="M3157" s="286" t="s">
        <v>1</v>
      </c>
      <c r="N3157" s="287" t="s">
        <v>38</v>
      </c>
      <c r="O3157" s="91"/>
      <c r="P3157" s="237">
        <f>O3157*H3157</f>
        <v>0</v>
      </c>
      <c r="Q3157" s="237">
        <v>1</v>
      </c>
      <c r="R3157" s="237">
        <f>Q3157*H3157</f>
        <v>0.223</v>
      </c>
      <c r="S3157" s="237">
        <v>0</v>
      </c>
      <c r="T3157" s="238">
        <f>S3157*H3157</f>
        <v>0</v>
      </c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R3157" s="239" t="s">
        <v>435</v>
      </c>
      <c r="AT3157" s="239" t="s">
        <v>649</v>
      </c>
      <c r="AU3157" s="239" t="s">
        <v>83</v>
      </c>
      <c r="AY3157" s="17" t="s">
        <v>183</v>
      </c>
      <c r="BE3157" s="240">
        <f>IF(N3157="základní",J3157,0)</f>
        <v>0</v>
      </c>
      <c r="BF3157" s="240">
        <f>IF(N3157="snížená",J3157,0)</f>
        <v>0</v>
      </c>
      <c r="BG3157" s="240">
        <f>IF(N3157="zákl. přenesená",J3157,0)</f>
        <v>0</v>
      </c>
      <c r="BH3157" s="240">
        <f>IF(N3157="sníž. přenesená",J3157,0)</f>
        <v>0</v>
      </c>
      <c r="BI3157" s="240">
        <f>IF(N3157="nulová",J3157,0)</f>
        <v>0</v>
      </c>
      <c r="BJ3157" s="17" t="s">
        <v>81</v>
      </c>
      <c r="BK3157" s="240">
        <f>ROUND(I3157*H3157,2)</f>
        <v>0</v>
      </c>
      <c r="BL3157" s="17" t="s">
        <v>327</v>
      </c>
      <c r="BM3157" s="239" t="s">
        <v>3651</v>
      </c>
    </row>
    <row r="3158" s="14" customFormat="1">
      <c r="A3158" s="14"/>
      <c r="B3158" s="252"/>
      <c r="C3158" s="253"/>
      <c r="D3158" s="243" t="s">
        <v>195</v>
      </c>
      <c r="E3158" s="254" t="s">
        <v>1</v>
      </c>
      <c r="F3158" s="255" t="s">
        <v>3652</v>
      </c>
      <c r="G3158" s="253"/>
      <c r="H3158" s="256">
        <v>0.223</v>
      </c>
      <c r="I3158" s="257"/>
      <c r="J3158" s="253"/>
      <c r="K3158" s="253"/>
      <c r="L3158" s="258"/>
      <c r="M3158" s="259"/>
      <c r="N3158" s="260"/>
      <c r="O3158" s="260"/>
      <c r="P3158" s="260"/>
      <c r="Q3158" s="260"/>
      <c r="R3158" s="260"/>
      <c r="S3158" s="260"/>
      <c r="T3158" s="261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62" t="s">
        <v>195</v>
      </c>
      <c r="AU3158" s="262" t="s">
        <v>83</v>
      </c>
      <c r="AV3158" s="14" t="s">
        <v>83</v>
      </c>
      <c r="AW3158" s="14" t="s">
        <v>30</v>
      </c>
      <c r="AX3158" s="14" t="s">
        <v>81</v>
      </c>
      <c r="AY3158" s="262" t="s">
        <v>183</v>
      </c>
    </row>
    <row r="3159" s="2" customFormat="1" ht="24.15" customHeight="1">
      <c r="A3159" s="38"/>
      <c r="B3159" s="39"/>
      <c r="C3159" s="277" t="s">
        <v>3653</v>
      </c>
      <c r="D3159" s="277" t="s">
        <v>649</v>
      </c>
      <c r="E3159" s="278" t="s">
        <v>3654</v>
      </c>
      <c r="F3159" s="279" t="s">
        <v>3655</v>
      </c>
      <c r="G3159" s="280" t="s">
        <v>293</v>
      </c>
      <c r="H3159" s="281">
        <v>0.68300000000000005</v>
      </c>
      <c r="I3159" s="282"/>
      <c r="J3159" s="283">
        <f>ROUND(I3159*H3159,2)</f>
        <v>0</v>
      </c>
      <c r="K3159" s="284"/>
      <c r="L3159" s="285"/>
      <c r="M3159" s="286" t="s">
        <v>1</v>
      </c>
      <c r="N3159" s="287" t="s">
        <v>38</v>
      </c>
      <c r="O3159" s="91"/>
      <c r="P3159" s="237">
        <f>O3159*H3159</f>
        <v>0</v>
      </c>
      <c r="Q3159" s="237">
        <v>1</v>
      </c>
      <c r="R3159" s="237">
        <f>Q3159*H3159</f>
        <v>0.68300000000000005</v>
      </c>
      <c r="S3159" s="237">
        <v>0</v>
      </c>
      <c r="T3159" s="238">
        <f>S3159*H3159</f>
        <v>0</v>
      </c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R3159" s="239" t="s">
        <v>435</v>
      </c>
      <c r="AT3159" s="239" t="s">
        <v>649</v>
      </c>
      <c r="AU3159" s="239" t="s">
        <v>83</v>
      </c>
      <c r="AY3159" s="17" t="s">
        <v>183</v>
      </c>
      <c r="BE3159" s="240">
        <f>IF(N3159="základní",J3159,0)</f>
        <v>0</v>
      </c>
      <c r="BF3159" s="240">
        <f>IF(N3159="snížená",J3159,0)</f>
        <v>0</v>
      </c>
      <c r="BG3159" s="240">
        <f>IF(N3159="zákl. přenesená",J3159,0)</f>
        <v>0</v>
      </c>
      <c r="BH3159" s="240">
        <f>IF(N3159="sníž. přenesená",J3159,0)</f>
        <v>0</v>
      </c>
      <c r="BI3159" s="240">
        <f>IF(N3159="nulová",J3159,0)</f>
        <v>0</v>
      </c>
      <c r="BJ3159" s="17" t="s">
        <v>81</v>
      </c>
      <c r="BK3159" s="240">
        <f>ROUND(I3159*H3159,2)</f>
        <v>0</v>
      </c>
      <c r="BL3159" s="17" t="s">
        <v>327</v>
      </c>
      <c r="BM3159" s="239" t="s">
        <v>3656</v>
      </c>
    </row>
    <row r="3160" s="14" customFormat="1">
      <c r="A3160" s="14"/>
      <c r="B3160" s="252"/>
      <c r="C3160" s="253"/>
      <c r="D3160" s="243" t="s">
        <v>195</v>
      </c>
      <c r="E3160" s="254" t="s">
        <v>1</v>
      </c>
      <c r="F3160" s="255" t="s">
        <v>3657</v>
      </c>
      <c r="G3160" s="253"/>
      <c r="H3160" s="256">
        <v>0.68300000000000005</v>
      </c>
      <c r="I3160" s="257"/>
      <c r="J3160" s="253"/>
      <c r="K3160" s="253"/>
      <c r="L3160" s="258"/>
      <c r="M3160" s="259"/>
      <c r="N3160" s="260"/>
      <c r="O3160" s="260"/>
      <c r="P3160" s="260"/>
      <c r="Q3160" s="260"/>
      <c r="R3160" s="260"/>
      <c r="S3160" s="260"/>
      <c r="T3160" s="261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62" t="s">
        <v>195</v>
      </c>
      <c r="AU3160" s="262" t="s">
        <v>83</v>
      </c>
      <c r="AV3160" s="14" t="s">
        <v>83</v>
      </c>
      <c r="AW3160" s="14" t="s">
        <v>30</v>
      </c>
      <c r="AX3160" s="14" t="s">
        <v>81</v>
      </c>
      <c r="AY3160" s="262" t="s">
        <v>183</v>
      </c>
    </row>
    <row r="3161" s="2" customFormat="1" ht="24.15" customHeight="1">
      <c r="A3161" s="38"/>
      <c r="B3161" s="39"/>
      <c r="C3161" s="277" t="s">
        <v>3658</v>
      </c>
      <c r="D3161" s="277" t="s">
        <v>649</v>
      </c>
      <c r="E3161" s="278" t="s">
        <v>3659</v>
      </c>
      <c r="F3161" s="279" t="s">
        <v>3660</v>
      </c>
      <c r="G3161" s="280" t="s">
        <v>293</v>
      </c>
      <c r="H3161" s="281">
        <v>0.106</v>
      </c>
      <c r="I3161" s="282"/>
      <c r="J3161" s="283">
        <f>ROUND(I3161*H3161,2)</f>
        <v>0</v>
      </c>
      <c r="K3161" s="284"/>
      <c r="L3161" s="285"/>
      <c r="M3161" s="286" t="s">
        <v>1</v>
      </c>
      <c r="N3161" s="287" t="s">
        <v>38</v>
      </c>
      <c r="O3161" s="91"/>
      <c r="P3161" s="237">
        <f>O3161*H3161</f>
        <v>0</v>
      </c>
      <c r="Q3161" s="237">
        <v>1</v>
      </c>
      <c r="R3161" s="237">
        <f>Q3161*H3161</f>
        <v>0.106</v>
      </c>
      <c r="S3161" s="237">
        <v>0</v>
      </c>
      <c r="T3161" s="238">
        <f>S3161*H3161</f>
        <v>0</v>
      </c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R3161" s="239" t="s">
        <v>435</v>
      </c>
      <c r="AT3161" s="239" t="s">
        <v>649</v>
      </c>
      <c r="AU3161" s="239" t="s">
        <v>83</v>
      </c>
      <c r="AY3161" s="17" t="s">
        <v>183</v>
      </c>
      <c r="BE3161" s="240">
        <f>IF(N3161="základní",J3161,0)</f>
        <v>0</v>
      </c>
      <c r="BF3161" s="240">
        <f>IF(N3161="snížená",J3161,0)</f>
        <v>0</v>
      </c>
      <c r="BG3161" s="240">
        <f>IF(N3161="zákl. přenesená",J3161,0)</f>
        <v>0</v>
      </c>
      <c r="BH3161" s="240">
        <f>IF(N3161="sníž. přenesená",J3161,0)</f>
        <v>0</v>
      </c>
      <c r="BI3161" s="240">
        <f>IF(N3161="nulová",J3161,0)</f>
        <v>0</v>
      </c>
      <c r="BJ3161" s="17" t="s">
        <v>81</v>
      </c>
      <c r="BK3161" s="240">
        <f>ROUND(I3161*H3161,2)</f>
        <v>0</v>
      </c>
      <c r="BL3161" s="17" t="s">
        <v>327</v>
      </c>
      <c r="BM3161" s="239" t="s">
        <v>3661</v>
      </c>
    </row>
    <row r="3162" s="14" customFormat="1">
      <c r="A3162" s="14"/>
      <c r="B3162" s="252"/>
      <c r="C3162" s="253"/>
      <c r="D3162" s="243" t="s">
        <v>195</v>
      </c>
      <c r="E3162" s="254" t="s">
        <v>1</v>
      </c>
      <c r="F3162" s="255" t="s">
        <v>3662</v>
      </c>
      <c r="G3162" s="253"/>
      <c r="H3162" s="256">
        <v>0.106</v>
      </c>
      <c r="I3162" s="257"/>
      <c r="J3162" s="253"/>
      <c r="K3162" s="253"/>
      <c r="L3162" s="258"/>
      <c r="M3162" s="259"/>
      <c r="N3162" s="260"/>
      <c r="O3162" s="260"/>
      <c r="P3162" s="260"/>
      <c r="Q3162" s="260"/>
      <c r="R3162" s="260"/>
      <c r="S3162" s="260"/>
      <c r="T3162" s="261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62" t="s">
        <v>195</v>
      </c>
      <c r="AU3162" s="262" t="s">
        <v>83</v>
      </c>
      <c r="AV3162" s="14" t="s">
        <v>83</v>
      </c>
      <c r="AW3162" s="14" t="s">
        <v>30</v>
      </c>
      <c r="AX3162" s="14" t="s">
        <v>81</v>
      </c>
      <c r="AY3162" s="262" t="s">
        <v>183</v>
      </c>
    </row>
    <row r="3163" s="2" customFormat="1" ht="24.15" customHeight="1">
      <c r="A3163" s="38"/>
      <c r="B3163" s="39"/>
      <c r="C3163" s="227" t="s">
        <v>3663</v>
      </c>
      <c r="D3163" s="227" t="s">
        <v>185</v>
      </c>
      <c r="E3163" s="228" t="s">
        <v>3664</v>
      </c>
      <c r="F3163" s="229" t="s">
        <v>3665</v>
      </c>
      <c r="G3163" s="230" t="s">
        <v>536</v>
      </c>
      <c r="H3163" s="231">
        <v>14637.272000000001</v>
      </c>
      <c r="I3163" s="232"/>
      <c r="J3163" s="233">
        <f>ROUND(I3163*H3163,2)</f>
        <v>0</v>
      </c>
      <c r="K3163" s="234"/>
      <c r="L3163" s="44"/>
      <c r="M3163" s="235" t="s">
        <v>1</v>
      </c>
      <c r="N3163" s="236" t="s">
        <v>38</v>
      </c>
      <c r="O3163" s="91"/>
      <c r="P3163" s="237">
        <f>O3163*H3163</f>
        <v>0</v>
      </c>
      <c r="Q3163" s="237">
        <v>5.0000000000000002E-05</v>
      </c>
      <c r="R3163" s="237">
        <f>Q3163*H3163</f>
        <v>0.73186360000000006</v>
      </c>
      <c r="S3163" s="237">
        <v>0</v>
      </c>
      <c r="T3163" s="238">
        <f>S3163*H3163</f>
        <v>0</v>
      </c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R3163" s="239" t="s">
        <v>327</v>
      </c>
      <c r="AT3163" s="239" t="s">
        <v>185</v>
      </c>
      <c r="AU3163" s="239" t="s">
        <v>83</v>
      </c>
      <c r="AY3163" s="17" t="s">
        <v>183</v>
      </c>
      <c r="BE3163" s="240">
        <f>IF(N3163="základní",J3163,0)</f>
        <v>0</v>
      </c>
      <c r="BF3163" s="240">
        <f>IF(N3163="snížená",J3163,0)</f>
        <v>0</v>
      </c>
      <c r="BG3163" s="240">
        <f>IF(N3163="zákl. přenesená",J3163,0)</f>
        <v>0</v>
      </c>
      <c r="BH3163" s="240">
        <f>IF(N3163="sníž. přenesená",J3163,0)</f>
        <v>0</v>
      </c>
      <c r="BI3163" s="240">
        <f>IF(N3163="nulová",J3163,0)</f>
        <v>0</v>
      </c>
      <c r="BJ3163" s="17" t="s">
        <v>81</v>
      </c>
      <c r="BK3163" s="240">
        <f>ROUND(I3163*H3163,2)</f>
        <v>0</v>
      </c>
      <c r="BL3163" s="17" t="s">
        <v>327</v>
      </c>
      <c r="BM3163" s="239" t="s">
        <v>3666</v>
      </c>
    </row>
    <row r="3164" s="13" customFormat="1">
      <c r="A3164" s="13"/>
      <c r="B3164" s="241"/>
      <c r="C3164" s="242"/>
      <c r="D3164" s="243" t="s">
        <v>195</v>
      </c>
      <c r="E3164" s="244" t="s">
        <v>1</v>
      </c>
      <c r="F3164" s="245" t="s">
        <v>3667</v>
      </c>
      <c r="G3164" s="242"/>
      <c r="H3164" s="244" t="s">
        <v>1</v>
      </c>
      <c r="I3164" s="246"/>
      <c r="J3164" s="242"/>
      <c r="K3164" s="242"/>
      <c r="L3164" s="247"/>
      <c r="M3164" s="248"/>
      <c r="N3164" s="249"/>
      <c r="O3164" s="249"/>
      <c r="P3164" s="249"/>
      <c r="Q3164" s="249"/>
      <c r="R3164" s="249"/>
      <c r="S3164" s="249"/>
      <c r="T3164" s="250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51" t="s">
        <v>195</v>
      </c>
      <c r="AU3164" s="251" t="s">
        <v>83</v>
      </c>
      <c r="AV3164" s="13" t="s">
        <v>81</v>
      </c>
      <c r="AW3164" s="13" t="s">
        <v>30</v>
      </c>
      <c r="AX3164" s="13" t="s">
        <v>73</v>
      </c>
      <c r="AY3164" s="251" t="s">
        <v>183</v>
      </c>
    </row>
    <row r="3165" s="14" customFormat="1">
      <c r="A3165" s="14"/>
      <c r="B3165" s="252"/>
      <c r="C3165" s="253"/>
      <c r="D3165" s="243" t="s">
        <v>195</v>
      </c>
      <c r="E3165" s="254" t="s">
        <v>1</v>
      </c>
      <c r="F3165" s="255" t="s">
        <v>3668</v>
      </c>
      <c r="G3165" s="253"/>
      <c r="H3165" s="256">
        <v>1998.3800000000001</v>
      </c>
      <c r="I3165" s="257"/>
      <c r="J3165" s="253"/>
      <c r="K3165" s="253"/>
      <c r="L3165" s="258"/>
      <c r="M3165" s="259"/>
      <c r="N3165" s="260"/>
      <c r="O3165" s="260"/>
      <c r="P3165" s="260"/>
      <c r="Q3165" s="260"/>
      <c r="R3165" s="260"/>
      <c r="S3165" s="260"/>
      <c r="T3165" s="261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62" t="s">
        <v>195</v>
      </c>
      <c r="AU3165" s="262" t="s">
        <v>83</v>
      </c>
      <c r="AV3165" s="14" t="s">
        <v>83</v>
      </c>
      <c r="AW3165" s="14" t="s">
        <v>30</v>
      </c>
      <c r="AX3165" s="14" t="s">
        <v>73</v>
      </c>
      <c r="AY3165" s="262" t="s">
        <v>183</v>
      </c>
    </row>
    <row r="3166" s="13" customFormat="1">
      <c r="A3166" s="13"/>
      <c r="B3166" s="241"/>
      <c r="C3166" s="242"/>
      <c r="D3166" s="243" t="s">
        <v>195</v>
      </c>
      <c r="E3166" s="244" t="s">
        <v>1</v>
      </c>
      <c r="F3166" s="245" t="s">
        <v>3669</v>
      </c>
      <c r="G3166" s="242"/>
      <c r="H3166" s="244" t="s">
        <v>1</v>
      </c>
      <c r="I3166" s="246"/>
      <c r="J3166" s="242"/>
      <c r="K3166" s="242"/>
      <c r="L3166" s="247"/>
      <c r="M3166" s="248"/>
      <c r="N3166" s="249"/>
      <c r="O3166" s="249"/>
      <c r="P3166" s="249"/>
      <c r="Q3166" s="249"/>
      <c r="R3166" s="249"/>
      <c r="S3166" s="249"/>
      <c r="T3166" s="250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51" t="s">
        <v>195</v>
      </c>
      <c r="AU3166" s="251" t="s">
        <v>83</v>
      </c>
      <c r="AV3166" s="13" t="s">
        <v>81</v>
      </c>
      <c r="AW3166" s="13" t="s">
        <v>30</v>
      </c>
      <c r="AX3166" s="13" t="s">
        <v>73</v>
      </c>
      <c r="AY3166" s="251" t="s">
        <v>183</v>
      </c>
    </row>
    <row r="3167" s="14" customFormat="1">
      <c r="A3167" s="14"/>
      <c r="B3167" s="252"/>
      <c r="C3167" s="253"/>
      <c r="D3167" s="243" t="s">
        <v>195</v>
      </c>
      <c r="E3167" s="254" t="s">
        <v>1</v>
      </c>
      <c r="F3167" s="255" t="s">
        <v>3670</v>
      </c>
      <c r="G3167" s="253"/>
      <c r="H3167" s="256">
        <v>7471.3040000000001</v>
      </c>
      <c r="I3167" s="257"/>
      <c r="J3167" s="253"/>
      <c r="K3167" s="253"/>
      <c r="L3167" s="258"/>
      <c r="M3167" s="259"/>
      <c r="N3167" s="260"/>
      <c r="O3167" s="260"/>
      <c r="P3167" s="260"/>
      <c r="Q3167" s="260"/>
      <c r="R3167" s="260"/>
      <c r="S3167" s="260"/>
      <c r="T3167" s="261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62" t="s">
        <v>195</v>
      </c>
      <c r="AU3167" s="262" t="s">
        <v>83</v>
      </c>
      <c r="AV3167" s="14" t="s">
        <v>83</v>
      </c>
      <c r="AW3167" s="14" t="s">
        <v>30</v>
      </c>
      <c r="AX3167" s="14" t="s">
        <v>73</v>
      </c>
      <c r="AY3167" s="262" t="s">
        <v>183</v>
      </c>
    </row>
    <row r="3168" s="13" customFormat="1">
      <c r="A3168" s="13"/>
      <c r="B3168" s="241"/>
      <c r="C3168" s="242"/>
      <c r="D3168" s="243" t="s">
        <v>195</v>
      </c>
      <c r="E3168" s="244" t="s">
        <v>1</v>
      </c>
      <c r="F3168" s="245" t="s">
        <v>2573</v>
      </c>
      <c r="G3168" s="242"/>
      <c r="H3168" s="244" t="s">
        <v>1</v>
      </c>
      <c r="I3168" s="246"/>
      <c r="J3168" s="242"/>
      <c r="K3168" s="242"/>
      <c r="L3168" s="247"/>
      <c r="M3168" s="248"/>
      <c r="N3168" s="249"/>
      <c r="O3168" s="249"/>
      <c r="P3168" s="249"/>
      <c r="Q3168" s="249"/>
      <c r="R3168" s="249"/>
      <c r="S3168" s="249"/>
      <c r="T3168" s="250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51" t="s">
        <v>195</v>
      </c>
      <c r="AU3168" s="251" t="s">
        <v>83</v>
      </c>
      <c r="AV3168" s="13" t="s">
        <v>81</v>
      </c>
      <c r="AW3168" s="13" t="s">
        <v>30</v>
      </c>
      <c r="AX3168" s="13" t="s">
        <v>73</v>
      </c>
      <c r="AY3168" s="251" t="s">
        <v>183</v>
      </c>
    </row>
    <row r="3169" s="14" customFormat="1">
      <c r="A3169" s="14"/>
      <c r="B3169" s="252"/>
      <c r="C3169" s="253"/>
      <c r="D3169" s="243" t="s">
        <v>195</v>
      </c>
      <c r="E3169" s="254" t="s">
        <v>1</v>
      </c>
      <c r="F3169" s="255" t="s">
        <v>3671</v>
      </c>
      <c r="G3169" s="253"/>
      <c r="H3169" s="256">
        <v>1021.882</v>
      </c>
      <c r="I3169" s="257"/>
      <c r="J3169" s="253"/>
      <c r="K3169" s="253"/>
      <c r="L3169" s="258"/>
      <c r="M3169" s="259"/>
      <c r="N3169" s="260"/>
      <c r="O3169" s="260"/>
      <c r="P3169" s="260"/>
      <c r="Q3169" s="260"/>
      <c r="R3169" s="260"/>
      <c r="S3169" s="260"/>
      <c r="T3169" s="261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62" t="s">
        <v>195</v>
      </c>
      <c r="AU3169" s="262" t="s">
        <v>83</v>
      </c>
      <c r="AV3169" s="14" t="s">
        <v>83</v>
      </c>
      <c r="AW3169" s="14" t="s">
        <v>30</v>
      </c>
      <c r="AX3169" s="14" t="s">
        <v>73</v>
      </c>
      <c r="AY3169" s="262" t="s">
        <v>183</v>
      </c>
    </row>
    <row r="3170" s="13" customFormat="1">
      <c r="A3170" s="13"/>
      <c r="B3170" s="241"/>
      <c r="C3170" s="242"/>
      <c r="D3170" s="243" t="s">
        <v>195</v>
      </c>
      <c r="E3170" s="244" t="s">
        <v>1</v>
      </c>
      <c r="F3170" s="245" t="s">
        <v>3672</v>
      </c>
      <c r="G3170" s="242"/>
      <c r="H3170" s="244" t="s">
        <v>1</v>
      </c>
      <c r="I3170" s="246"/>
      <c r="J3170" s="242"/>
      <c r="K3170" s="242"/>
      <c r="L3170" s="247"/>
      <c r="M3170" s="248"/>
      <c r="N3170" s="249"/>
      <c r="O3170" s="249"/>
      <c r="P3170" s="249"/>
      <c r="Q3170" s="249"/>
      <c r="R3170" s="249"/>
      <c r="S3170" s="249"/>
      <c r="T3170" s="250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51" t="s">
        <v>195</v>
      </c>
      <c r="AU3170" s="251" t="s">
        <v>83</v>
      </c>
      <c r="AV3170" s="13" t="s">
        <v>81</v>
      </c>
      <c r="AW3170" s="13" t="s">
        <v>30</v>
      </c>
      <c r="AX3170" s="13" t="s">
        <v>73</v>
      </c>
      <c r="AY3170" s="251" t="s">
        <v>183</v>
      </c>
    </row>
    <row r="3171" s="14" customFormat="1">
      <c r="A3171" s="14"/>
      <c r="B3171" s="252"/>
      <c r="C3171" s="253"/>
      <c r="D3171" s="243" t="s">
        <v>195</v>
      </c>
      <c r="E3171" s="254" t="s">
        <v>1</v>
      </c>
      <c r="F3171" s="255" t="s">
        <v>3673</v>
      </c>
      <c r="G3171" s="253"/>
      <c r="H3171" s="256">
        <v>621.99800000000005</v>
      </c>
      <c r="I3171" s="257"/>
      <c r="J3171" s="253"/>
      <c r="K3171" s="253"/>
      <c r="L3171" s="258"/>
      <c r="M3171" s="259"/>
      <c r="N3171" s="260"/>
      <c r="O3171" s="260"/>
      <c r="P3171" s="260"/>
      <c r="Q3171" s="260"/>
      <c r="R3171" s="260"/>
      <c r="S3171" s="260"/>
      <c r="T3171" s="261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62" t="s">
        <v>195</v>
      </c>
      <c r="AU3171" s="262" t="s">
        <v>83</v>
      </c>
      <c r="AV3171" s="14" t="s">
        <v>83</v>
      </c>
      <c r="AW3171" s="14" t="s">
        <v>30</v>
      </c>
      <c r="AX3171" s="14" t="s">
        <v>73</v>
      </c>
      <c r="AY3171" s="262" t="s">
        <v>183</v>
      </c>
    </row>
    <row r="3172" s="13" customFormat="1">
      <c r="A3172" s="13"/>
      <c r="B3172" s="241"/>
      <c r="C3172" s="242"/>
      <c r="D3172" s="243" t="s">
        <v>195</v>
      </c>
      <c r="E3172" s="244" t="s">
        <v>1</v>
      </c>
      <c r="F3172" s="245" t="s">
        <v>3674</v>
      </c>
      <c r="G3172" s="242"/>
      <c r="H3172" s="244" t="s">
        <v>1</v>
      </c>
      <c r="I3172" s="246"/>
      <c r="J3172" s="242"/>
      <c r="K3172" s="242"/>
      <c r="L3172" s="247"/>
      <c r="M3172" s="248"/>
      <c r="N3172" s="249"/>
      <c r="O3172" s="249"/>
      <c r="P3172" s="249"/>
      <c r="Q3172" s="249"/>
      <c r="R3172" s="249"/>
      <c r="S3172" s="249"/>
      <c r="T3172" s="250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51" t="s">
        <v>195</v>
      </c>
      <c r="AU3172" s="251" t="s">
        <v>83</v>
      </c>
      <c r="AV3172" s="13" t="s">
        <v>81</v>
      </c>
      <c r="AW3172" s="13" t="s">
        <v>30</v>
      </c>
      <c r="AX3172" s="13" t="s">
        <v>73</v>
      </c>
      <c r="AY3172" s="251" t="s">
        <v>183</v>
      </c>
    </row>
    <row r="3173" s="14" customFormat="1">
      <c r="A3173" s="14"/>
      <c r="B3173" s="252"/>
      <c r="C3173" s="253"/>
      <c r="D3173" s="243" t="s">
        <v>195</v>
      </c>
      <c r="E3173" s="254" t="s">
        <v>1</v>
      </c>
      <c r="F3173" s="255" t="s">
        <v>3675</v>
      </c>
      <c r="G3173" s="253"/>
      <c r="H3173" s="256">
        <v>399.40800000000002</v>
      </c>
      <c r="I3173" s="257"/>
      <c r="J3173" s="253"/>
      <c r="K3173" s="253"/>
      <c r="L3173" s="258"/>
      <c r="M3173" s="259"/>
      <c r="N3173" s="260"/>
      <c r="O3173" s="260"/>
      <c r="P3173" s="260"/>
      <c r="Q3173" s="260"/>
      <c r="R3173" s="260"/>
      <c r="S3173" s="260"/>
      <c r="T3173" s="261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62" t="s">
        <v>195</v>
      </c>
      <c r="AU3173" s="262" t="s">
        <v>83</v>
      </c>
      <c r="AV3173" s="14" t="s">
        <v>83</v>
      </c>
      <c r="AW3173" s="14" t="s">
        <v>30</v>
      </c>
      <c r="AX3173" s="14" t="s">
        <v>73</v>
      </c>
      <c r="AY3173" s="262" t="s">
        <v>183</v>
      </c>
    </row>
    <row r="3174" s="13" customFormat="1">
      <c r="A3174" s="13"/>
      <c r="B3174" s="241"/>
      <c r="C3174" s="242"/>
      <c r="D3174" s="243" t="s">
        <v>195</v>
      </c>
      <c r="E3174" s="244" t="s">
        <v>1</v>
      </c>
      <c r="F3174" s="245" t="s">
        <v>2575</v>
      </c>
      <c r="G3174" s="242"/>
      <c r="H3174" s="244" t="s">
        <v>1</v>
      </c>
      <c r="I3174" s="246"/>
      <c r="J3174" s="242"/>
      <c r="K3174" s="242"/>
      <c r="L3174" s="247"/>
      <c r="M3174" s="248"/>
      <c r="N3174" s="249"/>
      <c r="O3174" s="249"/>
      <c r="P3174" s="249"/>
      <c r="Q3174" s="249"/>
      <c r="R3174" s="249"/>
      <c r="S3174" s="249"/>
      <c r="T3174" s="250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51" t="s">
        <v>195</v>
      </c>
      <c r="AU3174" s="251" t="s">
        <v>83</v>
      </c>
      <c r="AV3174" s="13" t="s">
        <v>81</v>
      </c>
      <c r="AW3174" s="13" t="s">
        <v>30</v>
      </c>
      <c r="AX3174" s="13" t="s">
        <v>73</v>
      </c>
      <c r="AY3174" s="251" t="s">
        <v>183</v>
      </c>
    </row>
    <row r="3175" s="14" customFormat="1">
      <c r="A3175" s="14"/>
      <c r="B3175" s="252"/>
      <c r="C3175" s="253"/>
      <c r="D3175" s="243" t="s">
        <v>195</v>
      </c>
      <c r="E3175" s="254" t="s">
        <v>1</v>
      </c>
      <c r="F3175" s="255" t="s">
        <v>3676</v>
      </c>
      <c r="G3175" s="253"/>
      <c r="H3175" s="256">
        <v>3124.3000000000002</v>
      </c>
      <c r="I3175" s="257"/>
      <c r="J3175" s="253"/>
      <c r="K3175" s="253"/>
      <c r="L3175" s="258"/>
      <c r="M3175" s="259"/>
      <c r="N3175" s="260"/>
      <c r="O3175" s="260"/>
      <c r="P3175" s="260"/>
      <c r="Q3175" s="260"/>
      <c r="R3175" s="260"/>
      <c r="S3175" s="260"/>
      <c r="T3175" s="261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62" t="s">
        <v>195</v>
      </c>
      <c r="AU3175" s="262" t="s">
        <v>83</v>
      </c>
      <c r="AV3175" s="14" t="s">
        <v>83</v>
      </c>
      <c r="AW3175" s="14" t="s">
        <v>30</v>
      </c>
      <c r="AX3175" s="14" t="s">
        <v>73</v>
      </c>
      <c r="AY3175" s="262" t="s">
        <v>183</v>
      </c>
    </row>
    <row r="3176" s="15" customFormat="1">
      <c r="A3176" s="15"/>
      <c r="B3176" s="263"/>
      <c r="C3176" s="264"/>
      <c r="D3176" s="243" t="s">
        <v>195</v>
      </c>
      <c r="E3176" s="265" t="s">
        <v>1</v>
      </c>
      <c r="F3176" s="266" t="s">
        <v>219</v>
      </c>
      <c r="G3176" s="264"/>
      <c r="H3176" s="267">
        <v>14637.272000000001</v>
      </c>
      <c r="I3176" s="268"/>
      <c r="J3176" s="264"/>
      <c r="K3176" s="264"/>
      <c r="L3176" s="269"/>
      <c r="M3176" s="270"/>
      <c r="N3176" s="271"/>
      <c r="O3176" s="271"/>
      <c r="P3176" s="271"/>
      <c r="Q3176" s="271"/>
      <c r="R3176" s="271"/>
      <c r="S3176" s="271"/>
      <c r="T3176" s="272"/>
      <c r="U3176" s="15"/>
      <c r="V3176" s="15"/>
      <c r="W3176" s="15"/>
      <c r="X3176" s="15"/>
      <c r="Y3176" s="15"/>
      <c r="Z3176" s="15"/>
      <c r="AA3176" s="15"/>
      <c r="AB3176" s="15"/>
      <c r="AC3176" s="15"/>
      <c r="AD3176" s="15"/>
      <c r="AE3176" s="15"/>
      <c r="AT3176" s="273" t="s">
        <v>195</v>
      </c>
      <c r="AU3176" s="273" t="s">
        <v>83</v>
      </c>
      <c r="AV3176" s="15" t="s">
        <v>188</v>
      </c>
      <c r="AW3176" s="15" t="s">
        <v>30</v>
      </c>
      <c r="AX3176" s="15" t="s">
        <v>81</v>
      </c>
      <c r="AY3176" s="273" t="s">
        <v>183</v>
      </c>
    </row>
    <row r="3177" s="2" customFormat="1" ht="21.75" customHeight="1">
      <c r="A3177" s="38"/>
      <c r="B3177" s="39"/>
      <c r="C3177" s="277" t="s">
        <v>3677</v>
      </c>
      <c r="D3177" s="277" t="s">
        <v>649</v>
      </c>
      <c r="E3177" s="278" t="s">
        <v>3678</v>
      </c>
      <c r="F3177" s="279" t="s">
        <v>3679</v>
      </c>
      <c r="G3177" s="280" t="s">
        <v>293</v>
      </c>
      <c r="H3177" s="281">
        <v>4.3540000000000001</v>
      </c>
      <c r="I3177" s="282"/>
      <c r="J3177" s="283">
        <f>ROUND(I3177*H3177,2)</f>
        <v>0</v>
      </c>
      <c r="K3177" s="284"/>
      <c r="L3177" s="285"/>
      <c r="M3177" s="286" t="s">
        <v>1</v>
      </c>
      <c r="N3177" s="287" t="s">
        <v>38</v>
      </c>
      <c r="O3177" s="91"/>
      <c r="P3177" s="237">
        <f>O3177*H3177</f>
        <v>0</v>
      </c>
      <c r="Q3177" s="237">
        <v>1</v>
      </c>
      <c r="R3177" s="237">
        <f>Q3177*H3177</f>
        <v>4.3540000000000001</v>
      </c>
      <c r="S3177" s="237">
        <v>0</v>
      </c>
      <c r="T3177" s="238">
        <f>S3177*H3177</f>
        <v>0</v>
      </c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R3177" s="239" t="s">
        <v>435</v>
      </c>
      <c r="AT3177" s="239" t="s">
        <v>649</v>
      </c>
      <c r="AU3177" s="239" t="s">
        <v>83</v>
      </c>
      <c r="AY3177" s="17" t="s">
        <v>183</v>
      </c>
      <c r="BE3177" s="240">
        <f>IF(N3177="základní",J3177,0)</f>
        <v>0</v>
      </c>
      <c r="BF3177" s="240">
        <f>IF(N3177="snížená",J3177,0)</f>
        <v>0</v>
      </c>
      <c r="BG3177" s="240">
        <f>IF(N3177="zákl. přenesená",J3177,0)</f>
        <v>0</v>
      </c>
      <c r="BH3177" s="240">
        <f>IF(N3177="sníž. přenesená",J3177,0)</f>
        <v>0</v>
      </c>
      <c r="BI3177" s="240">
        <f>IF(N3177="nulová",J3177,0)</f>
        <v>0</v>
      </c>
      <c r="BJ3177" s="17" t="s">
        <v>81</v>
      </c>
      <c r="BK3177" s="240">
        <f>ROUND(I3177*H3177,2)</f>
        <v>0</v>
      </c>
      <c r="BL3177" s="17" t="s">
        <v>327</v>
      </c>
      <c r="BM3177" s="239" t="s">
        <v>3680</v>
      </c>
    </row>
    <row r="3178" s="13" customFormat="1">
      <c r="A3178" s="13"/>
      <c r="B3178" s="241"/>
      <c r="C3178" s="242"/>
      <c r="D3178" s="243" t="s">
        <v>195</v>
      </c>
      <c r="E3178" s="244" t="s">
        <v>1</v>
      </c>
      <c r="F3178" s="245" t="s">
        <v>2573</v>
      </c>
      <c r="G3178" s="242"/>
      <c r="H3178" s="244" t="s">
        <v>1</v>
      </c>
      <c r="I3178" s="246"/>
      <c r="J3178" s="242"/>
      <c r="K3178" s="242"/>
      <c r="L3178" s="247"/>
      <c r="M3178" s="248"/>
      <c r="N3178" s="249"/>
      <c r="O3178" s="249"/>
      <c r="P3178" s="249"/>
      <c r="Q3178" s="249"/>
      <c r="R3178" s="249"/>
      <c r="S3178" s="249"/>
      <c r="T3178" s="250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51" t="s">
        <v>195</v>
      </c>
      <c r="AU3178" s="251" t="s">
        <v>83</v>
      </c>
      <c r="AV3178" s="13" t="s">
        <v>81</v>
      </c>
      <c r="AW3178" s="13" t="s">
        <v>30</v>
      </c>
      <c r="AX3178" s="13" t="s">
        <v>73</v>
      </c>
      <c r="AY3178" s="251" t="s">
        <v>183</v>
      </c>
    </row>
    <row r="3179" s="14" customFormat="1">
      <c r="A3179" s="14"/>
      <c r="B3179" s="252"/>
      <c r="C3179" s="253"/>
      <c r="D3179" s="243" t="s">
        <v>195</v>
      </c>
      <c r="E3179" s="254" t="s">
        <v>1</v>
      </c>
      <c r="F3179" s="255" t="s">
        <v>3681</v>
      </c>
      <c r="G3179" s="253"/>
      <c r="H3179" s="256">
        <v>1.073</v>
      </c>
      <c r="I3179" s="257"/>
      <c r="J3179" s="253"/>
      <c r="K3179" s="253"/>
      <c r="L3179" s="258"/>
      <c r="M3179" s="259"/>
      <c r="N3179" s="260"/>
      <c r="O3179" s="260"/>
      <c r="P3179" s="260"/>
      <c r="Q3179" s="260"/>
      <c r="R3179" s="260"/>
      <c r="S3179" s="260"/>
      <c r="T3179" s="261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62" t="s">
        <v>195</v>
      </c>
      <c r="AU3179" s="262" t="s">
        <v>83</v>
      </c>
      <c r="AV3179" s="14" t="s">
        <v>83</v>
      </c>
      <c r="AW3179" s="14" t="s">
        <v>30</v>
      </c>
      <c r="AX3179" s="14" t="s">
        <v>73</v>
      </c>
      <c r="AY3179" s="262" t="s">
        <v>183</v>
      </c>
    </row>
    <row r="3180" s="13" customFormat="1">
      <c r="A3180" s="13"/>
      <c r="B3180" s="241"/>
      <c r="C3180" s="242"/>
      <c r="D3180" s="243" t="s">
        <v>195</v>
      </c>
      <c r="E3180" s="244" t="s">
        <v>1</v>
      </c>
      <c r="F3180" s="245" t="s">
        <v>2575</v>
      </c>
      <c r="G3180" s="242"/>
      <c r="H3180" s="244" t="s">
        <v>1</v>
      </c>
      <c r="I3180" s="246"/>
      <c r="J3180" s="242"/>
      <c r="K3180" s="242"/>
      <c r="L3180" s="247"/>
      <c r="M3180" s="248"/>
      <c r="N3180" s="249"/>
      <c r="O3180" s="249"/>
      <c r="P3180" s="249"/>
      <c r="Q3180" s="249"/>
      <c r="R3180" s="249"/>
      <c r="S3180" s="249"/>
      <c r="T3180" s="250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51" t="s">
        <v>195</v>
      </c>
      <c r="AU3180" s="251" t="s">
        <v>83</v>
      </c>
      <c r="AV3180" s="13" t="s">
        <v>81</v>
      </c>
      <c r="AW3180" s="13" t="s">
        <v>30</v>
      </c>
      <c r="AX3180" s="13" t="s">
        <v>73</v>
      </c>
      <c r="AY3180" s="251" t="s">
        <v>183</v>
      </c>
    </row>
    <row r="3181" s="14" customFormat="1">
      <c r="A3181" s="14"/>
      <c r="B3181" s="252"/>
      <c r="C3181" s="253"/>
      <c r="D3181" s="243" t="s">
        <v>195</v>
      </c>
      <c r="E3181" s="254" t="s">
        <v>1</v>
      </c>
      <c r="F3181" s="255" t="s">
        <v>3682</v>
      </c>
      <c r="G3181" s="253"/>
      <c r="H3181" s="256">
        <v>3.2810000000000001</v>
      </c>
      <c r="I3181" s="257"/>
      <c r="J3181" s="253"/>
      <c r="K3181" s="253"/>
      <c r="L3181" s="258"/>
      <c r="M3181" s="259"/>
      <c r="N3181" s="260"/>
      <c r="O3181" s="260"/>
      <c r="P3181" s="260"/>
      <c r="Q3181" s="260"/>
      <c r="R3181" s="260"/>
      <c r="S3181" s="260"/>
      <c r="T3181" s="261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62" t="s">
        <v>195</v>
      </c>
      <c r="AU3181" s="262" t="s">
        <v>83</v>
      </c>
      <c r="AV3181" s="14" t="s">
        <v>83</v>
      </c>
      <c r="AW3181" s="14" t="s">
        <v>30</v>
      </c>
      <c r="AX3181" s="14" t="s">
        <v>73</v>
      </c>
      <c r="AY3181" s="262" t="s">
        <v>183</v>
      </c>
    </row>
    <row r="3182" s="15" customFormat="1">
      <c r="A3182" s="15"/>
      <c r="B3182" s="263"/>
      <c r="C3182" s="264"/>
      <c r="D3182" s="243" t="s">
        <v>195</v>
      </c>
      <c r="E3182" s="265" t="s">
        <v>1</v>
      </c>
      <c r="F3182" s="266" t="s">
        <v>219</v>
      </c>
      <c r="G3182" s="264"/>
      <c r="H3182" s="267">
        <v>4.3540000000000001</v>
      </c>
      <c r="I3182" s="268"/>
      <c r="J3182" s="264"/>
      <c r="K3182" s="264"/>
      <c r="L3182" s="269"/>
      <c r="M3182" s="270"/>
      <c r="N3182" s="271"/>
      <c r="O3182" s="271"/>
      <c r="P3182" s="271"/>
      <c r="Q3182" s="271"/>
      <c r="R3182" s="271"/>
      <c r="S3182" s="271"/>
      <c r="T3182" s="272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5"/>
      <c r="AE3182" s="15"/>
      <c r="AT3182" s="273" t="s">
        <v>195</v>
      </c>
      <c r="AU3182" s="273" t="s">
        <v>83</v>
      </c>
      <c r="AV3182" s="15" t="s">
        <v>188</v>
      </c>
      <c r="AW3182" s="15" t="s">
        <v>30</v>
      </c>
      <c r="AX3182" s="15" t="s">
        <v>81</v>
      </c>
      <c r="AY3182" s="273" t="s">
        <v>183</v>
      </c>
    </row>
    <row r="3183" s="2" customFormat="1" ht="21.75" customHeight="1">
      <c r="A3183" s="38"/>
      <c r="B3183" s="39"/>
      <c r="C3183" s="277" t="s">
        <v>3683</v>
      </c>
      <c r="D3183" s="277" t="s">
        <v>649</v>
      </c>
      <c r="E3183" s="278" t="s">
        <v>3684</v>
      </c>
      <c r="F3183" s="279" t="s">
        <v>3685</v>
      </c>
      <c r="G3183" s="280" t="s">
        <v>293</v>
      </c>
      <c r="H3183" s="281">
        <v>2.0979999999999999</v>
      </c>
      <c r="I3183" s="282"/>
      <c r="J3183" s="283">
        <f>ROUND(I3183*H3183,2)</f>
        <v>0</v>
      </c>
      <c r="K3183" s="284"/>
      <c r="L3183" s="285"/>
      <c r="M3183" s="286" t="s">
        <v>1</v>
      </c>
      <c r="N3183" s="287" t="s">
        <v>38</v>
      </c>
      <c r="O3183" s="91"/>
      <c r="P3183" s="237">
        <f>O3183*H3183</f>
        <v>0</v>
      </c>
      <c r="Q3183" s="237">
        <v>1</v>
      </c>
      <c r="R3183" s="237">
        <f>Q3183*H3183</f>
        <v>2.0979999999999999</v>
      </c>
      <c r="S3183" s="237">
        <v>0</v>
      </c>
      <c r="T3183" s="238">
        <f>S3183*H3183</f>
        <v>0</v>
      </c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R3183" s="239" t="s">
        <v>435</v>
      </c>
      <c r="AT3183" s="239" t="s">
        <v>649</v>
      </c>
      <c r="AU3183" s="239" t="s">
        <v>83</v>
      </c>
      <c r="AY3183" s="17" t="s">
        <v>183</v>
      </c>
      <c r="BE3183" s="240">
        <f>IF(N3183="základní",J3183,0)</f>
        <v>0</v>
      </c>
      <c r="BF3183" s="240">
        <f>IF(N3183="snížená",J3183,0)</f>
        <v>0</v>
      </c>
      <c r="BG3183" s="240">
        <f>IF(N3183="zákl. přenesená",J3183,0)</f>
        <v>0</v>
      </c>
      <c r="BH3183" s="240">
        <f>IF(N3183="sníž. přenesená",J3183,0)</f>
        <v>0</v>
      </c>
      <c r="BI3183" s="240">
        <f>IF(N3183="nulová",J3183,0)</f>
        <v>0</v>
      </c>
      <c r="BJ3183" s="17" t="s">
        <v>81</v>
      </c>
      <c r="BK3183" s="240">
        <f>ROUND(I3183*H3183,2)</f>
        <v>0</v>
      </c>
      <c r="BL3183" s="17" t="s">
        <v>327</v>
      </c>
      <c r="BM3183" s="239" t="s">
        <v>3686</v>
      </c>
    </row>
    <row r="3184" s="13" customFormat="1">
      <c r="A3184" s="13"/>
      <c r="B3184" s="241"/>
      <c r="C3184" s="242"/>
      <c r="D3184" s="243" t="s">
        <v>195</v>
      </c>
      <c r="E3184" s="244" t="s">
        <v>1</v>
      </c>
      <c r="F3184" s="245" t="s">
        <v>3667</v>
      </c>
      <c r="G3184" s="242"/>
      <c r="H3184" s="244" t="s">
        <v>1</v>
      </c>
      <c r="I3184" s="246"/>
      <c r="J3184" s="242"/>
      <c r="K3184" s="242"/>
      <c r="L3184" s="247"/>
      <c r="M3184" s="248"/>
      <c r="N3184" s="249"/>
      <c r="O3184" s="249"/>
      <c r="P3184" s="249"/>
      <c r="Q3184" s="249"/>
      <c r="R3184" s="249"/>
      <c r="S3184" s="249"/>
      <c r="T3184" s="250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51" t="s">
        <v>195</v>
      </c>
      <c r="AU3184" s="251" t="s">
        <v>83</v>
      </c>
      <c r="AV3184" s="13" t="s">
        <v>81</v>
      </c>
      <c r="AW3184" s="13" t="s">
        <v>30</v>
      </c>
      <c r="AX3184" s="13" t="s">
        <v>73</v>
      </c>
      <c r="AY3184" s="251" t="s">
        <v>183</v>
      </c>
    </row>
    <row r="3185" s="14" customFormat="1">
      <c r="A3185" s="14"/>
      <c r="B3185" s="252"/>
      <c r="C3185" s="253"/>
      <c r="D3185" s="243" t="s">
        <v>195</v>
      </c>
      <c r="E3185" s="254" t="s">
        <v>1</v>
      </c>
      <c r="F3185" s="255" t="s">
        <v>3687</v>
      </c>
      <c r="G3185" s="253"/>
      <c r="H3185" s="256">
        <v>2.0979999999999999</v>
      </c>
      <c r="I3185" s="257"/>
      <c r="J3185" s="253"/>
      <c r="K3185" s="253"/>
      <c r="L3185" s="258"/>
      <c r="M3185" s="259"/>
      <c r="N3185" s="260"/>
      <c r="O3185" s="260"/>
      <c r="P3185" s="260"/>
      <c r="Q3185" s="260"/>
      <c r="R3185" s="260"/>
      <c r="S3185" s="260"/>
      <c r="T3185" s="261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62" t="s">
        <v>195</v>
      </c>
      <c r="AU3185" s="262" t="s">
        <v>83</v>
      </c>
      <c r="AV3185" s="14" t="s">
        <v>83</v>
      </c>
      <c r="AW3185" s="14" t="s">
        <v>30</v>
      </c>
      <c r="AX3185" s="14" t="s">
        <v>81</v>
      </c>
      <c r="AY3185" s="262" t="s">
        <v>183</v>
      </c>
    </row>
    <row r="3186" s="2" customFormat="1" ht="16.5" customHeight="1">
      <c r="A3186" s="38"/>
      <c r="B3186" s="39"/>
      <c r="C3186" s="277" t="s">
        <v>3688</v>
      </c>
      <c r="D3186" s="277" t="s">
        <v>649</v>
      </c>
      <c r="E3186" s="278" t="s">
        <v>3689</v>
      </c>
      <c r="F3186" s="279" t="s">
        <v>3690</v>
      </c>
      <c r="G3186" s="280" t="s">
        <v>319</v>
      </c>
      <c r="H3186" s="281">
        <v>22.091999999999999</v>
      </c>
      <c r="I3186" s="282"/>
      <c r="J3186" s="283">
        <f>ROUND(I3186*H3186,2)</f>
        <v>0</v>
      </c>
      <c r="K3186" s="284"/>
      <c r="L3186" s="285"/>
      <c r="M3186" s="286" t="s">
        <v>1</v>
      </c>
      <c r="N3186" s="287" t="s">
        <v>38</v>
      </c>
      <c r="O3186" s="91"/>
      <c r="P3186" s="237">
        <f>O3186*H3186</f>
        <v>0</v>
      </c>
      <c r="Q3186" s="237">
        <v>0.35510000000000003</v>
      </c>
      <c r="R3186" s="237">
        <f>Q3186*H3186</f>
        <v>7.8448691999999998</v>
      </c>
      <c r="S3186" s="237">
        <v>0</v>
      </c>
      <c r="T3186" s="238">
        <f>S3186*H3186</f>
        <v>0</v>
      </c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R3186" s="239" t="s">
        <v>435</v>
      </c>
      <c r="AT3186" s="239" t="s">
        <v>649</v>
      </c>
      <c r="AU3186" s="239" t="s">
        <v>83</v>
      </c>
      <c r="AY3186" s="17" t="s">
        <v>183</v>
      </c>
      <c r="BE3186" s="240">
        <f>IF(N3186="základní",J3186,0)</f>
        <v>0</v>
      </c>
      <c r="BF3186" s="240">
        <f>IF(N3186="snížená",J3186,0)</f>
        <v>0</v>
      </c>
      <c r="BG3186" s="240">
        <f>IF(N3186="zákl. přenesená",J3186,0)</f>
        <v>0</v>
      </c>
      <c r="BH3186" s="240">
        <f>IF(N3186="sníž. přenesená",J3186,0)</f>
        <v>0</v>
      </c>
      <c r="BI3186" s="240">
        <f>IF(N3186="nulová",J3186,0)</f>
        <v>0</v>
      </c>
      <c r="BJ3186" s="17" t="s">
        <v>81</v>
      </c>
      <c r="BK3186" s="240">
        <f>ROUND(I3186*H3186,2)</f>
        <v>0</v>
      </c>
      <c r="BL3186" s="17" t="s">
        <v>327</v>
      </c>
      <c r="BM3186" s="239" t="s">
        <v>3691</v>
      </c>
    </row>
    <row r="3187" s="13" customFormat="1">
      <c r="A3187" s="13"/>
      <c r="B3187" s="241"/>
      <c r="C3187" s="242"/>
      <c r="D3187" s="243" t="s">
        <v>195</v>
      </c>
      <c r="E3187" s="244" t="s">
        <v>1</v>
      </c>
      <c r="F3187" s="245" t="s">
        <v>3692</v>
      </c>
      <c r="G3187" s="242"/>
      <c r="H3187" s="244" t="s">
        <v>1</v>
      </c>
      <c r="I3187" s="246"/>
      <c r="J3187" s="242"/>
      <c r="K3187" s="242"/>
      <c r="L3187" s="247"/>
      <c r="M3187" s="248"/>
      <c r="N3187" s="249"/>
      <c r="O3187" s="249"/>
      <c r="P3187" s="249"/>
      <c r="Q3187" s="249"/>
      <c r="R3187" s="249"/>
      <c r="S3187" s="249"/>
      <c r="T3187" s="250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51" t="s">
        <v>195</v>
      </c>
      <c r="AU3187" s="251" t="s">
        <v>83</v>
      </c>
      <c r="AV3187" s="13" t="s">
        <v>81</v>
      </c>
      <c r="AW3187" s="13" t="s">
        <v>30</v>
      </c>
      <c r="AX3187" s="13" t="s">
        <v>73</v>
      </c>
      <c r="AY3187" s="251" t="s">
        <v>183</v>
      </c>
    </row>
    <row r="3188" s="14" customFormat="1">
      <c r="A3188" s="14"/>
      <c r="B3188" s="252"/>
      <c r="C3188" s="253"/>
      <c r="D3188" s="243" t="s">
        <v>195</v>
      </c>
      <c r="E3188" s="254" t="s">
        <v>1</v>
      </c>
      <c r="F3188" s="255" t="s">
        <v>3693</v>
      </c>
      <c r="G3188" s="253"/>
      <c r="H3188" s="256">
        <v>22.091999999999999</v>
      </c>
      <c r="I3188" s="257"/>
      <c r="J3188" s="253"/>
      <c r="K3188" s="253"/>
      <c r="L3188" s="258"/>
      <c r="M3188" s="259"/>
      <c r="N3188" s="260"/>
      <c r="O3188" s="260"/>
      <c r="P3188" s="260"/>
      <c r="Q3188" s="260"/>
      <c r="R3188" s="260"/>
      <c r="S3188" s="260"/>
      <c r="T3188" s="261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62" t="s">
        <v>195</v>
      </c>
      <c r="AU3188" s="262" t="s">
        <v>83</v>
      </c>
      <c r="AV3188" s="14" t="s">
        <v>83</v>
      </c>
      <c r="AW3188" s="14" t="s">
        <v>30</v>
      </c>
      <c r="AX3188" s="14" t="s">
        <v>73</v>
      </c>
      <c r="AY3188" s="262" t="s">
        <v>183</v>
      </c>
    </row>
    <row r="3189" s="15" customFormat="1">
      <c r="A3189" s="15"/>
      <c r="B3189" s="263"/>
      <c r="C3189" s="264"/>
      <c r="D3189" s="243" t="s">
        <v>195</v>
      </c>
      <c r="E3189" s="265" t="s">
        <v>1</v>
      </c>
      <c r="F3189" s="266" t="s">
        <v>219</v>
      </c>
      <c r="G3189" s="264"/>
      <c r="H3189" s="267">
        <v>22.091999999999999</v>
      </c>
      <c r="I3189" s="268"/>
      <c r="J3189" s="264"/>
      <c r="K3189" s="264"/>
      <c r="L3189" s="269"/>
      <c r="M3189" s="270"/>
      <c r="N3189" s="271"/>
      <c r="O3189" s="271"/>
      <c r="P3189" s="271"/>
      <c r="Q3189" s="271"/>
      <c r="R3189" s="271"/>
      <c r="S3189" s="271"/>
      <c r="T3189" s="272"/>
      <c r="U3189" s="15"/>
      <c r="V3189" s="15"/>
      <c r="W3189" s="15"/>
      <c r="X3189" s="15"/>
      <c r="Y3189" s="15"/>
      <c r="Z3189" s="15"/>
      <c r="AA3189" s="15"/>
      <c r="AB3189" s="15"/>
      <c r="AC3189" s="15"/>
      <c r="AD3189" s="15"/>
      <c r="AE3189" s="15"/>
      <c r="AT3189" s="273" t="s">
        <v>195</v>
      </c>
      <c r="AU3189" s="273" t="s">
        <v>83</v>
      </c>
      <c r="AV3189" s="15" t="s">
        <v>188</v>
      </c>
      <c r="AW3189" s="15" t="s">
        <v>30</v>
      </c>
      <c r="AX3189" s="15" t="s">
        <v>81</v>
      </c>
      <c r="AY3189" s="273" t="s">
        <v>183</v>
      </c>
    </row>
    <row r="3190" s="2" customFormat="1" ht="16.5" customHeight="1">
      <c r="A3190" s="38"/>
      <c r="B3190" s="39"/>
      <c r="C3190" s="277" t="s">
        <v>3694</v>
      </c>
      <c r="D3190" s="277" t="s">
        <v>649</v>
      </c>
      <c r="E3190" s="278" t="s">
        <v>3695</v>
      </c>
      <c r="F3190" s="279" t="s">
        <v>3696</v>
      </c>
      <c r="G3190" s="280" t="s">
        <v>319</v>
      </c>
      <c r="H3190" s="281">
        <v>10.689</v>
      </c>
      <c r="I3190" s="282"/>
      <c r="J3190" s="283">
        <f>ROUND(I3190*H3190,2)</f>
        <v>0</v>
      </c>
      <c r="K3190" s="284"/>
      <c r="L3190" s="285"/>
      <c r="M3190" s="286" t="s">
        <v>1</v>
      </c>
      <c r="N3190" s="287" t="s">
        <v>38</v>
      </c>
      <c r="O3190" s="91"/>
      <c r="P3190" s="237">
        <f>O3190*H3190</f>
        <v>0</v>
      </c>
      <c r="Q3190" s="237">
        <v>0.090520000000000003</v>
      </c>
      <c r="R3190" s="237">
        <f>Q3190*H3190</f>
        <v>0.96756828000000006</v>
      </c>
      <c r="S3190" s="237">
        <v>0</v>
      </c>
      <c r="T3190" s="238">
        <f>S3190*H3190</f>
        <v>0</v>
      </c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R3190" s="239" t="s">
        <v>435</v>
      </c>
      <c r="AT3190" s="239" t="s">
        <v>649</v>
      </c>
      <c r="AU3190" s="239" t="s">
        <v>83</v>
      </c>
      <c r="AY3190" s="17" t="s">
        <v>183</v>
      </c>
      <c r="BE3190" s="240">
        <f>IF(N3190="základní",J3190,0)</f>
        <v>0</v>
      </c>
      <c r="BF3190" s="240">
        <f>IF(N3190="snížená",J3190,0)</f>
        <v>0</v>
      </c>
      <c r="BG3190" s="240">
        <f>IF(N3190="zákl. přenesená",J3190,0)</f>
        <v>0</v>
      </c>
      <c r="BH3190" s="240">
        <f>IF(N3190="sníž. přenesená",J3190,0)</f>
        <v>0</v>
      </c>
      <c r="BI3190" s="240">
        <f>IF(N3190="nulová",J3190,0)</f>
        <v>0</v>
      </c>
      <c r="BJ3190" s="17" t="s">
        <v>81</v>
      </c>
      <c r="BK3190" s="240">
        <f>ROUND(I3190*H3190,2)</f>
        <v>0</v>
      </c>
      <c r="BL3190" s="17" t="s">
        <v>327</v>
      </c>
      <c r="BM3190" s="239" t="s">
        <v>3697</v>
      </c>
    </row>
    <row r="3191" s="13" customFormat="1">
      <c r="A3191" s="13"/>
      <c r="B3191" s="241"/>
      <c r="C3191" s="242"/>
      <c r="D3191" s="243" t="s">
        <v>195</v>
      </c>
      <c r="E3191" s="244" t="s">
        <v>1</v>
      </c>
      <c r="F3191" s="245" t="s">
        <v>3698</v>
      </c>
      <c r="G3191" s="242"/>
      <c r="H3191" s="244" t="s">
        <v>1</v>
      </c>
      <c r="I3191" s="246"/>
      <c r="J3191" s="242"/>
      <c r="K3191" s="242"/>
      <c r="L3191" s="247"/>
      <c r="M3191" s="248"/>
      <c r="N3191" s="249"/>
      <c r="O3191" s="249"/>
      <c r="P3191" s="249"/>
      <c r="Q3191" s="249"/>
      <c r="R3191" s="249"/>
      <c r="S3191" s="249"/>
      <c r="T3191" s="250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51" t="s">
        <v>195</v>
      </c>
      <c r="AU3191" s="251" t="s">
        <v>83</v>
      </c>
      <c r="AV3191" s="13" t="s">
        <v>81</v>
      </c>
      <c r="AW3191" s="13" t="s">
        <v>30</v>
      </c>
      <c r="AX3191" s="13" t="s">
        <v>73</v>
      </c>
      <c r="AY3191" s="251" t="s">
        <v>183</v>
      </c>
    </row>
    <row r="3192" s="14" customFormat="1">
      <c r="A3192" s="14"/>
      <c r="B3192" s="252"/>
      <c r="C3192" s="253"/>
      <c r="D3192" s="243" t="s">
        <v>195</v>
      </c>
      <c r="E3192" s="254" t="s">
        <v>1</v>
      </c>
      <c r="F3192" s="255" t="s">
        <v>3699</v>
      </c>
      <c r="G3192" s="253"/>
      <c r="H3192" s="256">
        <v>10.689</v>
      </c>
      <c r="I3192" s="257"/>
      <c r="J3192" s="253"/>
      <c r="K3192" s="253"/>
      <c r="L3192" s="258"/>
      <c r="M3192" s="259"/>
      <c r="N3192" s="260"/>
      <c r="O3192" s="260"/>
      <c r="P3192" s="260"/>
      <c r="Q3192" s="260"/>
      <c r="R3192" s="260"/>
      <c r="S3192" s="260"/>
      <c r="T3192" s="261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62" t="s">
        <v>195</v>
      </c>
      <c r="AU3192" s="262" t="s">
        <v>83</v>
      </c>
      <c r="AV3192" s="14" t="s">
        <v>83</v>
      </c>
      <c r="AW3192" s="14" t="s">
        <v>30</v>
      </c>
      <c r="AX3192" s="14" t="s">
        <v>81</v>
      </c>
      <c r="AY3192" s="262" t="s">
        <v>183</v>
      </c>
    </row>
    <row r="3193" s="2" customFormat="1" ht="21.75" customHeight="1">
      <c r="A3193" s="38"/>
      <c r="B3193" s="39"/>
      <c r="C3193" s="277" t="s">
        <v>3700</v>
      </c>
      <c r="D3193" s="277" t="s">
        <v>649</v>
      </c>
      <c r="E3193" s="278" t="s">
        <v>3701</v>
      </c>
      <c r="F3193" s="279" t="s">
        <v>3702</v>
      </c>
      <c r="G3193" s="280" t="s">
        <v>293</v>
      </c>
      <c r="H3193" s="281">
        <v>0.41899999999999998</v>
      </c>
      <c r="I3193" s="282"/>
      <c r="J3193" s="283">
        <f>ROUND(I3193*H3193,2)</f>
        <v>0</v>
      </c>
      <c r="K3193" s="284"/>
      <c r="L3193" s="285"/>
      <c r="M3193" s="286" t="s">
        <v>1</v>
      </c>
      <c r="N3193" s="287" t="s">
        <v>38</v>
      </c>
      <c r="O3193" s="91"/>
      <c r="P3193" s="237">
        <f>O3193*H3193</f>
        <v>0</v>
      </c>
      <c r="Q3193" s="237">
        <v>1</v>
      </c>
      <c r="R3193" s="237">
        <f>Q3193*H3193</f>
        <v>0.41899999999999998</v>
      </c>
      <c r="S3193" s="237">
        <v>0</v>
      </c>
      <c r="T3193" s="238">
        <f>S3193*H3193</f>
        <v>0</v>
      </c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R3193" s="239" t="s">
        <v>435</v>
      </c>
      <c r="AT3193" s="239" t="s">
        <v>649</v>
      </c>
      <c r="AU3193" s="239" t="s">
        <v>83</v>
      </c>
      <c r="AY3193" s="17" t="s">
        <v>183</v>
      </c>
      <c r="BE3193" s="240">
        <f>IF(N3193="základní",J3193,0)</f>
        <v>0</v>
      </c>
      <c r="BF3193" s="240">
        <f>IF(N3193="snížená",J3193,0)</f>
        <v>0</v>
      </c>
      <c r="BG3193" s="240">
        <f>IF(N3193="zákl. přenesená",J3193,0)</f>
        <v>0</v>
      </c>
      <c r="BH3193" s="240">
        <f>IF(N3193="sníž. přenesená",J3193,0)</f>
        <v>0</v>
      </c>
      <c r="BI3193" s="240">
        <f>IF(N3193="nulová",J3193,0)</f>
        <v>0</v>
      </c>
      <c r="BJ3193" s="17" t="s">
        <v>81</v>
      </c>
      <c r="BK3193" s="240">
        <f>ROUND(I3193*H3193,2)</f>
        <v>0</v>
      </c>
      <c r="BL3193" s="17" t="s">
        <v>327</v>
      </c>
      <c r="BM3193" s="239" t="s">
        <v>3703</v>
      </c>
    </row>
    <row r="3194" s="13" customFormat="1">
      <c r="A3194" s="13"/>
      <c r="B3194" s="241"/>
      <c r="C3194" s="242"/>
      <c r="D3194" s="243" t="s">
        <v>195</v>
      </c>
      <c r="E3194" s="244" t="s">
        <v>1</v>
      </c>
      <c r="F3194" s="245" t="s">
        <v>3674</v>
      </c>
      <c r="G3194" s="242"/>
      <c r="H3194" s="244" t="s">
        <v>1</v>
      </c>
      <c r="I3194" s="246"/>
      <c r="J3194" s="242"/>
      <c r="K3194" s="242"/>
      <c r="L3194" s="247"/>
      <c r="M3194" s="248"/>
      <c r="N3194" s="249"/>
      <c r="O3194" s="249"/>
      <c r="P3194" s="249"/>
      <c r="Q3194" s="249"/>
      <c r="R3194" s="249"/>
      <c r="S3194" s="249"/>
      <c r="T3194" s="250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51" t="s">
        <v>195</v>
      </c>
      <c r="AU3194" s="251" t="s">
        <v>83</v>
      </c>
      <c r="AV3194" s="13" t="s">
        <v>81</v>
      </c>
      <c r="AW3194" s="13" t="s">
        <v>30</v>
      </c>
      <c r="AX3194" s="13" t="s">
        <v>73</v>
      </c>
      <c r="AY3194" s="251" t="s">
        <v>183</v>
      </c>
    </row>
    <row r="3195" s="14" customFormat="1">
      <c r="A3195" s="14"/>
      <c r="B3195" s="252"/>
      <c r="C3195" s="253"/>
      <c r="D3195" s="243" t="s">
        <v>195</v>
      </c>
      <c r="E3195" s="254" t="s">
        <v>1</v>
      </c>
      <c r="F3195" s="255" t="s">
        <v>3704</v>
      </c>
      <c r="G3195" s="253"/>
      <c r="H3195" s="256">
        <v>0.41899999999999998</v>
      </c>
      <c r="I3195" s="257"/>
      <c r="J3195" s="253"/>
      <c r="K3195" s="253"/>
      <c r="L3195" s="258"/>
      <c r="M3195" s="259"/>
      <c r="N3195" s="260"/>
      <c r="O3195" s="260"/>
      <c r="P3195" s="260"/>
      <c r="Q3195" s="260"/>
      <c r="R3195" s="260"/>
      <c r="S3195" s="260"/>
      <c r="T3195" s="261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62" t="s">
        <v>195</v>
      </c>
      <c r="AU3195" s="262" t="s">
        <v>83</v>
      </c>
      <c r="AV3195" s="14" t="s">
        <v>83</v>
      </c>
      <c r="AW3195" s="14" t="s">
        <v>30</v>
      </c>
      <c r="AX3195" s="14" t="s">
        <v>81</v>
      </c>
      <c r="AY3195" s="262" t="s">
        <v>183</v>
      </c>
    </row>
    <row r="3196" s="2" customFormat="1" ht="24.15" customHeight="1">
      <c r="A3196" s="38"/>
      <c r="B3196" s="39"/>
      <c r="C3196" s="227" t="s">
        <v>3705</v>
      </c>
      <c r="D3196" s="227" t="s">
        <v>185</v>
      </c>
      <c r="E3196" s="228" t="s">
        <v>534</v>
      </c>
      <c r="F3196" s="229" t="s">
        <v>535</v>
      </c>
      <c r="G3196" s="230" t="s">
        <v>536</v>
      </c>
      <c r="H3196" s="231">
        <v>186.08799999999999</v>
      </c>
      <c r="I3196" s="232"/>
      <c r="J3196" s="233">
        <f>ROUND(I3196*H3196,2)</f>
        <v>0</v>
      </c>
      <c r="K3196" s="234"/>
      <c r="L3196" s="44"/>
      <c r="M3196" s="235" t="s">
        <v>1</v>
      </c>
      <c r="N3196" s="236" t="s">
        <v>38</v>
      </c>
      <c r="O3196" s="91"/>
      <c r="P3196" s="237">
        <f>O3196*H3196</f>
        <v>0</v>
      </c>
      <c r="Q3196" s="237">
        <v>0</v>
      </c>
      <c r="R3196" s="237">
        <f>Q3196*H3196</f>
        <v>0</v>
      </c>
      <c r="S3196" s="237">
        <v>0.001</v>
      </c>
      <c r="T3196" s="238">
        <f>S3196*H3196</f>
        <v>0.186088</v>
      </c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R3196" s="239" t="s">
        <v>327</v>
      </c>
      <c r="AT3196" s="239" t="s">
        <v>185</v>
      </c>
      <c r="AU3196" s="239" t="s">
        <v>83</v>
      </c>
      <c r="AY3196" s="17" t="s">
        <v>183</v>
      </c>
      <c r="BE3196" s="240">
        <f>IF(N3196="základní",J3196,0)</f>
        <v>0</v>
      </c>
      <c r="BF3196" s="240">
        <f>IF(N3196="snížená",J3196,0)</f>
        <v>0</v>
      </c>
      <c r="BG3196" s="240">
        <f>IF(N3196="zákl. přenesená",J3196,0)</f>
        <v>0</v>
      </c>
      <c r="BH3196" s="240">
        <f>IF(N3196="sníž. přenesená",J3196,0)</f>
        <v>0</v>
      </c>
      <c r="BI3196" s="240">
        <f>IF(N3196="nulová",J3196,0)</f>
        <v>0</v>
      </c>
      <c r="BJ3196" s="17" t="s">
        <v>81</v>
      </c>
      <c r="BK3196" s="240">
        <f>ROUND(I3196*H3196,2)</f>
        <v>0</v>
      </c>
      <c r="BL3196" s="17" t="s">
        <v>327</v>
      </c>
      <c r="BM3196" s="239" t="s">
        <v>3706</v>
      </c>
    </row>
    <row r="3197" s="14" customFormat="1">
      <c r="A3197" s="14"/>
      <c r="B3197" s="252"/>
      <c r="C3197" s="253"/>
      <c r="D3197" s="243" t="s">
        <v>195</v>
      </c>
      <c r="E3197" s="254" t="s">
        <v>1</v>
      </c>
      <c r="F3197" s="255" t="s">
        <v>3707</v>
      </c>
      <c r="G3197" s="253"/>
      <c r="H3197" s="256">
        <v>176.08799999999999</v>
      </c>
      <c r="I3197" s="257"/>
      <c r="J3197" s="253"/>
      <c r="K3197" s="253"/>
      <c r="L3197" s="258"/>
      <c r="M3197" s="259"/>
      <c r="N3197" s="260"/>
      <c r="O3197" s="260"/>
      <c r="P3197" s="260"/>
      <c r="Q3197" s="260"/>
      <c r="R3197" s="260"/>
      <c r="S3197" s="260"/>
      <c r="T3197" s="261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62" t="s">
        <v>195</v>
      </c>
      <c r="AU3197" s="262" t="s">
        <v>83</v>
      </c>
      <c r="AV3197" s="14" t="s">
        <v>83</v>
      </c>
      <c r="AW3197" s="14" t="s">
        <v>30</v>
      </c>
      <c r="AX3197" s="14" t="s">
        <v>73</v>
      </c>
      <c r="AY3197" s="262" t="s">
        <v>183</v>
      </c>
    </row>
    <row r="3198" s="13" customFormat="1">
      <c r="A3198" s="13"/>
      <c r="B3198" s="241"/>
      <c r="C3198" s="242"/>
      <c r="D3198" s="243" t="s">
        <v>195</v>
      </c>
      <c r="E3198" s="244" t="s">
        <v>1</v>
      </c>
      <c r="F3198" s="245" t="s">
        <v>3708</v>
      </c>
      <c r="G3198" s="242"/>
      <c r="H3198" s="244" t="s">
        <v>1</v>
      </c>
      <c r="I3198" s="246"/>
      <c r="J3198" s="242"/>
      <c r="K3198" s="242"/>
      <c r="L3198" s="247"/>
      <c r="M3198" s="248"/>
      <c r="N3198" s="249"/>
      <c r="O3198" s="249"/>
      <c r="P3198" s="249"/>
      <c r="Q3198" s="249"/>
      <c r="R3198" s="249"/>
      <c r="S3198" s="249"/>
      <c r="T3198" s="250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51" t="s">
        <v>195</v>
      </c>
      <c r="AU3198" s="251" t="s">
        <v>83</v>
      </c>
      <c r="AV3198" s="13" t="s">
        <v>81</v>
      </c>
      <c r="AW3198" s="13" t="s">
        <v>30</v>
      </c>
      <c r="AX3198" s="13" t="s">
        <v>73</v>
      </c>
      <c r="AY3198" s="251" t="s">
        <v>183</v>
      </c>
    </row>
    <row r="3199" s="14" customFormat="1">
      <c r="A3199" s="14"/>
      <c r="B3199" s="252"/>
      <c r="C3199" s="253"/>
      <c r="D3199" s="243" t="s">
        <v>195</v>
      </c>
      <c r="E3199" s="254" t="s">
        <v>1</v>
      </c>
      <c r="F3199" s="255" t="s">
        <v>137</v>
      </c>
      <c r="G3199" s="253"/>
      <c r="H3199" s="256">
        <v>10</v>
      </c>
      <c r="I3199" s="257"/>
      <c r="J3199" s="253"/>
      <c r="K3199" s="253"/>
      <c r="L3199" s="258"/>
      <c r="M3199" s="259"/>
      <c r="N3199" s="260"/>
      <c r="O3199" s="260"/>
      <c r="P3199" s="260"/>
      <c r="Q3199" s="260"/>
      <c r="R3199" s="260"/>
      <c r="S3199" s="260"/>
      <c r="T3199" s="261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62" t="s">
        <v>195</v>
      </c>
      <c r="AU3199" s="262" t="s">
        <v>83</v>
      </c>
      <c r="AV3199" s="14" t="s">
        <v>83</v>
      </c>
      <c r="AW3199" s="14" t="s">
        <v>30</v>
      </c>
      <c r="AX3199" s="14" t="s">
        <v>73</v>
      </c>
      <c r="AY3199" s="262" t="s">
        <v>183</v>
      </c>
    </row>
    <row r="3200" s="15" customFormat="1">
      <c r="A3200" s="15"/>
      <c r="B3200" s="263"/>
      <c r="C3200" s="264"/>
      <c r="D3200" s="243" t="s">
        <v>195</v>
      </c>
      <c r="E3200" s="265" t="s">
        <v>1</v>
      </c>
      <c r="F3200" s="266" t="s">
        <v>219</v>
      </c>
      <c r="G3200" s="264"/>
      <c r="H3200" s="267">
        <v>186.08799999999999</v>
      </c>
      <c r="I3200" s="268"/>
      <c r="J3200" s="264"/>
      <c r="K3200" s="264"/>
      <c r="L3200" s="269"/>
      <c r="M3200" s="270"/>
      <c r="N3200" s="271"/>
      <c r="O3200" s="271"/>
      <c r="P3200" s="271"/>
      <c r="Q3200" s="271"/>
      <c r="R3200" s="271"/>
      <c r="S3200" s="271"/>
      <c r="T3200" s="272"/>
      <c r="U3200" s="15"/>
      <c r="V3200" s="15"/>
      <c r="W3200" s="15"/>
      <c r="X3200" s="15"/>
      <c r="Y3200" s="15"/>
      <c r="Z3200" s="15"/>
      <c r="AA3200" s="15"/>
      <c r="AB3200" s="15"/>
      <c r="AC3200" s="15"/>
      <c r="AD3200" s="15"/>
      <c r="AE3200" s="15"/>
      <c r="AT3200" s="273" t="s">
        <v>195</v>
      </c>
      <c r="AU3200" s="273" t="s">
        <v>83</v>
      </c>
      <c r="AV3200" s="15" t="s">
        <v>188</v>
      </c>
      <c r="AW3200" s="15" t="s">
        <v>30</v>
      </c>
      <c r="AX3200" s="15" t="s">
        <v>81</v>
      </c>
      <c r="AY3200" s="273" t="s">
        <v>183</v>
      </c>
    </row>
    <row r="3201" s="2" customFormat="1" ht="33" customHeight="1">
      <c r="A3201" s="38"/>
      <c r="B3201" s="39"/>
      <c r="C3201" s="227" t="s">
        <v>3709</v>
      </c>
      <c r="D3201" s="227" t="s">
        <v>3710</v>
      </c>
      <c r="E3201" s="228" t="s">
        <v>3711</v>
      </c>
      <c r="F3201" s="229" t="s">
        <v>3712</v>
      </c>
      <c r="G3201" s="230" t="s">
        <v>536</v>
      </c>
      <c r="H3201" s="231">
        <v>1569.75</v>
      </c>
      <c r="I3201" s="232"/>
      <c r="J3201" s="233">
        <f>ROUND(I3201*H3201,2)</f>
        <v>0</v>
      </c>
      <c r="K3201" s="234"/>
      <c r="L3201" s="44"/>
      <c r="M3201" s="235" t="s">
        <v>1</v>
      </c>
      <c r="N3201" s="236" t="s">
        <v>38</v>
      </c>
      <c r="O3201" s="91"/>
      <c r="P3201" s="237">
        <f>O3201*H3201</f>
        <v>0</v>
      </c>
      <c r="Q3201" s="237">
        <v>0</v>
      </c>
      <c r="R3201" s="237">
        <f>Q3201*H3201</f>
        <v>0</v>
      </c>
      <c r="S3201" s="237">
        <v>0</v>
      </c>
      <c r="T3201" s="238">
        <f>S3201*H3201</f>
        <v>0</v>
      </c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R3201" s="239" t="s">
        <v>327</v>
      </c>
      <c r="AT3201" s="239" t="s">
        <v>185</v>
      </c>
      <c r="AU3201" s="239" t="s">
        <v>83</v>
      </c>
      <c r="AY3201" s="17" t="s">
        <v>183</v>
      </c>
      <c r="BE3201" s="240">
        <f>IF(N3201="základní",J3201,0)</f>
        <v>0</v>
      </c>
      <c r="BF3201" s="240">
        <f>IF(N3201="snížená",J3201,0)</f>
        <v>0</v>
      </c>
      <c r="BG3201" s="240">
        <f>IF(N3201="zákl. přenesená",J3201,0)</f>
        <v>0</v>
      </c>
      <c r="BH3201" s="240">
        <f>IF(N3201="sníž. přenesená",J3201,0)</f>
        <v>0</v>
      </c>
      <c r="BI3201" s="240">
        <f>IF(N3201="nulová",J3201,0)</f>
        <v>0</v>
      </c>
      <c r="BJ3201" s="17" t="s">
        <v>81</v>
      </c>
      <c r="BK3201" s="240">
        <f>ROUND(I3201*H3201,2)</f>
        <v>0</v>
      </c>
      <c r="BL3201" s="17" t="s">
        <v>327</v>
      </c>
      <c r="BM3201" s="239" t="s">
        <v>3713</v>
      </c>
    </row>
    <row r="3202" s="13" customFormat="1">
      <c r="A3202" s="13"/>
      <c r="B3202" s="241"/>
      <c r="C3202" s="242"/>
      <c r="D3202" s="243" t="s">
        <v>195</v>
      </c>
      <c r="E3202" s="244" t="s">
        <v>1</v>
      </c>
      <c r="F3202" s="245" t="s">
        <v>3714</v>
      </c>
      <c r="G3202" s="242"/>
      <c r="H3202" s="244" t="s">
        <v>1</v>
      </c>
      <c r="I3202" s="246"/>
      <c r="J3202" s="242"/>
      <c r="K3202" s="242"/>
      <c r="L3202" s="247"/>
      <c r="M3202" s="248"/>
      <c r="N3202" s="249"/>
      <c r="O3202" s="249"/>
      <c r="P3202" s="249"/>
      <c r="Q3202" s="249"/>
      <c r="R3202" s="249"/>
      <c r="S3202" s="249"/>
      <c r="T3202" s="250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51" t="s">
        <v>195</v>
      </c>
      <c r="AU3202" s="251" t="s">
        <v>83</v>
      </c>
      <c r="AV3202" s="13" t="s">
        <v>81</v>
      </c>
      <c r="AW3202" s="13" t="s">
        <v>30</v>
      </c>
      <c r="AX3202" s="13" t="s">
        <v>73</v>
      </c>
      <c r="AY3202" s="251" t="s">
        <v>183</v>
      </c>
    </row>
    <row r="3203" s="14" customFormat="1">
      <c r="A3203" s="14"/>
      <c r="B3203" s="252"/>
      <c r="C3203" s="253"/>
      <c r="D3203" s="243" t="s">
        <v>195</v>
      </c>
      <c r="E3203" s="254" t="s">
        <v>1</v>
      </c>
      <c r="F3203" s="255" t="s">
        <v>3715</v>
      </c>
      <c r="G3203" s="253"/>
      <c r="H3203" s="256">
        <v>906.14999999999998</v>
      </c>
      <c r="I3203" s="257"/>
      <c r="J3203" s="253"/>
      <c r="K3203" s="253"/>
      <c r="L3203" s="258"/>
      <c r="M3203" s="259"/>
      <c r="N3203" s="260"/>
      <c r="O3203" s="260"/>
      <c r="P3203" s="260"/>
      <c r="Q3203" s="260"/>
      <c r="R3203" s="260"/>
      <c r="S3203" s="260"/>
      <c r="T3203" s="261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62" t="s">
        <v>195</v>
      </c>
      <c r="AU3203" s="262" t="s">
        <v>83</v>
      </c>
      <c r="AV3203" s="14" t="s">
        <v>83</v>
      </c>
      <c r="AW3203" s="14" t="s">
        <v>30</v>
      </c>
      <c r="AX3203" s="14" t="s">
        <v>73</v>
      </c>
      <c r="AY3203" s="262" t="s">
        <v>183</v>
      </c>
    </row>
    <row r="3204" s="13" customFormat="1">
      <c r="A3204" s="13"/>
      <c r="B3204" s="241"/>
      <c r="C3204" s="242"/>
      <c r="D3204" s="243" t="s">
        <v>195</v>
      </c>
      <c r="E3204" s="244" t="s">
        <v>1</v>
      </c>
      <c r="F3204" s="245" t="s">
        <v>3716</v>
      </c>
      <c r="G3204" s="242"/>
      <c r="H3204" s="244" t="s">
        <v>1</v>
      </c>
      <c r="I3204" s="246"/>
      <c r="J3204" s="242"/>
      <c r="K3204" s="242"/>
      <c r="L3204" s="247"/>
      <c r="M3204" s="248"/>
      <c r="N3204" s="249"/>
      <c r="O3204" s="249"/>
      <c r="P3204" s="249"/>
      <c r="Q3204" s="249"/>
      <c r="R3204" s="249"/>
      <c r="S3204" s="249"/>
      <c r="T3204" s="250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51" t="s">
        <v>195</v>
      </c>
      <c r="AU3204" s="251" t="s">
        <v>83</v>
      </c>
      <c r="AV3204" s="13" t="s">
        <v>81</v>
      </c>
      <c r="AW3204" s="13" t="s">
        <v>30</v>
      </c>
      <c r="AX3204" s="13" t="s">
        <v>73</v>
      </c>
      <c r="AY3204" s="251" t="s">
        <v>183</v>
      </c>
    </row>
    <row r="3205" s="14" customFormat="1">
      <c r="A3205" s="14"/>
      <c r="B3205" s="252"/>
      <c r="C3205" s="253"/>
      <c r="D3205" s="243" t="s">
        <v>195</v>
      </c>
      <c r="E3205" s="254" t="s">
        <v>1</v>
      </c>
      <c r="F3205" s="255" t="s">
        <v>3717</v>
      </c>
      <c r="G3205" s="253"/>
      <c r="H3205" s="256">
        <v>663.60000000000002</v>
      </c>
      <c r="I3205" s="257"/>
      <c r="J3205" s="253"/>
      <c r="K3205" s="253"/>
      <c r="L3205" s="258"/>
      <c r="M3205" s="259"/>
      <c r="N3205" s="260"/>
      <c r="O3205" s="260"/>
      <c r="P3205" s="260"/>
      <c r="Q3205" s="260"/>
      <c r="R3205" s="260"/>
      <c r="S3205" s="260"/>
      <c r="T3205" s="261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62" t="s">
        <v>195</v>
      </c>
      <c r="AU3205" s="262" t="s">
        <v>83</v>
      </c>
      <c r="AV3205" s="14" t="s">
        <v>83</v>
      </c>
      <c r="AW3205" s="14" t="s">
        <v>30</v>
      </c>
      <c r="AX3205" s="14" t="s">
        <v>73</v>
      </c>
      <c r="AY3205" s="262" t="s">
        <v>183</v>
      </c>
    </row>
    <row r="3206" s="15" customFormat="1">
      <c r="A3206" s="15"/>
      <c r="B3206" s="263"/>
      <c r="C3206" s="264"/>
      <c r="D3206" s="243" t="s">
        <v>195</v>
      </c>
      <c r="E3206" s="265" t="s">
        <v>1</v>
      </c>
      <c r="F3206" s="266" t="s">
        <v>219</v>
      </c>
      <c r="G3206" s="264"/>
      <c r="H3206" s="267">
        <v>1569.75</v>
      </c>
      <c r="I3206" s="268"/>
      <c r="J3206" s="264"/>
      <c r="K3206" s="264"/>
      <c r="L3206" s="269"/>
      <c r="M3206" s="270"/>
      <c r="N3206" s="271"/>
      <c r="O3206" s="271"/>
      <c r="P3206" s="271"/>
      <c r="Q3206" s="271"/>
      <c r="R3206" s="271"/>
      <c r="S3206" s="271"/>
      <c r="T3206" s="272"/>
      <c r="U3206" s="15"/>
      <c r="V3206" s="15"/>
      <c r="W3206" s="15"/>
      <c r="X3206" s="15"/>
      <c r="Y3206" s="15"/>
      <c r="Z3206" s="15"/>
      <c r="AA3206" s="15"/>
      <c r="AB3206" s="15"/>
      <c r="AC3206" s="15"/>
      <c r="AD3206" s="15"/>
      <c r="AE3206" s="15"/>
      <c r="AT3206" s="273" t="s">
        <v>195</v>
      </c>
      <c r="AU3206" s="273" t="s">
        <v>83</v>
      </c>
      <c r="AV3206" s="15" t="s">
        <v>188</v>
      </c>
      <c r="AW3206" s="15" t="s">
        <v>30</v>
      </c>
      <c r="AX3206" s="15" t="s">
        <v>81</v>
      </c>
      <c r="AY3206" s="273" t="s">
        <v>183</v>
      </c>
    </row>
    <row r="3207" s="2" customFormat="1" ht="24.15" customHeight="1">
      <c r="A3207" s="38"/>
      <c r="B3207" s="39"/>
      <c r="C3207" s="227" t="s">
        <v>3718</v>
      </c>
      <c r="D3207" s="227" t="s">
        <v>185</v>
      </c>
      <c r="E3207" s="228" t="s">
        <v>3719</v>
      </c>
      <c r="F3207" s="229" t="s">
        <v>3720</v>
      </c>
      <c r="G3207" s="230" t="s">
        <v>293</v>
      </c>
      <c r="H3207" s="231">
        <v>35.398000000000003</v>
      </c>
      <c r="I3207" s="232"/>
      <c r="J3207" s="233">
        <f>ROUND(I3207*H3207,2)</f>
        <v>0</v>
      </c>
      <c r="K3207" s="234"/>
      <c r="L3207" s="44"/>
      <c r="M3207" s="235" t="s">
        <v>1</v>
      </c>
      <c r="N3207" s="236" t="s">
        <v>38</v>
      </c>
      <c r="O3207" s="91"/>
      <c r="P3207" s="237">
        <f>O3207*H3207</f>
        <v>0</v>
      </c>
      <c r="Q3207" s="237">
        <v>0</v>
      </c>
      <c r="R3207" s="237">
        <f>Q3207*H3207</f>
        <v>0</v>
      </c>
      <c r="S3207" s="237">
        <v>0</v>
      </c>
      <c r="T3207" s="238">
        <f>S3207*H3207</f>
        <v>0</v>
      </c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R3207" s="239" t="s">
        <v>327</v>
      </c>
      <c r="AT3207" s="239" t="s">
        <v>185</v>
      </c>
      <c r="AU3207" s="239" t="s">
        <v>83</v>
      </c>
      <c r="AY3207" s="17" t="s">
        <v>183</v>
      </c>
      <c r="BE3207" s="240">
        <f>IF(N3207="základní",J3207,0)</f>
        <v>0</v>
      </c>
      <c r="BF3207" s="240">
        <f>IF(N3207="snížená",J3207,0)</f>
        <v>0</v>
      </c>
      <c r="BG3207" s="240">
        <f>IF(N3207="zákl. přenesená",J3207,0)</f>
        <v>0</v>
      </c>
      <c r="BH3207" s="240">
        <f>IF(N3207="sníž. přenesená",J3207,0)</f>
        <v>0</v>
      </c>
      <c r="BI3207" s="240">
        <f>IF(N3207="nulová",J3207,0)</f>
        <v>0</v>
      </c>
      <c r="BJ3207" s="17" t="s">
        <v>81</v>
      </c>
      <c r="BK3207" s="240">
        <f>ROUND(I3207*H3207,2)</f>
        <v>0</v>
      </c>
      <c r="BL3207" s="17" t="s">
        <v>327</v>
      </c>
      <c r="BM3207" s="239" t="s">
        <v>3721</v>
      </c>
    </row>
    <row r="3208" s="2" customFormat="1" ht="33" customHeight="1">
      <c r="A3208" s="38"/>
      <c r="B3208" s="39"/>
      <c r="C3208" s="227" t="s">
        <v>3722</v>
      </c>
      <c r="D3208" s="227" t="s">
        <v>185</v>
      </c>
      <c r="E3208" s="228" t="s">
        <v>3723</v>
      </c>
      <c r="F3208" s="229" t="s">
        <v>3724</v>
      </c>
      <c r="G3208" s="230" t="s">
        <v>293</v>
      </c>
      <c r="H3208" s="231">
        <v>106.194</v>
      </c>
      <c r="I3208" s="232"/>
      <c r="J3208" s="233">
        <f>ROUND(I3208*H3208,2)</f>
        <v>0</v>
      </c>
      <c r="K3208" s="234"/>
      <c r="L3208" s="44"/>
      <c r="M3208" s="235" t="s">
        <v>1</v>
      </c>
      <c r="N3208" s="236" t="s">
        <v>38</v>
      </c>
      <c r="O3208" s="91"/>
      <c r="P3208" s="237">
        <f>O3208*H3208</f>
        <v>0</v>
      </c>
      <c r="Q3208" s="237">
        <v>0</v>
      </c>
      <c r="R3208" s="237">
        <f>Q3208*H3208</f>
        <v>0</v>
      </c>
      <c r="S3208" s="237">
        <v>0</v>
      </c>
      <c r="T3208" s="238">
        <f>S3208*H3208</f>
        <v>0</v>
      </c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R3208" s="239" t="s">
        <v>327</v>
      </c>
      <c r="AT3208" s="239" t="s">
        <v>185</v>
      </c>
      <c r="AU3208" s="239" t="s">
        <v>83</v>
      </c>
      <c r="AY3208" s="17" t="s">
        <v>183</v>
      </c>
      <c r="BE3208" s="240">
        <f>IF(N3208="základní",J3208,0)</f>
        <v>0</v>
      </c>
      <c r="BF3208" s="240">
        <f>IF(N3208="snížená",J3208,0)</f>
        <v>0</v>
      </c>
      <c r="BG3208" s="240">
        <f>IF(N3208="zákl. přenesená",J3208,0)</f>
        <v>0</v>
      </c>
      <c r="BH3208" s="240">
        <f>IF(N3208="sníž. přenesená",J3208,0)</f>
        <v>0</v>
      </c>
      <c r="BI3208" s="240">
        <f>IF(N3208="nulová",J3208,0)</f>
        <v>0</v>
      </c>
      <c r="BJ3208" s="17" t="s">
        <v>81</v>
      </c>
      <c r="BK3208" s="240">
        <f>ROUND(I3208*H3208,2)</f>
        <v>0</v>
      </c>
      <c r="BL3208" s="17" t="s">
        <v>327</v>
      </c>
      <c r="BM3208" s="239" t="s">
        <v>3725</v>
      </c>
    </row>
    <row r="3209" s="14" customFormat="1">
      <c r="A3209" s="14"/>
      <c r="B3209" s="252"/>
      <c r="C3209" s="253"/>
      <c r="D3209" s="243" t="s">
        <v>195</v>
      </c>
      <c r="E3209" s="253"/>
      <c r="F3209" s="255" t="s">
        <v>3726</v>
      </c>
      <c r="G3209" s="253"/>
      <c r="H3209" s="256">
        <v>106.194</v>
      </c>
      <c r="I3209" s="257"/>
      <c r="J3209" s="253"/>
      <c r="K3209" s="253"/>
      <c r="L3209" s="258"/>
      <c r="M3209" s="259"/>
      <c r="N3209" s="260"/>
      <c r="O3209" s="260"/>
      <c r="P3209" s="260"/>
      <c r="Q3209" s="260"/>
      <c r="R3209" s="260"/>
      <c r="S3209" s="260"/>
      <c r="T3209" s="261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62" t="s">
        <v>195</v>
      </c>
      <c r="AU3209" s="262" t="s">
        <v>83</v>
      </c>
      <c r="AV3209" s="14" t="s">
        <v>83</v>
      </c>
      <c r="AW3209" s="14" t="s">
        <v>4</v>
      </c>
      <c r="AX3209" s="14" t="s">
        <v>81</v>
      </c>
      <c r="AY3209" s="262" t="s">
        <v>183</v>
      </c>
    </row>
    <row r="3210" s="12" customFormat="1" ht="22.8" customHeight="1">
      <c r="A3210" s="12"/>
      <c r="B3210" s="211"/>
      <c r="C3210" s="212"/>
      <c r="D3210" s="213" t="s">
        <v>72</v>
      </c>
      <c r="E3210" s="225" t="s">
        <v>3727</v>
      </c>
      <c r="F3210" s="225" t="s">
        <v>3728</v>
      </c>
      <c r="G3210" s="212"/>
      <c r="H3210" s="212"/>
      <c r="I3210" s="215"/>
      <c r="J3210" s="226">
        <f>BK3210</f>
        <v>0</v>
      </c>
      <c r="K3210" s="212"/>
      <c r="L3210" s="217"/>
      <c r="M3210" s="218"/>
      <c r="N3210" s="219"/>
      <c r="O3210" s="219"/>
      <c r="P3210" s="220">
        <f>SUM(P3211:P3333)</f>
        <v>0</v>
      </c>
      <c r="Q3210" s="219"/>
      <c r="R3210" s="220">
        <f>SUM(R3211:R3333)</f>
        <v>3.0890479999999996</v>
      </c>
      <c r="S3210" s="219"/>
      <c r="T3210" s="221">
        <f>SUM(T3211:T3333)</f>
        <v>0</v>
      </c>
      <c r="U3210" s="12"/>
      <c r="V3210" s="12"/>
      <c r="W3210" s="12"/>
      <c r="X3210" s="12"/>
      <c r="Y3210" s="12"/>
      <c r="Z3210" s="12"/>
      <c r="AA3210" s="12"/>
      <c r="AB3210" s="12"/>
      <c r="AC3210" s="12"/>
      <c r="AD3210" s="12"/>
      <c r="AE3210" s="12"/>
      <c r="AR3210" s="222" t="s">
        <v>83</v>
      </c>
      <c r="AT3210" s="223" t="s">
        <v>72</v>
      </c>
      <c r="AU3210" s="223" t="s">
        <v>81</v>
      </c>
      <c r="AY3210" s="222" t="s">
        <v>183</v>
      </c>
      <c r="BK3210" s="224">
        <f>SUM(BK3211:BK3333)</f>
        <v>0</v>
      </c>
    </row>
    <row r="3211" s="2" customFormat="1" ht="16.5" customHeight="1">
      <c r="A3211" s="38"/>
      <c r="B3211" s="39"/>
      <c r="C3211" s="227" t="s">
        <v>3729</v>
      </c>
      <c r="D3211" s="227" t="s">
        <v>185</v>
      </c>
      <c r="E3211" s="228" t="s">
        <v>3730</v>
      </c>
      <c r="F3211" s="229" t="s">
        <v>3731</v>
      </c>
      <c r="G3211" s="230" t="s">
        <v>202</v>
      </c>
      <c r="H3211" s="231">
        <v>77.599999999999994</v>
      </c>
      <c r="I3211" s="232"/>
      <c r="J3211" s="233">
        <f>ROUND(I3211*H3211,2)</f>
        <v>0</v>
      </c>
      <c r="K3211" s="234"/>
      <c r="L3211" s="44"/>
      <c r="M3211" s="235" t="s">
        <v>1</v>
      </c>
      <c r="N3211" s="236" t="s">
        <v>38</v>
      </c>
      <c r="O3211" s="91"/>
      <c r="P3211" s="237">
        <f>O3211*H3211</f>
        <v>0</v>
      </c>
      <c r="Q3211" s="237">
        <v>0</v>
      </c>
      <c r="R3211" s="237">
        <f>Q3211*H3211</f>
        <v>0</v>
      </c>
      <c r="S3211" s="237">
        <v>0</v>
      </c>
      <c r="T3211" s="238">
        <f>S3211*H3211</f>
        <v>0</v>
      </c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R3211" s="239" t="s">
        <v>327</v>
      </c>
      <c r="AT3211" s="239" t="s">
        <v>185</v>
      </c>
      <c r="AU3211" s="239" t="s">
        <v>83</v>
      </c>
      <c r="AY3211" s="17" t="s">
        <v>183</v>
      </c>
      <c r="BE3211" s="240">
        <f>IF(N3211="základní",J3211,0)</f>
        <v>0</v>
      </c>
      <c r="BF3211" s="240">
        <f>IF(N3211="snížená",J3211,0)</f>
        <v>0</v>
      </c>
      <c r="BG3211" s="240">
        <f>IF(N3211="zákl. přenesená",J3211,0)</f>
        <v>0</v>
      </c>
      <c r="BH3211" s="240">
        <f>IF(N3211="sníž. přenesená",J3211,0)</f>
        <v>0</v>
      </c>
      <c r="BI3211" s="240">
        <f>IF(N3211="nulová",J3211,0)</f>
        <v>0</v>
      </c>
      <c r="BJ3211" s="17" t="s">
        <v>81</v>
      </c>
      <c r="BK3211" s="240">
        <f>ROUND(I3211*H3211,2)</f>
        <v>0</v>
      </c>
      <c r="BL3211" s="17" t="s">
        <v>327</v>
      </c>
      <c r="BM3211" s="239" t="s">
        <v>3732</v>
      </c>
    </row>
    <row r="3212" s="13" customFormat="1">
      <c r="A3212" s="13"/>
      <c r="B3212" s="241"/>
      <c r="C3212" s="242"/>
      <c r="D3212" s="243" t="s">
        <v>195</v>
      </c>
      <c r="E3212" s="244" t="s">
        <v>1</v>
      </c>
      <c r="F3212" s="245" t="s">
        <v>196</v>
      </c>
      <c r="G3212" s="242"/>
      <c r="H3212" s="244" t="s">
        <v>1</v>
      </c>
      <c r="I3212" s="246"/>
      <c r="J3212" s="242"/>
      <c r="K3212" s="242"/>
      <c r="L3212" s="247"/>
      <c r="M3212" s="248"/>
      <c r="N3212" s="249"/>
      <c r="O3212" s="249"/>
      <c r="P3212" s="249"/>
      <c r="Q3212" s="249"/>
      <c r="R3212" s="249"/>
      <c r="S3212" s="249"/>
      <c r="T3212" s="250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51" t="s">
        <v>195</v>
      </c>
      <c r="AU3212" s="251" t="s">
        <v>83</v>
      </c>
      <c r="AV3212" s="13" t="s">
        <v>81</v>
      </c>
      <c r="AW3212" s="13" t="s">
        <v>30</v>
      </c>
      <c r="AX3212" s="13" t="s">
        <v>73</v>
      </c>
      <c r="AY3212" s="251" t="s">
        <v>183</v>
      </c>
    </row>
    <row r="3213" s="13" customFormat="1">
      <c r="A3213" s="13"/>
      <c r="B3213" s="241"/>
      <c r="C3213" s="242"/>
      <c r="D3213" s="243" t="s">
        <v>195</v>
      </c>
      <c r="E3213" s="244" t="s">
        <v>1</v>
      </c>
      <c r="F3213" s="245" t="s">
        <v>3733</v>
      </c>
      <c r="G3213" s="242"/>
      <c r="H3213" s="244" t="s">
        <v>1</v>
      </c>
      <c r="I3213" s="246"/>
      <c r="J3213" s="242"/>
      <c r="K3213" s="242"/>
      <c r="L3213" s="247"/>
      <c r="M3213" s="248"/>
      <c r="N3213" s="249"/>
      <c r="O3213" s="249"/>
      <c r="P3213" s="249"/>
      <c r="Q3213" s="249"/>
      <c r="R3213" s="249"/>
      <c r="S3213" s="249"/>
      <c r="T3213" s="250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51" t="s">
        <v>195</v>
      </c>
      <c r="AU3213" s="251" t="s">
        <v>83</v>
      </c>
      <c r="AV3213" s="13" t="s">
        <v>81</v>
      </c>
      <c r="AW3213" s="13" t="s">
        <v>30</v>
      </c>
      <c r="AX3213" s="13" t="s">
        <v>73</v>
      </c>
      <c r="AY3213" s="251" t="s">
        <v>183</v>
      </c>
    </row>
    <row r="3214" s="13" customFormat="1">
      <c r="A3214" s="13"/>
      <c r="B3214" s="241"/>
      <c r="C3214" s="242"/>
      <c r="D3214" s="243" t="s">
        <v>195</v>
      </c>
      <c r="E3214" s="244" t="s">
        <v>1</v>
      </c>
      <c r="F3214" s="245" t="s">
        <v>3734</v>
      </c>
      <c r="G3214" s="242"/>
      <c r="H3214" s="244" t="s">
        <v>1</v>
      </c>
      <c r="I3214" s="246"/>
      <c r="J3214" s="242"/>
      <c r="K3214" s="242"/>
      <c r="L3214" s="247"/>
      <c r="M3214" s="248"/>
      <c r="N3214" s="249"/>
      <c r="O3214" s="249"/>
      <c r="P3214" s="249"/>
      <c r="Q3214" s="249"/>
      <c r="R3214" s="249"/>
      <c r="S3214" s="249"/>
      <c r="T3214" s="250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51" t="s">
        <v>195</v>
      </c>
      <c r="AU3214" s="251" t="s">
        <v>83</v>
      </c>
      <c r="AV3214" s="13" t="s">
        <v>81</v>
      </c>
      <c r="AW3214" s="13" t="s">
        <v>30</v>
      </c>
      <c r="AX3214" s="13" t="s">
        <v>73</v>
      </c>
      <c r="AY3214" s="251" t="s">
        <v>183</v>
      </c>
    </row>
    <row r="3215" s="14" customFormat="1">
      <c r="A3215" s="14"/>
      <c r="B3215" s="252"/>
      <c r="C3215" s="253"/>
      <c r="D3215" s="243" t="s">
        <v>195</v>
      </c>
      <c r="E3215" s="254" t="s">
        <v>1</v>
      </c>
      <c r="F3215" s="255" t="s">
        <v>3735</v>
      </c>
      <c r="G3215" s="253"/>
      <c r="H3215" s="256">
        <v>4.0999999999999996</v>
      </c>
      <c r="I3215" s="257"/>
      <c r="J3215" s="253"/>
      <c r="K3215" s="253"/>
      <c r="L3215" s="258"/>
      <c r="M3215" s="259"/>
      <c r="N3215" s="260"/>
      <c r="O3215" s="260"/>
      <c r="P3215" s="260"/>
      <c r="Q3215" s="260"/>
      <c r="R3215" s="260"/>
      <c r="S3215" s="260"/>
      <c r="T3215" s="261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62" t="s">
        <v>195</v>
      </c>
      <c r="AU3215" s="262" t="s">
        <v>83</v>
      </c>
      <c r="AV3215" s="14" t="s">
        <v>83</v>
      </c>
      <c r="AW3215" s="14" t="s">
        <v>30</v>
      </c>
      <c r="AX3215" s="14" t="s">
        <v>73</v>
      </c>
      <c r="AY3215" s="262" t="s">
        <v>183</v>
      </c>
    </row>
    <row r="3216" s="13" customFormat="1">
      <c r="A3216" s="13"/>
      <c r="B3216" s="241"/>
      <c r="C3216" s="242"/>
      <c r="D3216" s="243" t="s">
        <v>195</v>
      </c>
      <c r="E3216" s="244" t="s">
        <v>1</v>
      </c>
      <c r="F3216" s="245" t="s">
        <v>3736</v>
      </c>
      <c r="G3216" s="242"/>
      <c r="H3216" s="244" t="s">
        <v>1</v>
      </c>
      <c r="I3216" s="246"/>
      <c r="J3216" s="242"/>
      <c r="K3216" s="242"/>
      <c r="L3216" s="247"/>
      <c r="M3216" s="248"/>
      <c r="N3216" s="249"/>
      <c r="O3216" s="249"/>
      <c r="P3216" s="249"/>
      <c r="Q3216" s="249"/>
      <c r="R3216" s="249"/>
      <c r="S3216" s="249"/>
      <c r="T3216" s="250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51" t="s">
        <v>195</v>
      </c>
      <c r="AU3216" s="251" t="s">
        <v>83</v>
      </c>
      <c r="AV3216" s="13" t="s">
        <v>81</v>
      </c>
      <c r="AW3216" s="13" t="s">
        <v>30</v>
      </c>
      <c r="AX3216" s="13" t="s">
        <v>73</v>
      </c>
      <c r="AY3216" s="251" t="s">
        <v>183</v>
      </c>
    </row>
    <row r="3217" s="14" customFormat="1">
      <c r="A3217" s="14"/>
      <c r="B3217" s="252"/>
      <c r="C3217" s="253"/>
      <c r="D3217" s="243" t="s">
        <v>195</v>
      </c>
      <c r="E3217" s="254" t="s">
        <v>1</v>
      </c>
      <c r="F3217" s="255" t="s">
        <v>3737</v>
      </c>
      <c r="G3217" s="253"/>
      <c r="H3217" s="256">
        <v>5.7999999999999998</v>
      </c>
      <c r="I3217" s="257"/>
      <c r="J3217" s="253"/>
      <c r="K3217" s="253"/>
      <c r="L3217" s="258"/>
      <c r="M3217" s="259"/>
      <c r="N3217" s="260"/>
      <c r="O3217" s="260"/>
      <c r="P3217" s="260"/>
      <c r="Q3217" s="260"/>
      <c r="R3217" s="260"/>
      <c r="S3217" s="260"/>
      <c r="T3217" s="261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62" t="s">
        <v>195</v>
      </c>
      <c r="AU3217" s="262" t="s">
        <v>83</v>
      </c>
      <c r="AV3217" s="14" t="s">
        <v>83</v>
      </c>
      <c r="AW3217" s="14" t="s">
        <v>30</v>
      </c>
      <c r="AX3217" s="14" t="s">
        <v>73</v>
      </c>
      <c r="AY3217" s="262" t="s">
        <v>183</v>
      </c>
    </row>
    <row r="3218" s="13" customFormat="1">
      <c r="A3218" s="13"/>
      <c r="B3218" s="241"/>
      <c r="C3218" s="242"/>
      <c r="D3218" s="243" t="s">
        <v>195</v>
      </c>
      <c r="E3218" s="244" t="s">
        <v>1</v>
      </c>
      <c r="F3218" s="245" t="s">
        <v>208</v>
      </c>
      <c r="G3218" s="242"/>
      <c r="H3218" s="244" t="s">
        <v>1</v>
      </c>
      <c r="I3218" s="246"/>
      <c r="J3218" s="242"/>
      <c r="K3218" s="242"/>
      <c r="L3218" s="247"/>
      <c r="M3218" s="248"/>
      <c r="N3218" s="249"/>
      <c r="O3218" s="249"/>
      <c r="P3218" s="249"/>
      <c r="Q3218" s="249"/>
      <c r="R3218" s="249"/>
      <c r="S3218" s="249"/>
      <c r="T3218" s="250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51" t="s">
        <v>195</v>
      </c>
      <c r="AU3218" s="251" t="s">
        <v>83</v>
      </c>
      <c r="AV3218" s="13" t="s">
        <v>81</v>
      </c>
      <c r="AW3218" s="13" t="s">
        <v>30</v>
      </c>
      <c r="AX3218" s="13" t="s">
        <v>73</v>
      </c>
      <c r="AY3218" s="251" t="s">
        <v>183</v>
      </c>
    </row>
    <row r="3219" s="13" customFormat="1">
      <c r="A3219" s="13"/>
      <c r="B3219" s="241"/>
      <c r="C3219" s="242"/>
      <c r="D3219" s="243" t="s">
        <v>195</v>
      </c>
      <c r="E3219" s="244" t="s">
        <v>1</v>
      </c>
      <c r="F3219" s="245" t="s">
        <v>3738</v>
      </c>
      <c r="G3219" s="242"/>
      <c r="H3219" s="244" t="s">
        <v>1</v>
      </c>
      <c r="I3219" s="246"/>
      <c r="J3219" s="242"/>
      <c r="K3219" s="242"/>
      <c r="L3219" s="247"/>
      <c r="M3219" s="248"/>
      <c r="N3219" s="249"/>
      <c r="O3219" s="249"/>
      <c r="P3219" s="249"/>
      <c r="Q3219" s="249"/>
      <c r="R3219" s="249"/>
      <c r="S3219" s="249"/>
      <c r="T3219" s="250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51" t="s">
        <v>195</v>
      </c>
      <c r="AU3219" s="251" t="s">
        <v>83</v>
      </c>
      <c r="AV3219" s="13" t="s">
        <v>81</v>
      </c>
      <c r="AW3219" s="13" t="s">
        <v>30</v>
      </c>
      <c r="AX3219" s="13" t="s">
        <v>73</v>
      </c>
      <c r="AY3219" s="251" t="s">
        <v>183</v>
      </c>
    </row>
    <row r="3220" s="13" customFormat="1">
      <c r="A3220" s="13"/>
      <c r="B3220" s="241"/>
      <c r="C3220" s="242"/>
      <c r="D3220" s="243" t="s">
        <v>195</v>
      </c>
      <c r="E3220" s="244" t="s">
        <v>1</v>
      </c>
      <c r="F3220" s="245" t="s">
        <v>3739</v>
      </c>
      <c r="G3220" s="242"/>
      <c r="H3220" s="244" t="s">
        <v>1</v>
      </c>
      <c r="I3220" s="246"/>
      <c r="J3220" s="242"/>
      <c r="K3220" s="242"/>
      <c r="L3220" s="247"/>
      <c r="M3220" s="248"/>
      <c r="N3220" s="249"/>
      <c r="O3220" s="249"/>
      <c r="P3220" s="249"/>
      <c r="Q3220" s="249"/>
      <c r="R3220" s="249"/>
      <c r="S3220" s="249"/>
      <c r="T3220" s="250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51" t="s">
        <v>195</v>
      </c>
      <c r="AU3220" s="251" t="s">
        <v>83</v>
      </c>
      <c r="AV3220" s="13" t="s">
        <v>81</v>
      </c>
      <c r="AW3220" s="13" t="s">
        <v>30</v>
      </c>
      <c r="AX3220" s="13" t="s">
        <v>73</v>
      </c>
      <c r="AY3220" s="251" t="s">
        <v>183</v>
      </c>
    </row>
    <row r="3221" s="14" customFormat="1">
      <c r="A3221" s="14"/>
      <c r="B3221" s="252"/>
      <c r="C3221" s="253"/>
      <c r="D3221" s="243" t="s">
        <v>195</v>
      </c>
      <c r="E3221" s="254" t="s">
        <v>1</v>
      </c>
      <c r="F3221" s="255" t="s">
        <v>3740</v>
      </c>
      <c r="G3221" s="253"/>
      <c r="H3221" s="256">
        <v>11.6</v>
      </c>
      <c r="I3221" s="257"/>
      <c r="J3221" s="253"/>
      <c r="K3221" s="253"/>
      <c r="L3221" s="258"/>
      <c r="M3221" s="259"/>
      <c r="N3221" s="260"/>
      <c r="O3221" s="260"/>
      <c r="P3221" s="260"/>
      <c r="Q3221" s="260"/>
      <c r="R3221" s="260"/>
      <c r="S3221" s="260"/>
      <c r="T3221" s="261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62" t="s">
        <v>195</v>
      </c>
      <c r="AU3221" s="262" t="s">
        <v>83</v>
      </c>
      <c r="AV3221" s="14" t="s">
        <v>83</v>
      </c>
      <c r="AW3221" s="14" t="s">
        <v>30</v>
      </c>
      <c r="AX3221" s="14" t="s">
        <v>73</v>
      </c>
      <c r="AY3221" s="262" t="s">
        <v>183</v>
      </c>
    </row>
    <row r="3222" s="13" customFormat="1">
      <c r="A3222" s="13"/>
      <c r="B3222" s="241"/>
      <c r="C3222" s="242"/>
      <c r="D3222" s="243" t="s">
        <v>195</v>
      </c>
      <c r="E3222" s="244" t="s">
        <v>1</v>
      </c>
      <c r="F3222" s="245" t="s">
        <v>3741</v>
      </c>
      <c r="G3222" s="242"/>
      <c r="H3222" s="244" t="s">
        <v>1</v>
      </c>
      <c r="I3222" s="246"/>
      <c r="J3222" s="242"/>
      <c r="K3222" s="242"/>
      <c r="L3222" s="247"/>
      <c r="M3222" s="248"/>
      <c r="N3222" s="249"/>
      <c r="O3222" s="249"/>
      <c r="P3222" s="249"/>
      <c r="Q3222" s="249"/>
      <c r="R3222" s="249"/>
      <c r="S3222" s="249"/>
      <c r="T3222" s="250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51" t="s">
        <v>195</v>
      </c>
      <c r="AU3222" s="251" t="s">
        <v>83</v>
      </c>
      <c r="AV3222" s="13" t="s">
        <v>81</v>
      </c>
      <c r="AW3222" s="13" t="s">
        <v>30</v>
      </c>
      <c r="AX3222" s="13" t="s">
        <v>73</v>
      </c>
      <c r="AY3222" s="251" t="s">
        <v>183</v>
      </c>
    </row>
    <row r="3223" s="13" customFormat="1">
      <c r="A3223" s="13"/>
      <c r="B3223" s="241"/>
      <c r="C3223" s="242"/>
      <c r="D3223" s="243" t="s">
        <v>195</v>
      </c>
      <c r="E3223" s="244" t="s">
        <v>1</v>
      </c>
      <c r="F3223" s="245" t="s">
        <v>1619</v>
      </c>
      <c r="G3223" s="242"/>
      <c r="H3223" s="244" t="s">
        <v>1</v>
      </c>
      <c r="I3223" s="246"/>
      <c r="J3223" s="242"/>
      <c r="K3223" s="242"/>
      <c r="L3223" s="247"/>
      <c r="M3223" s="248"/>
      <c r="N3223" s="249"/>
      <c r="O3223" s="249"/>
      <c r="P3223" s="249"/>
      <c r="Q3223" s="249"/>
      <c r="R3223" s="249"/>
      <c r="S3223" s="249"/>
      <c r="T3223" s="250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51" t="s">
        <v>195</v>
      </c>
      <c r="AU3223" s="251" t="s">
        <v>83</v>
      </c>
      <c r="AV3223" s="13" t="s">
        <v>81</v>
      </c>
      <c r="AW3223" s="13" t="s">
        <v>30</v>
      </c>
      <c r="AX3223" s="13" t="s">
        <v>73</v>
      </c>
      <c r="AY3223" s="251" t="s">
        <v>183</v>
      </c>
    </row>
    <row r="3224" s="14" customFormat="1">
      <c r="A3224" s="14"/>
      <c r="B3224" s="252"/>
      <c r="C3224" s="253"/>
      <c r="D3224" s="243" t="s">
        <v>195</v>
      </c>
      <c r="E3224" s="254" t="s">
        <v>1</v>
      </c>
      <c r="F3224" s="255" t="s">
        <v>3423</v>
      </c>
      <c r="G3224" s="253"/>
      <c r="H3224" s="256">
        <v>2.2999999999999998</v>
      </c>
      <c r="I3224" s="257"/>
      <c r="J3224" s="253"/>
      <c r="K3224" s="253"/>
      <c r="L3224" s="258"/>
      <c r="M3224" s="259"/>
      <c r="N3224" s="260"/>
      <c r="O3224" s="260"/>
      <c r="P3224" s="260"/>
      <c r="Q3224" s="260"/>
      <c r="R3224" s="260"/>
      <c r="S3224" s="260"/>
      <c r="T3224" s="261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62" t="s">
        <v>195</v>
      </c>
      <c r="AU3224" s="262" t="s">
        <v>83</v>
      </c>
      <c r="AV3224" s="14" t="s">
        <v>83</v>
      </c>
      <c r="AW3224" s="14" t="s">
        <v>30</v>
      </c>
      <c r="AX3224" s="14" t="s">
        <v>73</v>
      </c>
      <c r="AY3224" s="262" t="s">
        <v>183</v>
      </c>
    </row>
    <row r="3225" s="13" customFormat="1">
      <c r="A3225" s="13"/>
      <c r="B3225" s="241"/>
      <c r="C3225" s="242"/>
      <c r="D3225" s="243" t="s">
        <v>195</v>
      </c>
      <c r="E3225" s="244" t="s">
        <v>1</v>
      </c>
      <c r="F3225" s="245" t="s">
        <v>3742</v>
      </c>
      <c r="G3225" s="242"/>
      <c r="H3225" s="244" t="s">
        <v>1</v>
      </c>
      <c r="I3225" s="246"/>
      <c r="J3225" s="242"/>
      <c r="K3225" s="242"/>
      <c r="L3225" s="247"/>
      <c r="M3225" s="248"/>
      <c r="N3225" s="249"/>
      <c r="O3225" s="249"/>
      <c r="P3225" s="249"/>
      <c r="Q3225" s="249"/>
      <c r="R3225" s="249"/>
      <c r="S3225" s="249"/>
      <c r="T3225" s="250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51" t="s">
        <v>195</v>
      </c>
      <c r="AU3225" s="251" t="s">
        <v>83</v>
      </c>
      <c r="AV3225" s="13" t="s">
        <v>81</v>
      </c>
      <c r="AW3225" s="13" t="s">
        <v>30</v>
      </c>
      <c r="AX3225" s="13" t="s">
        <v>73</v>
      </c>
      <c r="AY3225" s="251" t="s">
        <v>183</v>
      </c>
    </row>
    <row r="3226" s="13" customFormat="1">
      <c r="A3226" s="13"/>
      <c r="B3226" s="241"/>
      <c r="C3226" s="242"/>
      <c r="D3226" s="243" t="s">
        <v>195</v>
      </c>
      <c r="E3226" s="244" t="s">
        <v>1</v>
      </c>
      <c r="F3226" s="245" t="s">
        <v>1027</v>
      </c>
      <c r="G3226" s="242"/>
      <c r="H3226" s="244" t="s">
        <v>1</v>
      </c>
      <c r="I3226" s="246"/>
      <c r="J3226" s="242"/>
      <c r="K3226" s="242"/>
      <c r="L3226" s="247"/>
      <c r="M3226" s="248"/>
      <c r="N3226" s="249"/>
      <c r="O3226" s="249"/>
      <c r="P3226" s="249"/>
      <c r="Q3226" s="249"/>
      <c r="R3226" s="249"/>
      <c r="S3226" s="249"/>
      <c r="T3226" s="250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51" t="s">
        <v>195</v>
      </c>
      <c r="AU3226" s="251" t="s">
        <v>83</v>
      </c>
      <c r="AV3226" s="13" t="s">
        <v>81</v>
      </c>
      <c r="AW3226" s="13" t="s">
        <v>30</v>
      </c>
      <c r="AX3226" s="13" t="s">
        <v>73</v>
      </c>
      <c r="AY3226" s="251" t="s">
        <v>183</v>
      </c>
    </row>
    <row r="3227" s="14" customFormat="1">
      <c r="A3227" s="14"/>
      <c r="B3227" s="252"/>
      <c r="C3227" s="253"/>
      <c r="D3227" s="243" t="s">
        <v>195</v>
      </c>
      <c r="E3227" s="254" t="s">
        <v>1</v>
      </c>
      <c r="F3227" s="255" t="s">
        <v>3743</v>
      </c>
      <c r="G3227" s="253"/>
      <c r="H3227" s="256">
        <v>53.799999999999997</v>
      </c>
      <c r="I3227" s="257"/>
      <c r="J3227" s="253"/>
      <c r="K3227" s="253"/>
      <c r="L3227" s="258"/>
      <c r="M3227" s="259"/>
      <c r="N3227" s="260"/>
      <c r="O3227" s="260"/>
      <c r="P3227" s="260"/>
      <c r="Q3227" s="260"/>
      <c r="R3227" s="260"/>
      <c r="S3227" s="260"/>
      <c r="T3227" s="261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62" t="s">
        <v>195</v>
      </c>
      <c r="AU3227" s="262" t="s">
        <v>83</v>
      </c>
      <c r="AV3227" s="14" t="s">
        <v>83</v>
      </c>
      <c r="AW3227" s="14" t="s">
        <v>30</v>
      </c>
      <c r="AX3227" s="14" t="s">
        <v>73</v>
      </c>
      <c r="AY3227" s="262" t="s">
        <v>183</v>
      </c>
    </row>
    <row r="3228" s="15" customFormat="1">
      <c r="A3228" s="15"/>
      <c r="B3228" s="263"/>
      <c r="C3228" s="264"/>
      <c r="D3228" s="243" t="s">
        <v>195</v>
      </c>
      <c r="E3228" s="265" t="s">
        <v>1</v>
      </c>
      <c r="F3228" s="266" t="s">
        <v>219</v>
      </c>
      <c r="G3228" s="264"/>
      <c r="H3228" s="267">
        <v>77.599999999999994</v>
      </c>
      <c r="I3228" s="268"/>
      <c r="J3228" s="264"/>
      <c r="K3228" s="264"/>
      <c r="L3228" s="269"/>
      <c r="M3228" s="270"/>
      <c r="N3228" s="271"/>
      <c r="O3228" s="271"/>
      <c r="P3228" s="271"/>
      <c r="Q3228" s="271"/>
      <c r="R3228" s="271"/>
      <c r="S3228" s="271"/>
      <c r="T3228" s="272"/>
      <c r="U3228" s="15"/>
      <c r="V3228" s="15"/>
      <c r="W3228" s="15"/>
      <c r="X3228" s="15"/>
      <c r="Y3228" s="15"/>
      <c r="Z3228" s="15"/>
      <c r="AA3228" s="15"/>
      <c r="AB3228" s="15"/>
      <c r="AC3228" s="15"/>
      <c r="AD3228" s="15"/>
      <c r="AE3228" s="15"/>
      <c r="AT3228" s="273" t="s">
        <v>195</v>
      </c>
      <c r="AU3228" s="273" t="s">
        <v>83</v>
      </c>
      <c r="AV3228" s="15" t="s">
        <v>188</v>
      </c>
      <c r="AW3228" s="15" t="s">
        <v>30</v>
      </c>
      <c r="AX3228" s="15" t="s">
        <v>81</v>
      </c>
      <c r="AY3228" s="273" t="s">
        <v>183</v>
      </c>
    </row>
    <row r="3229" s="2" customFormat="1" ht="16.5" customHeight="1">
      <c r="A3229" s="38"/>
      <c r="B3229" s="39"/>
      <c r="C3229" s="227" t="s">
        <v>3744</v>
      </c>
      <c r="D3229" s="227" t="s">
        <v>185</v>
      </c>
      <c r="E3229" s="228" t="s">
        <v>3745</v>
      </c>
      <c r="F3229" s="229" t="s">
        <v>3746</v>
      </c>
      <c r="G3229" s="230" t="s">
        <v>202</v>
      </c>
      <c r="H3229" s="231">
        <v>77.599999999999994</v>
      </c>
      <c r="I3229" s="232"/>
      <c r="J3229" s="233">
        <f>ROUND(I3229*H3229,2)</f>
        <v>0</v>
      </c>
      <c r="K3229" s="234"/>
      <c r="L3229" s="44"/>
      <c r="M3229" s="235" t="s">
        <v>1</v>
      </c>
      <c r="N3229" s="236" t="s">
        <v>38</v>
      </c>
      <c r="O3229" s="91"/>
      <c r="P3229" s="237">
        <f>O3229*H3229</f>
        <v>0</v>
      </c>
      <c r="Q3229" s="237">
        <v>0.00029999999999999997</v>
      </c>
      <c r="R3229" s="237">
        <f>Q3229*H3229</f>
        <v>0.023279999999999995</v>
      </c>
      <c r="S3229" s="237">
        <v>0</v>
      </c>
      <c r="T3229" s="238">
        <f>S3229*H3229</f>
        <v>0</v>
      </c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R3229" s="239" t="s">
        <v>327</v>
      </c>
      <c r="AT3229" s="239" t="s">
        <v>185</v>
      </c>
      <c r="AU3229" s="239" t="s">
        <v>83</v>
      </c>
      <c r="AY3229" s="17" t="s">
        <v>183</v>
      </c>
      <c r="BE3229" s="240">
        <f>IF(N3229="základní",J3229,0)</f>
        <v>0</v>
      </c>
      <c r="BF3229" s="240">
        <f>IF(N3229="snížená",J3229,0)</f>
        <v>0</v>
      </c>
      <c r="BG3229" s="240">
        <f>IF(N3229="zákl. přenesená",J3229,0)</f>
        <v>0</v>
      </c>
      <c r="BH3229" s="240">
        <f>IF(N3229="sníž. přenesená",J3229,0)</f>
        <v>0</v>
      </c>
      <c r="BI3229" s="240">
        <f>IF(N3229="nulová",J3229,0)</f>
        <v>0</v>
      </c>
      <c r="BJ3229" s="17" t="s">
        <v>81</v>
      </c>
      <c r="BK3229" s="240">
        <f>ROUND(I3229*H3229,2)</f>
        <v>0</v>
      </c>
      <c r="BL3229" s="17" t="s">
        <v>327</v>
      </c>
      <c r="BM3229" s="239" t="s">
        <v>3747</v>
      </c>
    </row>
    <row r="3230" s="13" customFormat="1">
      <c r="A3230" s="13"/>
      <c r="B3230" s="241"/>
      <c r="C3230" s="242"/>
      <c r="D3230" s="243" t="s">
        <v>195</v>
      </c>
      <c r="E3230" s="244" t="s">
        <v>1</v>
      </c>
      <c r="F3230" s="245" t="s">
        <v>196</v>
      </c>
      <c r="G3230" s="242"/>
      <c r="H3230" s="244" t="s">
        <v>1</v>
      </c>
      <c r="I3230" s="246"/>
      <c r="J3230" s="242"/>
      <c r="K3230" s="242"/>
      <c r="L3230" s="247"/>
      <c r="M3230" s="248"/>
      <c r="N3230" s="249"/>
      <c r="O3230" s="249"/>
      <c r="P3230" s="249"/>
      <c r="Q3230" s="249"/>
      <c r="R3230" s="249"/>
      <c r="S3230" s="249"/>
      <c r="T3230" s="250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51" t="s">
        <v>195</v>
      </c>
      <c r="AU3230" s="251" t="s">
        <v>83</v>
      </c>
      <c r="AV3230" s="13" t="s">
        <v>81</v>
      </c>
      <c r="AW3230" s="13" t="s">
        <v>30</v>
      </c>
      <c r="AX3230" s="13" t="s">
        <v>73</v>
      </c>
      <c r="AY3230" s="251" t="s">
        <v>183</v>
      </c>
    </row>
    <row r="3231" s="13" customFormat="1">
      <c r="A3231" s="13"/>
      <c r="B3231" s="241"/>
      <c r="C3231" s="242"/>
      <c r="D3231" s="243" t="s">
        <v>195</v>
      </c>
      <c r="E3231" s="244" t="s">
        <v>1</v>
      </c>
      <c r="F3231" s="245" t="s">
        <v>3748</v>
      </c>
      <c r="G3231" s="242"/>
      <c r="H3231" s="244" t="s">
        <v>1</v>
      </c>
      <c r="I3231" s="246"/>
      <c r="J3231" s="242"/>
      <c r="K3231" s="242"/>
      <c r="L3231" s="247"/>
      <c r="M3231" s="248"/>
      <c r="N3231" s="249"/>
      <c r="O3231" s="249"/>
      <c r="P3231" s="249"/>
      <c r="Q3231" s="249"/>
      <c r="R3231" s="249"/>
      <c r="S3231" s="249"/>
      <c r="T3231" s="250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51" t="s">
        <v>195</v>
      </c>
      <c r="AU3231" s="251" t="s">
        <v>83</v>
      </c>
      <c r="AV3231" s="13" t="s">
        <v>81</v>
      </c>
      <c r="AW3231" s="13" t="s">
        <v>30</v>
      </c>
      <c r="AX3231" s="13" t="s">
        <v>73</v>
      </c>
      <c r="AY3231" s="251" t="s">
        <v>183</v>
      </c>
    </row>
    <row r="3232" s="13" customFormat="1">
      <c r="A3232" s="13"/>
      <c r="B3232" s="241"/>
      <c r="C3232" s="242"/>
      <c r="D3232" s="243" t="s">
        <v>195</v>
      </c>
      <c r="E3232" s="244" t="s">
        <v>1</v>
      </c>
      <c r="F3232" s="245" t="s">
        <v>3734</v>
      </c>
      <c r="G3232" s="242"/>
      <c r="H3232" s="244" t="s">
        <v>1</v>
      </c>
      <c r="I3232" s="246"/>
      <c r="J3232" s="242"/>
      <c r="K3232" s="242"/>
      <c r="L3232" s="247"/>
      <c r="M3232" s="248"/>
      <c r="N3232" s="249"/>
      <c r="O3232" s="249"/>
      <c r="P3232" s="249"/>
      <c r="Q3232" s="249"/>
      <c r="R3232" s="249"/>
      <c r="S3232" s="249"/>
      <c r="T3232" s="250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51" t="s">
        <v>195</v>
      </c>
      <c r="AU3232" s="251" t="s">
        <v>83</v>
      </c>
      <c r="AV3232" s="13" t="s">
        <v>81</v>
      </c>
      <c r="AW3232" s="13" t="s">
        <v>30</v>
      </c>
      <c r="AX3232" s="13" t="s">
        <v>73</v>
      </c>
      <c r="AY3232" s="251" t="s">
        <v>183</v>
      </c>
    </row>
    <row r="3233" s="14" customFormat="1">
      <c r="A3233" s="14"/>
      <c r="B3233" s="252"/>
      <c r="C3233" s="253"/>
      <c r="D3233" s="243" t="s">
        <v>195</v>
      </c>
      <c r="E3233" s="254" t="s">
        <v>1</v>
      </c>
      <c r="F3233" s="255" t="s">
        <v>3735</v>
      </c>
      <c r="G3233" s="253"/>
      <c r="H3233" s="256">
        <v>4.0999999999999996</v>
      </c>
      <c r="I3233" s="257"/>
      <c r="J3233" s="253"/>
      <c r="K3233" s="253"/>
      <c r="L3233" s="258"/>
      <c r="M3233" s="259"/>
      <c r="N3233" s="260"/>
      <c r="O3233" s="260"/>
      <c r="P3233" s="260"/>
      <c r="Q3233" s="260"/>
      <c r="R3233" s="260"/>
      <c r="S3233" s="260"/>
      <c r="T3233" s="261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62" t="s">
        <v>195</v>
      </c>
      <c r="AU3233" s="262" t="s">
        <v>83</v>
      </c>
      <c r="AV3233" s="14" t="s">
        <v>83</v>
      </c>
      <c r="AW3233" s="14" t="s">
        <v>30</v>
      </c>
      <c r="AX3233" s="14" t="s">
        <v>73</v>
      </c>
      <c r="AY3233" s="262" t="s">
        <v>183</v>
      </c>
    </row>
    <row r="3234" s="13" customFormat="1">
      <c r="A3234" s="13"/>
      <c r="B3234" s="241"/>
      <c r="C3234" s="242"/>
      <c r="D3234" s="243" t="s">
        <v>195</v>
      </c>
      <c r="E3234" s="244" t="s">
        <v>1</v>
      </c>
      <c r="F3234" s="245" t="s">
        <v>3736</v>
      </c>
      <c r="G3234" s="242"/>
      <c r="H3234" s="244" t="s">
        <v>1</v>
      </c>
      <c r="I3234" s="246"/>
      <c r="J3234" s="242"/>
      <c r="K3234" s="242"/>
      <c r="L3234" s="247"/>
      <c r="M3234" s="248"/>
      <c r="N3234" s="249"/>
      <c r="O3234" s="249"/>
      <c r="P3234" s="249"/>
      <c r="Q3234" s="249"/>
      <c r="R3234" s="249"/>
      <c r="S3234" s="249"/>
      <c r="T3234" s="250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51" t="s">
        <v>195</v>
      </c>
      <c r="AU3234" s="251" t="s">
        <v>83</v>
      </c>
      <c r="AV3234" s="13" t="s">
        <v>81</v>
      </c>
      <c r="AW3234" s="13" t="s">
        <v>30</v>
      </c>
      <c r="AX3234" s="13" t="s">
        <v>73</v>
      </c>
      <c r="AY3234" s="251" t="s">
        <v>183</v>
      </c>
    </row>
    <row r="3235" s="14" customFormat="1">
      <c r="A3235" s="14"/>
      <c r="B3235" s="252"/>
      <c r="C3235" s="253"/>
      <c r="D3235" s="243" t="s">
        <v>195</v>
      </c>
      <c r="E3235" s="254" t="s">
        <v>1</v>
      </c>
      <c r="F3235" s="255" t="s">
        <v>3737</v>
      </c>
      <c r="G3235" s="253"/>
      <c r="H3235" s="256">
        <v>5.7999999999999998</v>
      </c>
      <c r="I3235" s="257"/>
      <c r="J3235" s="253"/>
      <c r="K3235" s="253"/>
      <c r="L3235" s="258"/>
      <c r="M3235" s="259"/>
      <c r="N3235" s="260"/>
      <c r="O3235" s="260"/>
      <c r="P3235" s="260"/>
      <c r="Q3235" s="260"/>
      <c r="R3235" s="260"/>
      <c r="S3235" s="260"/>
      <c r="T3235" s="261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62" t="s">
        <v>195</v>
      </c>
      <c r="AU3235" s="262" t="s">
        <v>83</v>
      </c>
      <c r="AV3235" s="14" t="s">
        <v>83</v>
      </c>
      <c r="AW3235" s="14" t="s">
        <v>30</v>
      </c>
      <c r="AX3235" s="14" t="s">
        <v>73</v>
      </c>
      <c r="AY3235" s="262" t="s">
        <v>183</v>
      </c>
    </row>
    <row r="3236" s="13" customFormat="1">
      <c r="A3236" s="13"/>
      <c r="B3236" s="241"/>
      <c r="C3236" s="242"/>
      <c r="D3236" s="243" t="s">
        <v>195</v>
      </c>
      <c r="E3236" s="244" t="s">
        <v>1</v>
      </c>
      <c r="F3236" s="245" t="s">
        <v>208</v>
      </c>
      <c r="G3236" s="242"/>
      <c r="H3236" s="244" t="s">
        <v>1</v>
      </c>
      <c r="I3236" s="246"/>
      <c r="J3236" s="242"/>
      <c r="K3236" s="242"/>
      <c r="L3236" s="247"/>
      <c r="M3236" s="248"/>
      <c r="N3236" s="249"/>
      <c r="O3236" s="249"/>
      <c r="P3236" s="249"/>
      <c r="Q3236" s="249"/>
      <c r="R3236" s="249"/>
      <c r="S3236" s="249"/>
      <c r="T3236" s="250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51" t="s">
        <v>195</v>
      </c>
      <c r="AU3236" s="251" t="s">
        <v>83</v>
      </c>
      <c r="AV3236" s="13" t="s">
        <v>81</v>
      </c>
      <c r="AW3236" s="13" t="s">
        <v>30</v>
      </c>
      <c r="AX3236" s="13" t="s">
        <v>73</v>
      </c>
      <c r="AY3236" s="251" t="s">
        <v>183</v>
      </c>
    </row>
    <row r="3237" s="13" customFormat="1">
      <c r="A3237" s="13"/>
      <c r="B3237" s="241"/>
      <c r="C3237" s="242"/>
      <c r="D3237" s="243" t="s">
        <v>195</v>
      </c>
      <c r="E3237" s="244" t="s">
        <v>1</v>
      </c>
      <c r="F3237" s="245" t="s">
        <v>3738</v>
      </c>
      <c r="G3237" s="242"/>
      <c r="H3237" s="244" t="s">
        <v>1</v>
      </c>
      <c r="I3237" s="246"/>
      <c r="J3237" s="242"/>
      <c r="K3237" s="242"/>
      <c r="L3237" s="247"/>
      <c r="M3237" s="248"/>
      <c r="N3237" s="249"/>
      <c r="O3237" s="249"/>
      <c r="P3237" s="249"/>
      <c r="Q3237" s="249"/>
      <c r="R3237" s="249"/>
      <c r="S3237" s="249"/>
      <c r="T3237" s="250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51" t="s">
        <v>195</v>
      </c>
      <c r="AU3237" s="251" t="s">
        <v>83</v>
      </c>
      <c r="AV3237" s="13" t="s">
        <v>81</v>
      </c>
      <c r="AW3237" s="13" t="s">
        <v>30</v>
      </c>
      <c r="AX3237" s="13" t="s">
        <v>73</v>
      </c>
      <c r="AY3237" s="251" t="s">
        <v>183</v>
      </c>
    </row>
    <row r="3238" s="13" customFormat="1">
      <c r="A3238" s="13"/>
      <c r="B3238" s="241"/>
      <c r="C3238" s="242"/>
      <c r="D3238" s="243" t="s">
        <v>195</v>
      </c>
      <c r="E3238" s="244" t="s">
        <v>1</v>
      </c>
      <c r="F3238" s="245" t="s">
        <v>3739</v>
      </c>
      <c r="G3238" s="242"/>
      <c r="H3238" s="244" t="s">
        <v>1</v>
      </c>
      <c r="I3238" s="246"/>
      <c r="J3238" s="242"/>
      <c r="K3238" s="242"/>
      <c r="L3238" s="247"/>
      <c r="M3238" s="248"/>
      <c r="N3238" s="249"/>
      <c r="O3238" s="249"/>
      <c r="P3238" s="249"/>
      <c r="Q3238" s="249"/>
      <c r="R3238" s="249"/>
      <c r="S3238" s="249"/>
      <c r="T3238" s="250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51" t="s">
        <v>195</v>
      </c>
      <c r="AU3238" s="251" t="s">
        <v>83</v>
      </c>
      <c r="AV3238" s="13" t="s">
        <v>81</v>
      </c>
      <c r="AW3238" s="13" t="s">
        <v>30</v>
      </c>
      <c r="AX3238" s="13" t="s">
        <v>73</v>
      </c>
      <c r="AY3238" s="251" t="s">
        <v>183</v>
      </c>
    </row>
    <row r="3239" s="14" customFormat="1">
      <c r="A3239" s="14"/>
      <c r="B3239" s="252"/>
      <c r="C3239" s="253"/>
      <c r="D3239" s="243" t="s">
        <v>195</v>
      </c>
      <c r="E3239" s="254" t="s">
        <v>1</v>
      </c>
      <c r="F3239" s="255" t="s">
        <v>3740</v>
      </c>
      <c r="G3239" s="253"/>
      <c r="H3239" s="256">
        <v>11.6</v>
      </c>
      <c r="I3239" s="257"/>
      <c r="J3239" s="253"/>
      <c r="K3239" s="253"/>
      <c r="L3239" s="258"/>
      <c r="M3239" s="259"/>
      <c r="N3239" s="260"/>
      <c r="O3239" s="260"/>
      <c r="P3239" s="260"/>
      <c r="Q3239" s="260"/>
      <c r="R3239" s="260"/>
      <c r="S3239" s="260"/>
      <c r="T3239" s="261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62" t="s">
        <v>195</v>
      </c>
      <c r="AU3239" s="262" t="s">
        <v>83</v>
      </c>
      <c r="AV3239" s="14" t="s">
        <v>83</v>
      </c>
      <c r="AW3239" s="14" t="s">
        <v>30</v>
      </c>
      <c r="AX3239" s="14" t="s">
        <v>73</v>
      </c>
      <c r="AY3239" s="262" t="s">
        <v>183</v>
      </c>
    </row>
    <row r="3240" s="13" customFormat="1">
      <c r="A3240" s="13"/>
      <c r="B3240" s="241"/>
      <c r="C3240" s="242"/>
      <c r="D3240" s="243" t="s">
        <v>195</v>
      </c>
      <c r="E3240" s="244" t="s">
        <v>1</v>
      </c>
      <c r="F3240" s="245" t="s">
        <v>3741</v>
      </c>
      <c r="G3240" s="242"/>
      <c r="H3240" s="244" t="s">
        <v>1</v>
      </c>
      <c r="I3240" s="246"/>
      <c r="J3240" s="242"/>
      <c r="K3240" s="242"/>
      <c r="L3240" s="247"/>
      <c r="M3240" s="248"/>
      <c r="N3240" s="249"/>
      <c r="O3240" s="249"/>
      <c r="P3240" s="249"/>
      <c r="Q3240" s="249"/>
      <c r="R3240" s="249"/>
      <c r="S3240" s="249"/>
      <c r="T3240" s="250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51" t="s">
        <v>195</v>
      </c>
      <c r="AU3240" s="251" t="s">
        <v>83</v>
      </c>
      <c r="AV3240" s="13" t="s">
        <v>81</v>
      </c>
      <c r="AW3240" s="13" t="s">
        <v>30</v>
      </c>
      <c r="AX3240" s="13" t="s">
        <v>73</v>
      </c>
      <c r="AY3240" s="251" t="s">
        <v>183</v>
      </c>
    </row>
    <row r="3241" s="13" customFormat="1">
      <c r="A3241" s="13"/>
      <c r="B3241" s="241"/>
      <c r="C3241" s="242"/>
      <c r="D3241" s="243" t="s">
        <v>195</v>
      </c>
      <c r="E3241" s="244" t="s">
        <v>1</v>
      </c>
      <c r="F3241" s="245" t="s">
        <v>1619</v>
      </c>
      <c r="G3241" s="242"/>
      <c r="H3241" s="244" t="s">
        <v>1</v>
      </c>
      <c r="I3241" s="246"/>
      <c r="J3241" s="242"/>
      <c r="K3241" s="242"/>
      <c r="L3241" s="247"/>
      <c r="M3241" s="248"/>
      <c r="N3241" s="249"/>
      <c r="O3241" s="249"/>
      <c r="P3241" s="249"/>
      <c r="Q3241" s="249"/>
      <c r="R3241" s="249"/>
      <c r="S3241" s="249"/>
      <c r="T3241" s="250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51" t="s">
        <v>195</v>
      </c>
      <c r="AU3241" s="251" t="s">
        <v>83</v>
      </c>
      <c r="AV3241" s="13" t="s">
        <v>81</v>
      </c>
      <c r="AW3241" s="13" t="s">
        <v>30</v>
      </c>
      <c r="AX3241" s="13" t="s">
        <v>73</v>
      </c>
      <c r="AY3241" s="251" t="s">
        <v>183</v>
      </c>
    </row>
    <row r="3242" s="14" customFormat="1">
      <c r="A3242" s="14"/>
      <c r="B3242" s="252"/>
      <c r="C3242" s="253"/>
      <c r="D3242" s="243" t="s">
        <v>195</v>
      </c>
      <c r="E3242" s="254" t="s">
        <v>1</v>
      </c>
      <c r="F3242" s="255" t="s">
        <v>3423</v>
      </c>
      <c r="G3242" s="253"/>
      <c r="H3242" s="256">
        <v>2.2999999999999998</v>
      </c>
      <c r="I3242" s="257"/>
      <c r="J3242" s="253"/>
      <c r="K3242" s="253"/>
      <c r="L3242" s="258"/>
      <c r="M3242" s="259"/>
      <c r="N3242" s="260"/>
      <c r="O3242" s="260"/>
      <c r="P3242" s="260"/>
      <c r="Q3242" s="260"/>
      <c r="R3242" s="260"/>
      <c r="S3242" s="260"/>
      <c r="T3242" s="261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62" t="s">
        <v>195</v>
      </c>
      <c r="AU3242" s="262" t="s">
        <v>83</v>
      </c>
      <c r="AV3242" s="14" t="s">
        <v>83</v>
      </c>
      <c r="AW3242" s="14" t="s">
        <v>30</v>
      </c>
      <c r="AX3242" s="14" t="s">
        <v>73</v>
      </c>
      <c r="AY3242" s="262" t="s">
        <v>183</v>
      </c>
    </row>
    <row r="3243" s="13" customFormat="1">
      <c r="A3243" s="13"/>
      <c r="B3243" s="241"/>
      <c r="C3243" s="242"/>
      <c r="D3243" s="243" t="s">
        <v>195</v>
      </c>
      <c r="E3243" s="244" t="s">
        <v>1</v>
      </c>
      <c r="F3243" s="245" t="s">
        <v>3742</v>
      </c>
      <c r="G3243" s="242"/>
      <c r="H3243" s="244" t="s">
        <v>1</v>
      </c>
      <c r="I3243" s="246"/>
      <c r="J3243" s="242"/>
      <c r="K3243" s="242"/>
      <c r="L3243" s="247"/>
      <c r="M3243" s="248"/>
      <c r="N3243" s="249"/>
      <c r="O3243" s="249"/>
      <c r="P3243" s="249"/>
      <c r="Q3243" s="249"/>
      <c r="R3243" s="249"/>
      <c r="S3243" s="249"/>
      <c r="T3243" s="250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51" t="s">
        <v>195</v>
      </c>
      <c r="AU3243" s="251" t="s">
        <v>83</v>
      </c>
      <c r="AV3243" s="13" t="s">
        <v>81</v>
      </c>
      <c r="AW3243" s="13" t="s">
        <v>30</v>
      </c>
      <c r="AX3243" s="13" t="s">
        <v>73</v>
      </c>
      <c r="AY3243" s="251" t="s">
        <v>183</v>
      </c>
    </row>
    <row r="3244" s="13" customFormat="1">
      <c r="A3244" s="13"/>
      <c r="B3244" s="241"/>
      <c r="C3244" s="242"/>
      <c r="D3244" s="243" t="s">
        <v>195</v>
      </c>
      <c r="E3244" s="244" t="s">
        <v>1</v>
      </c>
      <c r="F3244" s="245" t="s">
        <v>1027</v>
      </c>
      <c r="G3244" s="242"/>
      <c r="H3244" s="244" t="s">
        <v>1</v>
      </c>
      <c r="I3244" s="246"/>
      <c r="J3244" s="242"/>
      <c r="K3244" s="242"/>
      <c r="L3244" s="247"/>
      <c r="M3244" s="248"/>
      <c r="N3244" s="249"/>
      <c r="O3244" s="249"/>
      <c r="P3244" s="249"/>
      <c r="Q3244" s="249"/>
      <c r="R3244" s="249"/>
      <c r="S3244" s="249"/>
      <c r="T3244" s="250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51" t="s">
        <v>195</v>
      </c>
      <c r="AU3244" s="251" t="s">
        <v>83</v>
      </c>
      <c r="AV3244" s="13" t="s">
        <v>81</v>
      </c>
      <c r="AW3244" s="13" t="s">
        <v>30</v>
      </c>
      <c r="AX3244" s="13" t="s">
        <v>73</v>
      </c>
      <c r="AY3244" s="251" t="s">
        <v>183</v>
      </c>
    </row>
    <row r="3245" s="14" customFormat="1">
      <c r="A3245" s="14"/>
      <c r="B3245" s="252"/>
      <c r="C3245" s="253"/>
      <c r="D3245" s="243" t="s">
        <v>195</v>
      </c>
      <c r="E3245" s="254" t="s">
        <v>1</v>
      </c>
      <c r="F3245" s="255" t="s">
        <v>3743</v>
      </c>
      <c r="G3245" s="253"/>
      <c r="H3245" s="256">
        <v>53.799999999999997</v>
      </c>
      <c r="I3245" s="257"/>
      <c r="J3245" s="253"/>
      <c r="K3245" s="253"/>
      <c r="L3245" s="258"/>
      <c r="M3245" s="259"/>
      <c r="N3245" s="260"/>
      <c r="O3245" s="260"/>
      <c r="P3245" s="260"/>
      <c r="Q3245" s="260"/>
      <c r="R3245" s="260"/>
      <c r="S3245" s="260"/>
      <c r="T3245" s="261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62" t="s">
        <v>195</v>
      </c>
      <c r="AU3245" s="262" t="s">
        <v>83</v>
      </c>
      <c r="AV3245" s="14" t="s">
        <v>83</v>
      </c>
      <c r="AW3245" s="14" t="s">
        <v>30</v>
      </c>
      <c r="AX3245" s="14" t="s">
        <v>73</v>
      </c>
      <c r="AY3245" s="262" t="s">
        <v>183</v>
      </c>
    </row>
    <row r="3246" s="15" customFormat="1">
      <c r="A3246" s="15"/>
      <c r="B3246" s="263"/>
      <c r="C3246" s="264"/>
      <c r="D3246" s="243" t="s">
        <v>195</v>
      </c>
      <c r="E3246" s="265" t="s">
        <v>1</v>
      </c>
      <c r="F3246" s="266" t="s">
        <v>219</v>
      </c>
      <c r="G3246" s="264"/>
      <c r="H3246" s="267">
        <v>77.599999999999994</v>
      </c>
      <c r="I3246" s="268"/>
      <c r="J3246" s="264"/>
      <c r="K3246" s="264"/>
      <c r="L3246" s="269"/>
      <c r="M3246" s="270"/>
      <c r="N3246" s="271"/>
      <c r="O3246" s="271"/>
      <c r="P3246" s="271"/>
      <c r="Q3246" s="271"/>
      <c r="R3246" s="271"/>
      <c r="S3246" s="271"/>
      <c r="T3246" s="272"/>
      <c r="U3246" s="15"/>
      <c r="V3246" s="15"/>
      <c r="W3246" s="15"/>
      <c r="X3246" s="15"/>
      <c r="Y3246" s="15"/>
      <c r="Z3246" s="15"/>
      <c r="AA3246" s="15"/>
      <c r="AB3246" s="15"/>
      <c r="AC3246" s="15"/>
      <c r="AD3246" s="15"/>
      <c r="AE3246" s="15"/>
      <c r="AT3246" s="273" t="s">
        <v>195</v>
      </c>
      <c r="AU3246" s="273" t="s">
        <v>83</v>
      </c>
      <c r="AV3246" s="15" t="s">
        <v>188</v>
      </c>
      <c r="AW3246" s="15" t="s">
        <v>30</v>
      </c>
      <c r="AX3246" s="15" t="s">
        <v>81</v>
      </c>
      <c r="AY3246" s="273" t="s">
        <v>183</v>
      </c>
    </row>
    <row r="3247" s="2" customFormat="1" ht="24.15" customHeight="1">
      <c r="A3247" s="38"/>
      <c r="B3247" s="39"/>
      <c r="C3247" s="227" t="s">
        <v>3749</v>
      </c>
      <c r="D3247" s="227" t="s">
        <v>185</v>
      </c>
      <c r="E3247" s="228" t="s">
        <v>3750</v>
      </c>
      <c r="F3247" s="229" t="s">
        <v>3751</v>
      </c>
      <c r="G3247" s="230" t="s">
        <v>202</v>
      </c>
      <c r="H3247" s="231">
        <v>77.599999999999994</v>
      </c>
      <c r="I3247" s="232"/>
      <c r="J3247" s="233">
        <f>ROUND(I3247*H3247,2)</f>
        <v>0</v>
      </c>
      <c r="K3247" s="234"/>
      <c r="L3247" s="44"/>
      <c r="M3247" s="235" t="s">
        <v>1</v>
      </c>
      <c r="N3247" s="236" t="s">
        <v>38</v>
      </c>
      <c r="O3247" s="91"/>
      <c r="P3247" s="237">
        <f>O3247*H3247</f>
        <v>0</v>
      </c>
      <c r="Q3247" s="237">
        <v>0</v>
      </c>
      <c r="R3247" s="237">
        <f>Q3247*H3247</f>
        <v>0</v>
      </c>
      <c r="S3247" s="237">
        <v>0</v>
      </c>
      <c r="T3247" s="238">
        <f>S3247*H3247</f>
        <v>0</v>
      </c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R3247" s="239" t="s">
        <v>327</v>
      </c>
      <c r="AT3247" s="239" t="s">
        <v>185</v>
      </c>
      <c r="AU3247" s="239" t="s">
        <v>83</v>
      </c>
      <c r="AY3247" s="17" t="s">
        <v>183</v>
      </c>
      <c r="BE3247" s="240">
        <f>IF(N3247="základní",J3247,0)</f>
        <v>0</v>
      </c>
      <c r="BF3247" s="240">
        <f>IF(N3247="snížená",J3247,0)</f>
        <v>0</v>
      </c>
      <c r="BG3247" s="240">
        <f>IF(N3247="zákl. přenesená",J3247,0)</f>
        <v>0</v>
      </c>
      <c r="BH3247" s="240">
        <f>IF(N3247="sníž. přenesená",J3247,0)</f>
        <v>0</v>
      </c>
      <c r="BI3247" s="240">
        <f>IF(N3247="nulová",J3247,0)</f>
        <v>0</v>
      </c>
      <c r="BJ3247" s="17" t="s">
        <v>81</v>
      </c>
      <c r="BK3247" s="240">
        <f>ROUND(I3247*H3247,2)</f>
        <v>0</v>
      </c>
      <c r="BL3247" s="17" t="s">
        <v>327</v>
      </c>
      <c r="BM3247" s="239" t="s">
        <v>3752</v>
      </c>
    </row>
    <row r="3248" s="13" customFormat="1">
      <c r="A3248" s="13"/>
      <c r="B3248" s="241"/>
      <c r="C3248" s="242"/>
      <c r="D3248" s="243" t="s">
        <v>195</v>
      </c>
      <c r="E3248" s="244" t="s">
        <v>1</v>
      </c>
      <c r="F3248" s="245" t="s">
        <v>196</v>
      </c>
      <c r="G3248" s="242"/>
      <c r="H3248" s="244" t="s">
        <v>1</v>
      </c>
      <c r="I3248" s="246"/>
      <c r="J3248" s="242"/>
      <c r="K3248" s="242"/>
      <c r="L3248" s="247"/>
      <c r="M3248" s="248"/>
      <c r="N3248" s="249"/>
      <c r="O3248" s="249"/>
      <c r="P3248" s="249"/>
      <c r="Q3248" s="249"/>
      <c r="R3248" s="249"/>
      <c r="S3248" s="249"/>
      <c r="T3248" s="250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51" t="s">
        <v>195</v>
      </c>
      <c r="AU3248" s="251" t="s">
        <v>83</v>
      </c>
      <c r="AV3248" s="13" t="s">
        <v>81</v>
      </c>
      <c r="AW3248" s="13" t="s">
        <v>30</v>
      </c>
      <c r="AX3248" s="13" t="s">
        <v>73</v>
      </c>
      <c r="AY3248" s="251" t="s">
        <v>183</v>
      </c>
    </row>
    <row r="3249" s="13" customFormat="1">
      <c r="A3249" s="13"/>
      <c r="B3249" s="241"/>
      <c r="C3249" s="242"/>
      <c r="D3249" s="243" t="s">
        <v>195</v>
      </c>
      <c r="E3249" s="244" t="s">
        <v>1</v>
      </c>
      <c r="F3249" s="245" t="s">
        <v>3733</v>
      </c>
      <c r="G3249" s="242"/>
      <c r="H3249" s="244" t="s">
        <v>1</v>
      </c>
      <c r="I3249" s="246"/>
      <c r="J3249" s="242"/>
      <c r="K3249" s="242"/>
      <c r="L3249" s="247"/>
      <c r="M3249" s="248"/>
      <c r="N3249" s="249"/>
      <c r="O3249" s="249"/>
      <c r="P3249" s="249"/>
      <c r="Q3249" s="249"/>
      <c r="R3249" s="249"/>
      <c r="S3249" s="249"/>
      <c r="T3249" s="250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51" t="s">
        <v>195</v>
      </c>
      <c r="AU3249" s="251" t="s">
        <v>83</v>
      </c>
      <c r="AV3249" s="13" t="s">
        <v>81</v>
      </c>
      <c r="AW3249" s="13" t="s">
        <v>30</v>
      </c>
      <c r="AX3249" s="13" t="s">
        <v>73</v>
      </c>
      <c r="AY3249" s="251" t="s">
        <v>183</v>
      </c>
    </row>
    <row r="3250" s="13" customFormat="1">
      <c r="A3250" s="13"/>
      <c r="B3250" s="241"/>
      <c r="C3250" s="242"/>
      <c r="D3250" s="243" t="s">
        <v>195</v>
      </c>
      <c r="E3250" s="244" t="s">
        <v>1</v>
      </c>
      <c r="F3250" s="245" t="s">
        <v>3734</v>
      </c>
      <c r="G3250" s="242"/>
      <c r="H3250" s="244" t="s">
        <v>1</v>
      </c>
      <c r="I3250" s="246"/>
      <c r="J3250" s="242"/>
      <c r="K3250" s="242"/>
      <c r="L3250" s="247"/>
      <c r="M3250" s="248"/>
      <c r="N3250" s="249"/>
      <c r="O3250" s="249"/>
      <c r="P3250" s="249"/>
      <c r="Q3250" s="249"/>
      <c r="R3250" s="249"/>
      <c r="S3250" s="249"/>
      <c r="T3250" s="250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51" t="s">
        <v>195</v>
      </c>
      <c r="AU3250" s="251" t="s">
        <v>83</v>
      </c>
      <c r="AV3250" s="13" t="s">
        <v>81</v>
      </c>
      <c r="AW3250" s="13" t="s">
        <v>30</v>
      </c>
      <c r="AX3250" s="13" t="s">
        <v>73</v>
      </c>
      <c r="AY3250" s="251" t="s">
        <v>183</v>
      </c>
    </row>
    <row r="3251" s="14" customFormat="1">
      <c r="A3251" s="14"/>
      <c r="B3251" s="252"/>
      <c r="C3251" s="253"/>
      <c r="D3251" s="243" t="s">
        <v>195</v>
      </c>
      <c r="E3251" s="254" t="s">
        <v>1</v>
      </c>
      <c r="F3251" s="255" t="s">
        <v>3735</v>
      </c>
      <c r="G3251" s="253"/>
      <c r="H3251" s="256">
        <v>4.0999999999999996</v>
      </c>
      <c r="I3251" s="257"/>
      <c r="J3251" s="253"/>
      <c r="K3251" s="253"/>
      <c r="L3251" s="258"/>
      <c r="M3251" s="259"/>
      <c r="N3251" s="260"/>
      <c r="O3251" s="260"/>
      <c r="P3251" s="260"/>
      <c r="Q3251" s="260"/>
      <c r="R3251" s="260"/>
      <c r="S3251" s="260"/>
      <c r="T3251" s="261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62" t="s">
        <v>195</v>
      </c>
      <c r="AU3251" s="262" t="s">
        <v>83</v>
      </c>
      <c r="AV3251" s="14" t="s">
        <v>83</v>
      </c>
      <c r="AW3251" s="14" t="s">
        <v>30</v>
      </c>
      <c r="AX3251" s="14" t="s">
        <v>73</v>
      </c>
      <c r="AY3251" s="262" t="s">
        <v>183</v>
      </c>
    </row>
    <row r="3252" s="13" customFormat="1">
      <c r="A3252" s="13"/>
      <c r="B3252" s="241"/>
      <c r="C3252" s="242"/>
      <c r="D3252" s="243" t="s">
        <v>195</v>
      </c>
      <c r="E3252" s="244" t="s">
        <v>1</v>
      </c>
      <c r="F3252" s="245" t="s">
        <v>3736</v>
      </c>
      <c r="G3252" s="242"/>
      <c r="H3252" s="244" t="s">
        <v>1</v>
      </c>
      <c r="I3252" s="246"/>
      <c r="J3252" s="242"/>
      <c r="K3252" s="242"/>
      <c r="L3252" s="247"/>
      <c r="M3252" s="248"/>
      <c r="N3252" s="249"/>
      <c r="O3252" s="249"/>
      <c r="P3252" s="249"/>
      <c r="Q3252" s="249"/>
      <c r="R3252" s="249"/>
      <c r="S3252" s="249"/>
      <c r="T3252" s="250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51" t="s">
        <v>195</v>
      </c>
      <c r="AU3252" s="251" t="s">
        <v>83</v>
      </c>
      <c r="AV3252" s="13" t="s">
        <v>81</v>
      </c>
      <c r="AW3252" s="13" t="s">
        <v>30</v>
      </c>
      <c r="AX3252" s="13" t="s">
        <v>73</v>
      </c>
      <c r="AY3252" s="251" t="s">
        <v>183</v>
      </c>
    </row>
    <row r="3253" s="14" customFormat="1">
      <c r="A3253" s="14"/>
      <c r="B3253" s="252"/>
      <c r="C3253" s="253"/>
      <c r="D3253" s="243" t="s">
        <v>195</v>
      </c>
      <c r="E3253" s="254" t="s">
        <v>1</v>
      </c>
      <c r="F3253" s="255" t="s">
        <v>3737</v>
      </c>
      <c r="G3253" s="253"/>
      <c r="H3253" s="256">
        <v>5.7999999999999998</v>
      </c>
      <c r="I3253" s="257"/>
      <c r="J3253" s="253"/>
      <c r="K3253" s="253"/>
      <c r="L3253" s="258"/>
      <c r="M3253" s="259"/>
      <c r="N3253" s="260"/>
      <c r="O3253" s="260"/>
      <c r="P3253" s="260"/>
      <c r="Q3253" s="260"/>
      <c r="R3253" s="260"/>
      <c r="S3253" s="260"/>
      <c r="T3253" s="261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62" t="s">
        <v>195</v>
      </c>
      <c r="AU3253" s="262" t="s">
        <v>83</v>
      </c>
      <c r="AV3253" s="14" t="s">
        <v>83</v>
      </c>
      <c r="AW3253" s="14" t="s">
        <v>30</v>
      </c>
      <c r="AX3253" s="14" t="s">
        <v>73</v>
      </c>
      <c r="AY3253" s="262" t="s">
        <v>183</v>
      </c>
    </row>
    <row r="3254" s="13" customFormat="1">
      <c r="A3254" s="13"/>
      <c r="B3254" s="241"/>
      <c r="C3254" s="242"/>
      <c r="D3254" s="243" t="s">
        <v>195</v>
      </c>
      <c r="E3254" s="244" t="s">
        <v>1</v>
      </c>
      <c r="F3254" s="245" t="s">
        <v>208</v>
      </c>
      <c r="G3254" s="242"/>
      <c r="H3254" s="244" t="s">
        <v>1</v>
      </c>
      <c r="I3254" s="246"/>
      <c r="J3254" s="242"/>
      <c r="K3254" s="242"/>
      <c r="L3254" s="247"/>
      <c r="M3254" s="248"/>
      <c r="N3254" s="249"/>
      <c r="O3254" s="249"/>
      <c r="P3254" s="249"/>
      <c r="Q3254" s="249"/>
      <c r="R3254" s="249"/>
      <c r="S3254" s="249"/>
      <c r="T3254" s="250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51" t="s">
        <v>195</v>
      </c>
      <c r="AU3254" s="251" t="s">
        <v>83</v>
      </c>
      <c r="AV3254" s="13" t="s">
        <v>81</v>
      </c>
      <c r="AW3254" s="13" t="s">
        <v>30</v>
      </c>
      <c r="AX3254" s="13" t="s">
        <v>73</v>
      </c>
      <c r="AY3254" s="251" t="s">
        <v>183</v>
      </c>
    </row>
    <row r="3255" s="13" customFormat="1">
      <c r="A3255" s="13"/>
      <c r="B3255" s="241"/>
      <c r="C3255" s="242"/>
      <c r="D3255" s="243" t="s">
        <v>195</v>
      </c>
      <c r="E3255" s="244" t="s">
        <v>1</v>
      </c>
      <c r="F3255" s="245" t="s">
        <v>3738</v>
      </c>
      <c r="G3255" s="242"/>
      <c r="H3255" s="244" t="s">
        <v>1</v>
      </c>
      <c r="I3255" s="246"/>
      <c r="J3255" s="242"/>
      <c r="K3255" s="242"/>
      <c r="L3255" s="247"/>
      <c r="M3255" s="248"/>
      <c r="N3255" s="249"/>
      <c r="O3255" s="249"/>
      <c r="P3255" s="249"/>
      <c r="Q3255" s="249"/>
      <c r="R3255" s="249"/>
      <c r="S3255" s="249"/>
      <c r="T3255" s="250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51" t="s">
        <v>195</v>
      </c>
      <c r="AU3255" s="251" t="s">
        <v>83</v>
      </c>
      <c r="AV3255" s="13" t="s">
        <v>81</v>
      </c>
      <c r="AW3255" s="13" t="s">
        <v>30</v>
      </c>
      <c r="AX3255" s="13" t="s">
        <v>73</v>
      </c>
      <c r="AY3255" s="251" t="s">
        <v>183</v>
      </c>
    </row>
    <row r="3256" s="13" customFormat="1">
      <c r="A3256" s="13"/>
      <c r="B3256" s="241"/>
      <c r="C3256" s="242"/>
      <c r="D3256" s="243" t="s">
        <v>195</v>
      </c>
      <c r="E3256" s="244" t="s">
        <v>1</v>
      </c>
      <c r="F3256" s="245" t="s">
        <v>3739</v>
      </c>
      <c r="G3256" s="242"/>
      <c r="H3256" s="244" t="s">
        <v>1</v>
      </c>
      <c r="I3256" s="246"/>
      <c r="J3256" s="242"/>
      <c r="K3256" s="242"/>
      <c r="L3256" s="247"/>
      <c r="M3256" s="248"/>
      <c r="N3256" s="249"/>
      <c r="O3256" s="249"/>
      <c r="P3256" s="249"/>
      <c r="Q3256" s="249"/>
      <c r="R3256" s="249"/>
      <c r="S3256" s="249"/>
      <c r="T3256" s="250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51" t="s">
        <v>195</v>
      </c>
      <c r="AU3256" s="251" t="s">
        <v>83</v>
      </c>
      <c r="AV3256" s="13" t="s">
        <v>81</v>
      </c>
      <c r="AW3256" s="13" t="s">
        <v>30</v>
      </c>
      <c r="AX3256" s="13" t="s">
        <v>73</v>
      </c>
      <c r="AY3256" s="251" t="s">
        <v>183</v>
      </c>
    </row>
    <row r="3257" s="14" customFormat="1">
      <c r="A3257" s="14"/>
      <c r="B3257" s="252"/>
      <c r="C3257" s="253"/>
      <c r="D3257" s="243" t="s">
        <v>195</v>
      </c>
      <c r="E3257" s="254" t="s">
        <v>1</v>
      </c>
      <c r="F3257" s="255" t="s">
        <v>3740</v>
      </c>
      <c r="G3257" s="253"/>
      <c r="H3257" s="256">
        <v>11.6</v>
      </c>
      <c r="I3257" s="257"/>
      <c r="J3257" s="253"/>
      <c r="K3257" s="253"/>
      <c r="L3257" s="258"/>
      <c r="M3257" s="259"/>
      <c r="N3257" s="260"/>
      <c r="O3257" s="260"/>
      <c r="P3257" s="260"/>
      <c r="Q3257" s="260"/>
      <c r="R3257" s="260"/>
      <c r="S3257" s="260"/>
      <c r="T3257" s="261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T3257" s="262" t="s">
        <v>195</v>
      </c>
      <c r="AU3257" s="262" t="s">
        <v>83</v>
      </c>
      <c r="AV3257" s="14" t="s">
        <v>83</v>
      </c>
      <c r="AW3257" s="14" t="s">
        <v>30</v>
      </c>
      <c r="AX3257" s="14" t="s">
        <v>73</v>
      </c>
      <c r="AY3257" s="262" t="s">
        <v>183</v>
      </c>
    </row>
    <row r="3258" s="13" customFormat="1">
      <c r="A3258" s="13"/>
      <c r="B3258" s="241"/>
      <c r="C3258" s="242"/>
      <c r="D3258" s="243" t="s">
        <v>195</v>
      </c>
      <c r="E3258" s="244" t="s">
        <v>1</v>
      </c>
      <c r="F3258" s="245" t="s">
        <v>3741</v>
      </c>
      <c r="G3258" s="242"/>
      <c r="H3258" s="244" t="s">
        <v>1</v>
      </c>
      <c r="I3258" s="246"/>
      <c r="J3258" s="242"/>
      <c r="K3258" s="242"/>
      <c r="L3258" s="247"/>
      <c r="M3258" s="248"/>
      <c r="N3258" s="249"/>
      <c r="O3258" s="249"/>
      <c r="P3258" s="249"/>
      <c r="Q3258" s="249"/>
      <c r="R3258" s="249"/>
      <c r="S3258" s="249"/>
      <c r="T3258" s="250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51" t="s">
        <v>195</v>
      </c>
      <c r="AU3258" s="251" t="s">
        <v>83</v>
      </c>
      <c r="AV3258" s="13" t="s">
        <v>81</v>
      </c>
      <c r="AW3258" s="13" t="s">
        <v>30</v>
      </c>
      <c r="AX3258" s="13" t="s">
        <v>73</v>
      </c>
      <c r="AY3258" s="251" t="s">
        <v>183</v>
      </c>
    </row>
    <row r="3259" s="13" customFormat="1">
      <c r="A3259" s="13"/>
      <c r="B3259" s="241"/>
      <c r="C3259" s="242"/>
      <c r="D3259" s="243" t="s">
        <v>195</v>
      </c>
      <c r="E3259" s="244" t="s">
        <v>1</v>
      </c>
      <c r="F3259" s="245" t="s">
        <v>1619</v>
      </c>
      <c r="G3259" s="242"/>
      <c r="H3259" s="244" t="s">
        <v>1</v>
      </c>
      <c r="I3259" s="246"/>
      <c r="J3259" s="242"/>
      <c r="K3259" s="242"/>
      <c r="L3259" s="247"/>
      <c r="M3259" s="248"/>
      <c r="N3259" s="249"/>
      <c r="O3259" s="249"/>
      <c r="P3259" s="249"/>
      <c r="Q3259" s="249"/>
      <c r="R3259" s="249"/>
      <c r="S3259" s="249"/>
      <c r="T3259" s="250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51" t="s">
        <v>195</v>
      </c>
      <c r="AU3259" s="251" t="s">
        <v>83</v>
      </c>
      <c r="AV3259" s="13" t="s">
        <v>81</v>
      </c>
      <c r="AW3259" s="13" t="s">
        <v>30</v>
      </c>
      <c r="AX3259" s="13" t="s">
        <v>73</v>
      </c>
      <c r="AY3259" s="251" t="s">
        <v>183</v>
      </c>
    </row>
    <row r="3260" s="14" customFormat="1">
      <c r="A3260" s="14"/>
      <c r="B3260" s="252"/>
      <c r="C3260" s="253"/>
      <c r="D3260" s="243" t="s">
        <v>195</v>
      </c>
      <c r="E3260" s="254" t="s">
        <v>1</v>
      </c>
      <c r="F3260" s="255" t="s">
        <v>3423</v>
      </c>
      <c r="G3260" s="253"/>
      <c r="H3260" s="256">
        <v>2.2999999999999998</v>
      </c>
      <c r="I3260" s="257"/>
      <c r="J3260" s="253"/>
      <c r="K3260" s="253"/>
      <c r="L3260" s="258"/>
      <c r="M3260" s="259"/>
      <c r="N3260" s="260"/>
      <c r="O3260" s="260"/>
      <c r="P3260" s="260"/>
      <c r="Q3260" s="260"/>
      <c r="R3260" s="260"/>
      <c r="S3260" s="260"/>
      <c r="T3260" s="261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62" t="s">
        <v>195</v>
      </c>
      <c r="AU3260" s="262" t="s">
        <v>83</v>
      </c>
      <c r="AV3260" s="14" t="s">
        <v>83</v>
      </c>
      <c r="AW3260" s="14" t="s">
        <v>30</v>
      </c>
      <c r="AX3260" s="14" t="s">
        <v>73</v>
      </c>
      <c r="AY3260" s="262" t="s">
        <v>183</v>
      </c>
    </row>
    <row r="3261" s="13" customFormat="1">
      <c r="A3261" s="13"/>
      <c r="B3261" s="241"/>
      <c r="C3261" s="242"/>
      <c r="D3261" s="243" t="s">
        <v>195</v>
      </c>
      <c r="E3261" s="244" t="s">
        <v>1</v>
      </c>
      <c r="F3261" s="245" t="s">
        <v>3742</v>
      </c>
      <c r="G3261" s="242"/>
      <c r="H3261" s="244" t="s">
        <v>1</v>
      </c>
      <c r="I3261" s="246"/>
      <c r="J3261" s="242"/>
      <c r="K3261" s="242"/>
      <c r="L3261" s="247"/>
      <c r="M3261" s="248"/>
      <c r="N3261" s="249"/>
      <c r="O3261" s="249"/>
      <c r="P3261" s="249"/>
      <c r="Q3261" s="249"/>
      <c r="R3261" s="249"/>
      <c r="S3261" s="249"/>
      <c r="T3261" s="250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51" t="s">
        <v>195</v>
      </c>
      <c r="AU3261" s="251" t="s">
        <v>83</v>
      </c>
      <c r="AV3261" s="13" t="s">
        <v>81</v>
      </c>
      <c r="AW3261" s="13" t="s">
        <v>30</v>
      </c>
      <c r="AX3261" s="13" t="s">
        <v>73</v>
      </c>
      <c r="AY3261" s="251" t="s">
        <v>183</v>
      </c>
    </row>
    <row r="3262" s="13" customFormat="1">
      <c r="A3262" s="13"/>
      <c r="B3262" s="241"/>
      <c r="C3262" s="242"/>
      <c r="D3262" s="243" t="s">
        <v>195</v>
      </c>
      <c r="E3262" s="244" t="s">
        <v>1</v>
      </c>
      <c r="F3262" s="245" t="s">
        <v>1027</v>
      </c>
      <c r="G3262" s="242"/>
      <c r="H3262" s="244" t="s">
        <v>1</v>
      </c>
      <c r="I3262" s="246"/>
      <c r="J3262" s="242"/>
      <c r="K3262" s="242"/>
      <c r="L3262" s="247"/>
      <c r="M3262" s="248"/>
      <c r="N3262" s="249"/>
      <c r="O3262" s="249"/>
      <c r="P3262" s="249"/>
      <c r="Q3262" s="249"/>
      <c r="R3262" s="249"/>
      <c r="S3262" s="249"/>
      <c r="T3262" s="250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51" t="s">
        <v>195</v>
      </c>
      <c r="AU3262" s="251" t="s">
        <v>83</v>
      </c>
      <c r="AV3262" s="13" t="s">
        <v>81</v>
      </c>
      <c r="AW3262" s="13" t="s">
        <v>30</v>
      </c>
      <c r="AX3262" s="13" t="s">
        <v>73</v>
      </c>
      <c r="AY3262" s="251" t="s">
        <v>183</v>
      </c>
    </row>
    <row r="3263" s="14" customFormat="1">
      <c r="A3263" s="14"/>
      <c r="B3263" s="252"/>
      <c r="C3263" s="253"/>
      <c r="D3263" s="243" t="s">
        <v>195</v>
      </c>
      <c r="E3263" s="254" t="s">
        <v>1</v>
      </c>
      <c r="F3263" s="255" t="s">
        <v>3743</v>
      </c>
      <c r="G3263" s="253"/>
      <c r="H3263" s="256">
        <v>53.799999999999997</v>
      </c>
      <c r="I3263" s="257"/>
      <c r="J3263" s="253"/>
      <c r="K3263" s="253"/>
      <c r="L3263" s="258"/>
      <c r="M3263" s="259"/>
      <c r="N3263" s="260"/>
      <c r="O3263" s="260"/>
      <c r="P3263" s="260"/>
      <c r="Q3263" s="260"/>
      <c r="R3263" s="260"/>
      <c r="S3263" s="260"/>
      <c r="T3263" s="261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62" t="s">
        <v>195</v>
      </c>
      <c r="AU3263" s="262" t="s">
        <v>83</v>
      </c>
      <c r="AV3263" s="14" t="s">
        <v>83</v>
      </c>
      <c r="AW3263" s="14" t="s">
        <v>30</v>
      </c>
      <c r="AX3263" s="14" t="s">
        <v>73</v>
      </c>
      <c r="AY3263" s="262" t="s">
        <v>183</v>
      </c>
    </row>
    <row r="3264" s="15" customFormat="1">
      <c r="A3264" s="15"/>
      <c r="B3264" s="263"/>
      <c r="C3264" s="264"/>
      <c r="D3264" s="243" t="s">
        <v>195</v>
      </c>
      <c r="E3264" s="265" t="s">
        <v>1</v>
      </c>
      <c r="F3264" s="266" t="s">
        <v>219</v>
      </c>
      <c r="G3264" s="264"/>
      <c r="H3264" s="267">
        <v>77.599999999999994</v>
      </c>
      <c r="I3264" s="268"/>
      <c r="J3264" s="264"/>
      <c r="K3264" s="264"/>
      <c r="L3264" s="269"/>
      <c r="M3264" s="270"/>
      <c r="N3264" s="271"/>
      <c r="O3264" s="271"/>
      <c r="P3264" s="271"/>
      <c r="Q3264" s="271"/>
      <c r="R3264" s="271"/>
      <c r="S3264" s="271"/>
      <c r="T3264" s="272"/>
      <c r="U3264" s="15"/>
      <c r="V3264" s="15"/>
      <c r="W3264" s="15"/>
      <c r="X3264" s="15"/>
      <c r="Y3264" s="15"/>
      <c r="Z3264" s="15"/>
      <c r="AA3264" s="15"/>
      <c r="AB3264" s="15"/>
      <c r="AC3264" s="15"/>
      <c r="AD3264" s="15"/>
      <c r="AE3264" s="15"/>
      <c r="AT3264" s="273" t="s">
        <v>195</v>
      </c>
      <c r="AU3264" s="273" t="s">
        <v>83</v>
      </c>
      <c r="AV3264" s="15" t="s">
        <v>188</v>
      </c>
      <c r="AW3264" s="15" t="s">
        <v>30</v>
      </c>
      <c r="AX3264" s="15" t="s">
        <v>81</v>
      </c>
      <c r="AY3264" s="273" t="s">
        <v>183</v>
      </c>
    </row>
    <row r="3265" s="2" customFormat="1" ht="21.75" customHeight="1">
      <c r="A3265" s="38"/>
      <c r="B3265" s="39"/>
      <c r="C3265" s="227" t="s">
        <v>3753</v>
      </c>
      <c r="D3265" s="227" t="s">
        <v>185</v>
      </c>
      <c r="E3265" s="228" t="s">
        <v>3754</v>
      </c>
      <c r="F3265" s="229" t="s">
        <v>3755</v>
      </c>
      <c r="G3265" s="230" t="s">
        <v>202</v>
      </c>
      <c r="H3265" s="231">
        <v>77.599999999999994</v>
      </c>
      <c r="I3265" s="232"/>
      <c r="J3265" s="233">
        <f>ROUND(I3265*H3265,2)</f>
        <v>0</v>
      </c>
      <c r="K3265" s="234"/>
      <c r="L3265" s="44"/>
      <c r="M3265" s="235" t="s">
        <v>1</v>
      </c>
      <c r="N3265" s="236" t="s">
        <v>38</v>
      </c>
      <c r="O3265" s="91"/>
      <c r="P3265" s="237">
        <f>O3265*H3265</f>
        <v>0</v>
      </c>
      <c r="Q3265" s="237">
        <v>0.0044999999999999997</v>
      </c>
      <c r="R3265" s="237">
        <f>Q3265*H3265</f>
        <v>0.34919999999999995</v>
      </c>
      <c r="S3265" s="237">
        <v>0</v>
      </c>
      <c r="T3265" s="238">
        <f>S3265*H3265</f>
        <v>0</v>
      </c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R3265" s="239" t="s">
        <v>327</v>
      </c>
      <c r="AT3265" s="239" t="s">
        <v>185</v>
      </c>
      <c r="AU3265" s="239" t="s">
        <v>83</v>
      </c>
      <c r="AY3265" s="17" t="s">
        <v>183</v>
      </c>
      <c r="BE3265" s="240">
        <f>IF(N3265="základní",J3265,0)</f>
        <v>0</v>
      </c>
      <c r="BF3265" s="240">
        <f>IF(N3265="snížená",J3265,0)</f>
        <v>0</v>
      </c>
      <c r="BG3265" s="240">
        <f>IF(N3265="zákl. přenesená",J3265,0)</f>
        <v>0</v>
      </c>
      <c r="BH3265" s="240">
        <f>IF(N3265="sníž. přenesená",J3265,0)</f>
        <v>0</v>
      </c>
      <c r="BI3265" s="240">
        <f>IF(N3265="nulová",J3265,0)</f>
        <v>0</v>
      </c>
      <c r="BJ3265" s="17" t="s">
        <v>81</v>
      </c>
      <c r="BK3265" s="240">
        <f>ROUND(I3265*H3265,2)</f>
        <v>0</v>
      </c>
      <c r="BL3265" s="17" t="s">
        <v>327</v>
      </c>
      <c r="BM3265" s="239" t="s">
        <v>3756</v>
      </c>
    </row>
    <row r="3266" s="13" customFormat="1">
      <c r="A3266" s="13"/>
      <c r="B3266" s="241"/>
      <c r="C3266" s="242"/>
      <c r="D3266" s="243" t="s">
        <v>195</v>
      </c>
      <c r="E3266" s="244" t="s">
        <v>1</v>
      </c>
      <c r="F3266" s="245" t="s">
        <v>196</v>
      </c>
      <c r="G3266" s="242"/>
      <c r="H3266" s="244" t="s">
        <v>1</v>
      </c>
      <c r="I3266" s="246"/>
      <c r="J3266" s="242"/>
      <c r="K3266" s="242"/>
      <c r="L3266" s="247"/>
      <c r="M3266" s="248"/>
      <c r="N3266" s="249"/>
      <c r="O3266" s="249"/>
      <c r="P3266" s="249"/>
      <c r="Q3266" s="249"/>
      <c r="R3266" s="249"/>
      <c r="S3266" s="249"/>
      <c r="T3266" s="250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51" t="s">
        <v>195</v>
      </c>
      <c r="AU3266" s="251" t="s">
        <v>83</v>
      </c>
      <c r="AV3266" s="13" t="s">
        <v>81</v>
      </c>
      <c r="AW3266" s="13" t="s">
        <v>30</v>
      </c>
      <c r="AX3266" s="13" t="s">
        <v>73</v>
      </c>
      <c r="AY3266" s="251" t="s">
        <v>183</v>
      </c>
    </row>
    <row r="3267" s="13" customFormat="1">
      <c r="A3267" s="13"/>
      <c r="B3267" s="241"/>
      <c r="C3267" s="242"/>
      <c r="D3267" s="243" t="s">
        <v>195</v>
      </c>
      <c r="E3267" s="244" t="s">
        <v>1</v>
      </c>
      <c r="F3267" s="245" t="s">
        <v>3733</v>
      </c>
      <c r="G3267" s="242"/>
      <c r="H3267" s="244" t="s">
        <v>1</v>
      </c>
      <c r="I3267" s="246"/>
      <c r="J3267" s="242"/>
      <c r="K3267" s="242"/>
      <c r="L3267" s="247"/>
      <c r="M3267" s="248"/>
      <c r="N3267" s="249"/>
      <c r="O3267" s="249"/>
      <c r="P3267" s="249"/>
      <c r="Q3267" s="249"/>
      <c r="R3267" s="249"/>
      <c r="S3267" s="249"/>
      <c r="T3267" s="250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51" t="s">
        <v>195</v>
      </c>
      <c r="AU3267" s="251" t="s">
        <v>83</v>
      </c>
      <c r="AV3267" s="13" t="s">
        <v>81</v>
      </c>
      <c r="AW3267" s="13" t="s">
        <v>30</v>
      </c>
      <c r="AX3267" s="13" t="s">
        <v>73</v>
      </c>
      <c r="AY3267" s="251" t="s">
        <v>183</v>
      </c>
    </row>
    <row r="3268" s="13" customFormat="1">
      <c r="A3268" s="13"/>
      <c r="B3268" s="241"/>
      <c r="C3268" s="242"/>
      <c r="D3268" s="243" t="s">
        <v>195</v>
      </c>
      <c r="E3268" s="244" t="s">
        <v>1</v>
      </c>
      <c r="F3268" s="245" t="s">
        <v>3734</v>
      </c>
      <c r="G3268" s="242"/>
      <c r="H3268" s="244" t="s">
        <v>1</v>
      </c>
      <c r="I3268" s="246"/>
      <c r="J3268" s="242"/>
      <c r="K3268" s="242"/>
      <c r="L3268" s="247"/>
      <c r="M3268" s="248"/>
      <c r="N3268" s="249"/>
      <c r="O3268" s="249"/>
      <c r="P3268" s="249"/>
      <c r="Q3268" s="249"/>
      <c r="R3268" s="249"/>
      <c r="S3268" s="249"/>
      <c r="T3268" s="250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51" t="s">
        <v>195</v>
      </c>
      <c r="AU3268" s="251" t="s">
        <v>83</v>
      </c>
      <c r="AV3268" s="13" t="s">
        <v>81</v>
      </c>
      <c r="AW3268" s="13" t="s">
        <v>30</v>
      </c>
      <c r="AX3268" s="13" t="s">
        <v>73</v>
      </c>
      <c r="AY3268" s="251" t="s">
        <v>183</v>
      </c>
    </row>
    <row r="3269" s="14" customFormat="1">
      <c r="A3269" s="14"/>
      <c r="B3269" s="252"/>
      <c r="C3269" s="253"/>
      <c r="D3269" s="243" t="s">
        <v>195</v>
      </c>
      <c r="E3269" s="254" t="s">
        <v>1</v>
      </c>
      <c r="F3269" s="255" t="s">
        <v>3735</v>
      </c>
      <c r="G3269" s="253"/>
      <c r="H3269" s="256">
        <v>4.0999999999999996</v>
      </c>
      <c r="I3269" s="257"/>
      <c r="J3269" s="253"/>
      <c r="K3269" s="253"/>
      <c r="L3269" s="258"/>
      <c r="M3269" s="259"/>
      <c r="N3269" s="260"/>
      <c r="O3269" s="260"/>
      <c r="P3269" s="260"/>
      <c r="Q3269" s="260"/>
      <c r="R3269" s="260"/>
      <c r="S3269" s="260"/>
      <c r="T3269" s="261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62" t="s">
        <v>195</v>
      </c>
      <c r="AU3269" s="262" t="s">
        <v>83</v>
      </c>
      <c r="AV3269" s="14" t="s">
        <v>83</v>
      </c>
      <c r="AW3269" s="14" t="s">
        <v>30</v>
      </c>
      <c r="AX3269" s="14" t="s">
        <v>73</v>
      </c>
      <c r="AY3269" s="262" t="s">
        <v>183</v>
      </c>
    </row>
    <row r="3270" s="13" customFormat="1">
      <c r="A3270" s="13"/>
      <c r="B3270" s="241"/>
      <c r="C3270" s="242"/>
      <c r="D3270" s="243" t="s">
        <v>195</v>
      </c>
      <c r="E3270" s="244" t="s">
        <v>1</v>
      </c>
      <c r="F3270" s="245" t="s">
        <v>3736</v>
      </c>
      <c r="G3270" s="242"/>
      <c r="H3270" s="244" t="s">
        <v>1</v>
      </c>
      <c r="I3270" s="246"/>
      <c r="J3270" s="242"/>
      <c r="K3270" s="242"/>
      <c r="L3270" s="247"/>
      <c r="M3270" s="248"/>
      <c r="N3270" s="249"/>
      <c r="O3270" s="249"/>
      <c r="P3270" s="249"/>
      <c r="Q3270" s="249"/>
      <c r="R3270" s="249"/>
      <c r="S3270" s="249"/>
      <c r="T3270" s="250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51" t="s">
        <v>195</v>
      </c>
      <c r="AU3270" s="251" t="s">
        <v>83</v>
      </c>
      <c r="AV3270" s="13" t="s">
        <v>81</v>
      </c>
      <c r="AW3270" s="13" t="s">
        <v>30</v>
      </c>
      <c r="AX3270" s="13" t="s">
        <v>73</v>
      </c>
      <c r="AY3270" s="251" t="s">
        <v>183</v>
      </c>
    </row>
    <row r="3271" s="14" customFormat="1">
      <c r="A3271" s="14"/>
      <c r="B3271" s="252"/>
      <c r="C3271" s="253"/>
      <c r="D3271" s="243" t="s">
        <v>195</v>
      </c>
      <c r="E3271" s="254" t="s">
        <v>1</v>
      </c>
      <c r="F3271" s="255" t="s">
        <v>3737</v>
      </c>
      <c r="G3271" s="253"/>
      <c r="H3271" s="256">
        <v>5.7999999999999998</v>
      </c>
      <c r="I3271" s="257"/>
      <c r="J3271" s="253"/>
      <c r="K3271" s="253"/>
      <c r="L3271" s="258"/>
      <c r="M3271" s="259"/>
      <c r="N3271" s="260"/>
      <c r="O3271" s="260"/>
      <c r="P3271" s="260"/>
      <c r="Q3271" s="260"/>
      <c r="R3271" s="260"/>
      <c r="S3271" s="260"/>
      <c r="T3271" s="261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62" t="s">
        <v>195</v>
      </c>
      <c r="AU3271" s="262" t="s">
        <v>83</v>
      </c>
      <c r="AV3271" s="14" t="s">
        <v>83</v>
      </c>
      <c r="AW3271" s="14" t="s">
        <v>30</v>
      </c>
      <c r="AX3271" s="14" t="s">
        <v>73</v>
      </c>
      <c r="AY3271" s="262" t="s">
        <v>183</v>
      </c>
    </row>
    <row r="3272" s="13" customFormat="1">
      <c r="A3272" s="13"/>
      <c r="B3272" s="241"/>
      <c r="C3272" s="242"/>
      <c r="D3272" s="243" t="s">
        <v>195</v>
      </c>
      <c r="E3272" s="244" t="s">
        <v>1</v>
      </c>
      <c r="F3272" s="245" t="s">
        <v>208</v>
      </c>
      <c r="G3272" s="242"/>
      <c r="H3272" s="244" t="s">
        <v>1</v>
      </c>
      <c r="I3272" s="246"/>
      <c r="J3272" s="242"/>
      <c r="K3272" s="242"/>
      <c r="L3272" s="247"/>
      <c r="M3272" s="248"/>
      <c r="N3272" s="249"/>
      <c r="O3272" s="249"/>
      <c r="P3272" s="249"/>
      <c r="Q3272" s="249"/>
      <c r="R3272" s="249"/>
      <c r="S3272" s="249"/>
      <c r="T3272" s="250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51" t="s">
        <v>195</v>
      </c>
      <c r="AU3272" s="251" t="s">
        <v>83</v>
      </c>
      <c r="AV3272" s="13" t="s">
        <v>81</v>
      </c>
      <c r="AW3272" s="13" t="s">
        <v>30</v>
      </c>
      <c r="AX3272" s="13" t="s">
        <v>73</v>
      </c>
      <c r="AY3272" s="251" t="s">
        <v>183</v>
      </c>
    </row>
    <row r="3273" s="13" customFormat="1">
      <c r="A3273" s="13"/>
      <c r="B3273" s="241"/>
      <c r="C3273" s="242"/>
      <c r="D3273" s="243" t="s">
        <v>195</v>
      </c>
      <c r="E3273" s="244" t="s">
        <v>1</v>
      </c>
      <c r="F3273" s="245" t="s">
        <v>3738</v>
      </c>
      <c r="G3273" s="242"/>
      <c r="H3273" s="244" t="s">
        <v>1</v>
      </c>
      <c r="I3273" s="246"/>
      <c r="J3273" s="242"/>
      <c r="K3273" s="242"/>
      <c r="L3273" s="247"/>
      <c r="M3273" s="248"/>
      <c r="N3273" s="249"/>
      <c r="O3273" s="249"/>
      <c r="P3273" s="249"/>
      <c r="Q3273" s="249"/>
      <c r="R3273" s="249"/>
      <c r="S3273" s="249"/>
      <c r="T3273" s="250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51" t="s">
        <v>195</v>
      </c>
      <c r="AU3273" s="251" t="s">
        <v>83</v>
      </c>
      <c r="AV3273" s="13" t="s">
        <v>81</v>
      </c>
      <c r="AW3273" s="13" t="s">
        <v>30</v>
      </c>
      <c r="AX3273" s="13" t="s">
        <v>73</v>
      </c>
      <c r="AY3273" s="251" t="s">
        <v>183</v>
      </c>
    </row>
    <row r="3274" s="13" customFormat="1">
      <c r="A3274" s="13"/>
      <c r="B3274" s="241"/>
      <c r="C3274" s="242"/>
      <c r="D3274" s="243" t="s">
        <v>195</v>
      </c>
      <c r="E3274" s="244" t="s">
        <v>1</v>
      </c>
      <c r="F3274" s="245" t="s">
        <v>3739</v>
      </c>
      <c r="G3274" s="242"/>
      <c r="H3274" s="244" t="s">
        <v>1</v>
      </c>
      <c r="I3274" s="246"/>
      <c r="J3274" s="242"/>
      <c r="K3274" s="242"/>
      <c r="L3274" s="247"/>
      <c r="M3274" s="248"/>
      <c r="N3274" s="249"/>
      <c r="O3274" s="249"/>
      <c r="P3274" s="249"/>
      <c r="Q3274" s="249"/>
      <c r="R3274" s="249"/>
      <c r="S3274" s="249"/>
      <c r="T3274" s="250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51" t="s">
        <v>195</v>
      </c>
      <c r="AU3274" s="251" t="s">
        <v>83</v>
      </c>
      <c r="AV3274" s="13" t="s">
        <v>81</v>
      </c>
      <c r="AW3274" s="13" t="s">
        <v>30</v>
      </c>
      <c r="AX3274" s="13" t="s">
        <v>73</v>
      </c>
      <c r="AY3274" s="251" t="s">
        <v>183</v>
      </c>
    </row>
    <row r="3275" s="14" customFormat="1">
      <c r="A3275" s="14"/>
      <c r="B3275" s="252"/>
      <c r="C3275" s="253"/>
      <c r="D3275" s="243" t="s">
        <v>195</v>
      </c>
      <c r="E3275" s="254" t="s">
        <v>1</v>
      </c>
      <c r="F3275" s="255" t="s">
        <v>3740</v>
      </c>
      <c r="G3275" s="253"/>
      <c r="H3275" s="256">
        <v>11.6</v>
      </c>
      <c r="I3275" s="257"/>
      <c r="J3275" s="253"/>
      <c r="K3275" s="253"/>
      <c r="L3275" s="258"/>
      <c r="M3275" s="259"/>
      <c r="N3275" s="260"/>
      <c r="O3275" s="260"/>
      <c r="P3275" s="260"/>
      <c r="Q3275" s="260"/>
      <c r="R3275" s="260"/>
      <c r="S3275" s="260"/>
      <c r="T3275" s="261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62" t="s">
        <v>195</v>
      </c>
      <c r="AU3275" s="262" t="s">
        <v>83</v>
      </c>
      <c r="AV3275" s="14" t="s">
        <v>83</v>
      </c>
      <c r="AW3275" s="14" t="s">
        <v>30</v>
      </c>
      <c r="AX3275" s="14" t="s">
        <v>73</v>
      </c>
      <c r="AY3275" s="262" t="s">
        <v>183</v>
      </c>
    </row>
    <row r="3276" s="13" customFormat="1">
      <c r="A3276" s="13"/>
      <c r="B3276" s="241"/>
      <c r="C3276" s="242"/>
      <c r="D3276" s="243" t="s">
        <v>195</v>
      </c>
      <c r="E3276" s="244" t="s">
        <v>1</v>
      </c>
      <c r="F3276" s="245" t="s">
        <v>3741</v>
      </c>
      <c r="G3276" s="242"/>
      <c r="H3276" s="244" t="s">
        <v>1</v>
      </c>
      <c r="I3276" s="246"/>
      <c r="J3276" s="242"/>
      <c r="K3276" s="242"/>
      <c r="L3276" s="247"/>
      <c r="M3276" s="248"/>
      <c r="N3276" s="249"/>
      <c r="O3276" s="249"/>
      <c r="P3276" s="249"/>
      <c r="Q3276" s="249"/>
      <c r="R3276" s="249"/>
      <c r="S3276" s="249"/>
      <c r="T3276" s="250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51" t="s">
        <v>195</v>
      </c>
      <c r="AU3276" s="251" t="s">
        <v>83</v>
      </c>
      <c r="AV3276" s="13" t="s">
        <v>81</v>
      </c>
      <c r="AW3276" s="13" t="s">
        <v>30</v>
      </c>
      <c r="AX3276" s="13" t="s">
        <v>73</v>
      </c>
      <c r="AY3276" s="251" t="s">
        <v>183</v>
      </c>
    </row>
    <row r="3277" s="13" customFormat="1">
      <c r="A3277" s="13"/>
      <c r="B3277" s="241"/>
      <c r="C3277" s="242"/>
      <c r="D3277" s="243" t="s">
        <v>195</v>
      </c>
      <c r="E3277" s="244" t="s">
        <v>1</v>
      </c>
      <c r="F3277" s="245" t="s">
        <v>1619</v>
      </c>
      <c r="G3277" s="242"/>
      <c r="H3277" s="244" t="s">
        <v>1</v>
      </c>
      <c r="I3277" s="246"/>
      <c r="J3277" s="242"/>
      <c r="K3277" s="242"/>
      <c r="L3277" s="247"/>
      <c r="M3277" s="248"/>
      <c r="N3277" s="249"/>
      <c r="O3277" s="249"/>
      <c r="P3277" s="249"/>
      <c r="Q3277" s="249"/>
      <c r="R3277" s="249"/>
      <c r="S3277" s="249"/>
      <c r="T3277" s="250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51" t="s">
        <v>195</v>
      </c>
      <c r="AU3277" s="251" t="s">
        <v>83</v>
      </c>
      <c r="AV3277" s="13" t="s">
        <v>81</v>
      </c>
      <c r="AW3277" s="13" t="s">
        <v>30</v>
      </c>
      <c r="AX3277" s="13" t="s">
        <v>73</v>
      </c>
      <c r="AY3277" s="251" t="s">
        <v>183</v>
      </c>
    </row>
    <row r="3278" s="14" customFormat="1">
      <c r="A3278" s="14"/>
      <c r="B3278" s="252"/>
      <c r="C3278" s="253"/>
      <c r="D3278" s="243" t="s">
        <v>195</v>
      </c>
      <c r="E3278" s="254" t="s">
        <v>1</v>
      </c>
      <c r="F3278" s="255" t="s">
        <v>3423</v>
      </c>
      <c r="G3278" s="253"/>
      <c r="H3278" s="256">
        <v>2.2999999999999998</v>
      </c>
      <c r="I3278" s="257"/>
      <c r="J3278" s="253"/>
      <c r="K3278" s="253"/>
      <c r="L3278" s="258"/>
      <c r="M3278" s="259"/>
      <c r="N3278" s="260"/>
      <c r="O3278" s="260"/>
      <c r="P3278" s="260"/>
      <c r="Q3278" s="260"/>
      <c r="R3278" s="260"/>
      <c r="S3278" s="260"/>
      <c r="T3278" s="261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62" t="s">
        <v>195</v>
      </c>
      <c r="AU3278" s="262" t="s">
        <v>83</v>
      </c>
      <c r="AV3278" s="14" t="s">
        <v>83</v>
      </c>
      <c r="AW3278" s="14" t="s">
        <v>30</v>
      </c>
      <c r="AX3278" s="14" t="s">
        <v>73</v>
      </c>
      <c r="AY3278" s="262" t="s">
        <v>183</v>
      </c>
    </row>
    <row r="3279" s="13" customFormat="1">
      <c r="A3279" s="13"/>
      <c r="B3279" s="241"/>
      <c r="C3279" s="242"/>
      <c r="D3279" s="243" t="s">
        <v>195</v>
      </c>
      <c r="E3279" s="244" t="s">
        <v>1</v>
      </c>
      <c r="F3279" s="245" t="s">
        <v>3742</v>
      </c>
      <c r="G3279" s="242"/>
      <c r="H3279" s="244" t="s">
        <v>1</v>
      </c>
      <c r="I3279" s="246"/>
      <c r="J3279" s="242"/>
      <c r="K3279" s="242"/>
      <c r="L3279" s="247"/>
      <c r="M3279" s="248"/>
      <c r="N3279" s="249"/>
      <c r="O3279" s="249"/>
      <c r="P3279" s="249"/>
      <c r="Q3279" s="249"/>
      <c r="R3279" s="249"/>
      <c r="S3279" s="249"/>
      <c r="T3279" s="250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51" t="s">
        <v>195</v>
      </c>
      <c r="AU3279" s="251" t="s">
        <v>83</v>
      </c>
      <c r="AV3279" s="13" t="s">
        <v>81</v>
      </c>
      <c r="AW3279" s="13" t="s">
        <v>30</v>
      </c>
      <c r="AX3279" s="13" t="s">
        <v>73</v>
      </c>
      <c r="AY3279" s="251" t="s">
        <v>183</v>
      </c>
    </row>
    <row r="3280" s="13" customFormat="1">
      <c r="A3280" s="13"/>
      <c r="B3280" s="241"/>
      <c r="C3280" s="242"/>
      <c r="D3280" s="243" t="s">
        <v>195</v>
      </c>
      <c r="E3280" s="244" t="s">
        <v>1</v>
      </c>
      <c r="F3280" s="245" t="s">
        <v>1027</v>
      </c>
      <c r="G3280" s="242"/>
      <c r="H3280" s="244" t="s">
        <v>1</v>
      </c>
      <c r="I3280" s="246"/>
      <c r="J3280" s="242"/>
      <c r="K3280" s="242"/>
      <c r="L3280" s="247"/>
      <c r="M3280" s="248"/>
      <c r="N3280" s="249"/>
      <c r="O3280" s="249"/>
      <c r="P3280" s="249"/>
      <c r="Q3280" s="249"/>
      <c r="R3280" s="249"/>
      <c r="S3280" s="249"/>
      <c r="T3280" s="250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51" t="s">
        <v>195</v>
      </c>
      <c r="AU3280" s="251" t="s">
        <v>83</v>
      </c>
      <c r="AV3280" s="13" t="s">
        <v>81</v>
      </c>
      <c r="AW3280" s="13" t="s">
        <v>30</v>
      </c>
      <c r="AX3280" s="13" t="s">
        <v>73</v>
      </c>
      <c r="AY3280" s="251" t="s">
        <v>183</v>
      </c>
    </row>
    <row r="3281" s="14" customFormat="1">
      <c r="A3281" s="14"/>
      <c r="B3281" s="252"/>
      <c r="C3281" s="253"/>
      <c r="D3281" s="243" t="s">
        <v>195</v>
      </c>
      <c r="E3281" s="254" t="s">
        <v>1</v>
      </c>
      <c r="F3281" s="255" t="s">
        <v>3743</v>
      </c>
      <c r="G3281" s="253"/>
      <c r="H3281" s="256">
        <v>53.799999999999997</v>
      </c>
      <c r="I3281" s="257"/>
      <c r="J3281" s="253"/>
      <c r="K3281" s="253"/>
      <c r="L3281" s="258"/>
      <c r="M3281" s="259"/>
      <c r="N3281" s="260"/>
      <c r="O3281" s="260"/>
      <c r="P3281" s="260"/>
      <c r="Q3281" s="260"/>
      <c r="R3281" s="260"/>
      <c r="S3281" s="260"/>
      <c r="T3281" s="261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62" t="s">
        <v>195</v>
      </c>
      <c r="AU3281" s="262" t="s">
        <v>83</v>
      </c>
      <c r="AV3281" s="14" t="s">
        <v>83</v>
      </c>
      <c r="AW3281" s="14" t="s">
        <v>30</v>
      </c>
      <c r="AX3281" s="14" t="s">
        <v>73</v>
      </c>
      <c r="AY3281" s="262" t="s">
        <v>183</v>
      </c>
    </row>
    <row r="3282" s="15" customFormat="1">
      <c r="A3282" s="15"/>
      <c r="B3282" s="263"/>
      <c r="C3282" s="264"/>
      <c r="D3282" s="243" t="s">
        <v>195</v>
      </c>
      <c r="E3282" s="265" t="s">
        <v>1</v>
      </c>
      <c r="F3282" s="266" t="s">
        <v>219</v>
      </c>
      <c r="G3282" s="264"/>
      <c r="H3282" s="267">
        <v>77.599999999999994</v>
      </c>
      <c r="I3282" s="268"/>
      <c r="J3282" s="264"/>
      <c r="K3282" s="264"/>
      <c r="L3282" s="269"/>
      <c r="M3282" s="270"/>
      <c r="N3282" s="271"/>
      <c r="O3282" s="271"/>
      <c r="P3282" s="271"/>
      <c r="Q3282" s="271"/>
      <c r="R3282" s="271"/>
      <c r="S3282" s="271"/>
      <c r="T3282" s="272"/>
      <c r="U3282" s="15"/>
      <c r="V3282" s="15"/>
      <c r="W3282" s="15"/>
      <c r="X3282" s="15"/>
      <c r="Y3282" s="15"/>
      <c r="Z3282" s="15"/>
      <c r="AA3282" s="15"/>
      <c r="AB3282" s="15"/>
      <c r="AC3282" s="15"/>
      <c r="AD3282" s="15"/>
      <c r="AE3282" s="15"/>
      <c r="AT3282" s="273" t="s">
        <v>195</v>
      </c>
      <c r="AU3282" s="273" t="s">
        <v>83</v>
      </c>
      <c r="AV3282" s="15" t="s">
        <v>188</v>
      </c>
      <c r="AW3282" s="15" t="s">
        <v>30</v>
      </c>
      <c r="AX3282" s="15" t="s">
        <v>81</v>
      </c>
      <c r="AY3282" s="273" t="s">
        <v>183</v>
      </c>
    </row>
    <row r="3283" s="2" customFormat="1" ht="33" customHeight="1">
      <c r="A3283" s="38"/>
      <c r="B3283" s="39"/>
      <c r="C3283" s="227" t="s">
        <v>3757</v>
      </c>
      <c r="D3283" s="227" t="s">
        <v>185</v>
      </c>
      <c r="E3283" s="228" t="s">
        <v>3758</v>
      </c>
      <c r="F3283" s="229" t="s">
        <v>3759</v>
      </c>
      <c r="G3283" s="230" t="s">
        <v>202</v>
      </c>
      <c r="H3283" s="231">
        <v>77.599999999999994</v>
      </c>
      <c r="I3283" s="232"/>
      <c r="J3283" s="233">
        <f>ROUND(I3283*H3283,2)</f>
        <v>0</v>
      </c>
      <c r="K3283" s="234"/>
      <c r="L3283" s="44"/>
      <c r="M3283" s="235" t="s">
        <v>1</v>
      </c>
      <c r="N3283" s="236" t="s">
        <v>38</v>
      </c>
      <c r="O3283" s="91"/>
      <c r="P3283" s="237">
        <f>O3283*H3283</f>
        <v>0</v>
      </c>
      <c r="Q3283" s="237">
        <v>0.0090299999999999998</v>
      </c>
      <c r="R3283" s="237">
        <f>Q3283*H3283</f>
        <v>0.70072799999999991</v>
      </c>
      <c r="S3283" s="237">
        <v>0</v>
      </c>
      <c r="T3283" s="238">
        <f>S3283*H3283</f>
        <v>0</v>
      </c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R3283" s="239" t="s">
        <v>327</v>
      </c>
      <c r="AT3283" s="239" t="s">
        <v>185</v>
      </c>
      <c r="AU3283" s="239" t="s">
        <v>83</v>
      </c>
      <c r="AY3283" s="17" t="s">
        <v>183</v>
      </c>
      <c r="BE3283" s="240">
        <f>IF(N3283="základní",J3283,0)</f>
        <v>0</v>
      </c>
      <c r="BF3283" s="240">
        <f>IF(N3283="snížená",J3283,0)</f>
        <v>0</v>
      </c>
      <c r="BG3283" s="240">
        <f>IF(N3283="zákl. přenesená",J3283,0)</f>
        <v>0</v>
      </c>
      <c r="BH3283" s="240">
        <f>IF(N3283="sníž. přenesená",J3283,0)</f>
        <v>0</v>
      </c>
      <c r="BI3283" s="240">
        <f>IF(N3283="nulová",J3283,0)</f>
        <v>0</v>
      </c>
      <c r="BJ3283" s="17" t="s">
        <v>81</v>
      </c>
      <c r="BK3283" s="240">
        <f>ROUND(I3283*H3283,2)</f>
        <v>0</v>
      </c>
      <c r="BL3283" s="17" t="s">
        <v>327</v>
      </c>
      <c r="BM3283" s="239" t="s">
        <v>3760</v>
      </c>
    </row>
    <row r="3284" s="13" customFormat="1">
      <c r="A3284" s="13"/>
      <c r="B3284" s="241"/>
      <c r="C3284" s="242"/>
      <c r="D3284" s="243" t="s">
        <v>195</v>
      </c>
      <c r="E3284" s="244" t="s">
        <v>1</v>
      </c>
      <c r="F3284" s="245" t="s">
        <v>196</v>
      </c>
      <c r="G3284" s="242"/>
      <c r="H3284" s="244" t="s">
        <v>1</v>
      </c>
      <c r="I3284" s="246"/>
      <c r="J3284" s="242"/>
      <c r="K3284" s="242"/>
      <c r="L3284" s="247"/>
      <c r="M3284" s="248"/>
      <c r="N3284" s="249"/>
      <c r="O3284" s="249"/>
      <c r="P3284" s="249"/>
      <c r="Q3284" s="249"/>
      <c r="R3284" s="249"/>
      <c r="S3284" s="249"/>
      <c r="T3284" s="250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51" t="s">
        <v>195</v>
      </c>
      <c r="AU3284" s="251" t="s">
        <v>83</v>
      </c>
      <c r="AV3284" s="13" t="s">
        <v>81</v>
      </c>
      <c r="AW3284" s="13" t="s">
        <v>30</v>
      </c>
      <c r="AX3284" s="13" t="s">
        <v>73</v>
      </c>
      <c r="AY3284" s="251" t="s">
        <v>183</v>
      </c>
    </row>
    <row r="3285" s="13" customFormat="1">
      <c r="A3285" s="13"/>
      <c r="B3285" s="241"/>
      <c r="C3285" s="242"/>
      <c r="D3285" s="243" t="s">
        <v>195</v>
      </c>
      <c r="E3285" s="244" t="s">
        <v>1</v>
      </c>
      <c r="F3285" s="245" t="s">
        <v>3733</v>
      </c>
      <c r="G3285" s="242"/>
      <c r="H3285" s="244" t="s">
        <v>1</v>
      </c>
      <c r="I3285" s="246"/>
      <c r="J3285" s="242"/>
      <c r="K3285" s="242"/>
      <c r="L3285" s="247"/>
      <c r="M3285" s="248"/>
      <c r="N3285" s="249"/>
      <c r="O3285" s="249"/>
      <c r="P3285" s="249"/>
      <c r="Q3285" s="249"/>
      <c r="R3285" s="249"/>
      <c r="S3285" s="249"/>
      <c r="T3285" s="250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51" t="s">
        <v>195</v>
      </c>
      <c r="AU3285" s="251" t="s">
        <v>83</v>
      </c>
      <c r="AV3285" s="13" t="s">
        <v>81</v>
      </c>
      <c r="AW3285" s="13" t="s">
        <v>30</v>
      </c>
      <c r="AX3285" s="13" t="s">
        <v>73</v>
      </c>
      <c r="AY3285" s="251" t="s">
        <v>183</v>
      </c>
    </row>
    <row r="3286" s="13" customFormat="1">
      <c r="A3286" s="13"/>
      <c r="B3286" s="241"/>
      <c r="C3286" s="242"/>
      <c r="D3286" s="243" t="s">
        <v>195</v>
      </c>
      <c r="E3286" s="244" t="s">
        <v>1</v>
      </c>
      <c r="F3286" s="245" t="s">
        <v>3734</v>
      </c>
      <c r="G3286" s="242"/>
      <c r="H3286" s="244" t="s">
        <v>1</v>
      </c>
      <c r="I3286" s="246"/>
      <c r="J3286" s="242"/>
      <c r="K3286" s="242"/>
      <c r="L3286" s="247"/>
      <c r="M3286" s="248"/>
      <c r="N3286" s="249"/>
      <c r="O3286" s="249"/>
      <c r="P3286" s="249"/>
      <c r="Q3286" s="249"/>
      <c r="R3286" s="249"/>
      <c r="S3286" s="249"/>
      <c r="T3286" s="250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51" t="s">
        <v>195</v>
      </c>
      <c r="AU3286" s="251" t="s">
        <v>83</v>
      </c>
      <c r="AV3286" s="13" t="s">
        <v>81</v>
      </c>
      <c r="AW3286" s="13" t="s">
        <v>30</v>
      </c>
      <c r="AX3286" s="13" t="s">
        <v>73</v>
      </c>
      <c r="AY3286" s="251" t="s">
        <v>183</v>
      </c>
    </row>
    <row r="3287" s="14" customFormat="1">
      <c r="A3287" s="14"/>
      <c r="B3287" s="252"/>
      <c r="C3287" s="253"/>
      <c r="D3287" s="243" t="s">
        <v>195</v>
      </c>
      <c r="E3287" s="254" t="s">
        <v>1</v>
      </c>
      <c r="F3287" s="255" t="s">
        <v>3735</v>
      </c>
      <c r="G3287" s="253"/>
      <c r="H3287" s="256">
        <v>4.0999999999999996</v>
      </c>
      <c r="I3287" s="257"/>
      <c r="J3287" s="253"/>
      <c r="K3287" s="253"/>
      <c r="L3287" s="258"/>
      <c r="M3287" s="259"/>
      <c r="N3287" s="260"/>
      <c r="O3287" s="260"/>
      <c r="P3287" s="260"/>
      <c r="Q3287" s="260"/>
      <c r="R3287" s="260"/>
      <c r="S3287" s="260"/>
      <c r="T3287" s="261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62" t="s">
        <v>195</v>
      </c>
      <c r="AU3287" s="262" t="s">
        <v>83</v>
      </c>
      <c r="AV3287" s="14" t="s">
        <v>83</v>
      </c>
      <c r="AW3287" s="14" t="s">
        <v>30</v>
      </c>
      <c r="AX3287" s="14" t="s">
        <v>73</v>
      </c>
      <c r="AY3287" s="262" t="s">
        <v>183</v>
      </c>
    </row>
    <row r="3288" s="13" customFormat="1">
      <c r="A3288" s="13"/>
      <c r="B3288" s="241"/>
      <c r="C3288" s="242"/>
      <c r="D3288" s="243" t="s">
        <v>195</v>
      </c>
      <c r="E3288" s="244" t="s">
        <v>1</v>
      </c>
      <c r="F3288" s="245" t="s">
        <v>3736</v>
      </c>
      <c r="G3288" s="242"/>
      <c r="H3288" s="244" t="s">
        <v>1</v>
      </c>
      <c r="I3288" s="246"/>
      <c r="J3288" s="242"/>
      <c r="K3288" s="242"/>
      <c r="L3288" s="247"/>
      <c r="M3288" s="248"/>
      <c r="N3288" s="249"/>
      <c r="O3288" s="249"/>
      <c r="P3288" s="249"/>
      <c r="Q3288" s="249"/>
      <c r="R3288" s="249"/>
      <c r="S3288" s="249"/>
      <c r="T3288" s="250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51" t="s">
        <v>195</v>
      </c>
      <c r="AU3288" s="251" t="s">
        <v>83</v>
      </c>
      <c r="AV3288" s="13" t="s">
        <v>81</v>
      </c>
      <c r="AW3288" s="13" t="s">
        <v>30</v>
      </c>
      <c r="AX3288" s="13" t="s">
        <v>73</v>
      </c>
      <c r="AY3288" s="251" t="s">
        <v>183</v>
      </c>
    </row>
    <row r="3289" s="14" customFormat="1">
      <c r="A3289" s="14"/>
      <c r="B3289" s="252"/>
      <c r="C3289" s="253"/>
      <c r="D3289" s="243" t="s">
        <v>195</v>
      </c>
      <c r="E3289" s="254" t="s">
        <v>1</v>
      </c>
      <c r="F3289" s="255" t="s">
        <v>3737</v>
      </c>
      <c r="G3289" s="253"/>
      <c r="H3289" s="256">
        <v>5.7999999999999998</v>
      </c>
      <c r="I3289" s="257"/>
      <c r="J3289" s="253"/>
      <c r="K3289" s="253"/>
      <c r="L3289" s="258"/>
      <c r="M3289" s="259"/>
      <c r="N3289" s="260"/>
      <c r="O3289" s="260"/>
      <c r="P3289" s="260"/>
      <c r="Q3289" s="260"/>
      <c r="R3289" s="260"/>
      <c r="S3289" s="260"/>
      <c r="T3289" s="261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62" t="s">
        <v>195</v>
      </c>
      <c r="AU3289" s="262" t="s">
        <v>83</v>
      </c>
      <c r="AV3289" s="14" t="s">
        <v>83</v>
      </c>
      <c r="AW3289" s="14" t="s">
        <v>30</v>
      </c>
      <c r="AX3289" s="14" t="s">
        <v>73</v>
      </c>
      <c r="AY3289" s="262" t="s">
        <v>183</v>
      </c>
    </row>
    <row r="3290" s="13" customFormat="1">
      <c r="A3290" s="13"/>
      <c r="B3290" s="241"/>
      <c r="C3290" s="242"/>
      <c r="D3290" s="243" t="s">
        <v>195</v>
      </c>
      <c r="E3290" s="244" t="s">
        <v>1</v>
      </c>
      <c r="F3290" s="245" t="s">
        <v>208</v>
      </c>
      <c r="G3290" s="242"/>
      <c r="H3290" s="244" t="s">
        <v>1</v>
      </c>
      <c r="I3290" s="246"/>
      <c r="J3290" s="242"/>
      <c r="K3290" s="242"/>
      <c r="L3290" s="247"/>
      <c r="M3290" s="248"/>
      <c r="N3290" s="249"/>
      <c r="O3290" s="249"/>
      <c r="P3290" s="249"/>
      <c r="Q3290" s="249"/>
      <c r="R3290" s="249"/>
      <c r="S3290" s="249"/>
      <c r="T3290" s="250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51" t="s">
        <v>195</v>
      </c>
      <c r="AU3290" s="251" t="s">
        <v>83</v>
      </c>
      <c r="AV3290" s="13" t="s">
        <v>81</v>
      </c>
      <c r="AW3290" s="13" t="s">
        <v>30</v>
      </c>
      <c r="AX3290" s="13" t="s">
        <v>73</v>
      </c>
      <c r="AY3290" s="251" t="s">
        <v>183</v>
      </c>
    </row>
    <row r="3291" s="13" customFormat="1">
      <c r="A3291" s="13"/>
      <c r="B3291" s="241"/>
      <c r="C3291" s="242"/>
      <c r="D3291" s="243" t="s">
        <v>195</v>
      </c>
      <c r="E3291" s="244" t="s">
        <v>1</v>
      </c>
      <c r="F3291" s="245" t="s">
        <v>3738</v>
      </c>
      <c r="G3291" s="242"/>
      <c r="H3291" s="244" t="s">
        <v>1</v>
      </c>
      <c r="I3291" s="246"/>
      <c r="J3291" s="242"/>
      <c r="K3291" s="242"/>
      <c r="L3291" s="247"/>
      <c r="M3291" s="248"/>
      <c r="N3291" s="249"/>
      <c r="O3291" s="249"/>
      <c r="P3291" s="249"/>
      <c r="Q3291" s="249"/>
      <c r="R3291" s="249"/>
      <c r="S3291" s="249"/>
      <c r="T3291" s="250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51" t="s">
        <v>195</v>
      </c>
      <c r="AU3291" s="251" t="s">
        <v>83</v>
      </c>
      <c r="AV3291" s="13" t="s">
        <v>81</v>
      </c>
      <c r="AW3291" s="13" t="s">
        <v>30</v>
      </c>
      <c r="AX3291" s="13" t="s">
        <v>73</v>
      </c>
      <c r="AY3291" s="251" t="s">
        <v>183</v>
      </c>
    </row>
    <row r="3292" s="13" customFormat="1">
      <c r="A3292" s="13"/>
      <c r="B3292" s="241"/>
      <c r="C3292" s="242"/>
      <c r="D3292" s="243" t="s">
        <v>195</v>
      </c>
      <c r="E3292" s="244" t="s">
        <v>1</v>
      </c>
      <c r="F3292" s="245" t="s">
        <v>3739</v>
      </c>
      <c r="G3292" s="242"/>
      <c r="H3292" s="244" t="s">
        <v>1</v>
      </c>
      <c r="I3292" s="246"/>
      <c r="J3292" s="242"/>
      <c r="K3292" s="242"/>
      <c r="L3292" s="247"/>
      <c r="M3292" s="248"/>
      <c r="N3292" s="249"/>
      <c r="O3292" s="249"/>
      <c r="P3292" s="249"/>
      <c r="Q3292" s="249"/>
      <c r="R3292" s="249"/>
      <c r="S3292" s="249"/>
      <c r="T3292" s="250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51" t="s">
        <v>195</v>
      </c>
      <c r="AU3292" s="251" t="s">
        <v>83</v>
      </c>
      <c r="AV3292" s="13" t="s">
        <v>81</v>
      </c>
      <c r="AW3292" s="13" t="s">
        <v>30</v>
      </c>
      <c r="AX3292" s="13" t="s">
        <v>73</v>
      </c>
      <c r="AY3292" s="251" t="s">
        <v>183</v>
      </c>
    </row>
    <row r="3293" s="14" customFormat="1">
      <c r="A3293" s="14"/>
      <c r="B3293" s="252"/>
      <c r="C3293" s="253"/>
      <c r="D3293" s="243" t="s">
        <v>195</v>
      </c>
      <c r="E3293" s="254" t="s">
        <v>1</v>
      </c>
      <c r="F3293" s="255" t="s">
        <v>3740</v>
      </c>
      <c r="G3293" s="253"/>
      <c r="H3293" s="256">
        <v>11.6</v>
      </c>
      <c r="I3293" s="257"/>
      <c r="J3293" s="253"/>
      <c r="K3293" s="253"/>
      <c r="L3293" s="258"/>
      <c r="M3293" s="259"/>
      <c r="N3293" s="260"/>
      <c r="O3293" s="260"/>
      <c r="P3293" s="260"/>
      <c r="Q3293" s="260"/>
      <c r="R3293" s="260"/>
      <c r="S3293" s="260"/>
      <c r="T3293" s="261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62" t="s">
        <v>195</v>
      </c>
      <c r="AU3293" s="262" t="s">
        <v>83</v>
      </c>
      <c r="AV3293" s="14" t="s">
        <v>83</v>
      </c>
      <c r="AW3293" s="14" t="s">
        <v>30</v>
      </c>
      <c r="AX3293" s="14" t="s">
        <v>73</v>
      </c>
      <c r="AY3293" s="262" t="s">
        <v>183</v>
      </c>
    </row>
    <row r="3294" s="13" customFormat="1">
      <c r="A3294" s="13"/>
      <c r="B3294" s="241"/>
      <c r="C3294" s="242"/>
      <c r="D3294" s="243" t="s">
        <v>195</v>
      </c>
      <c r="E3294" s="244" t="s">
        <v>1</v>
      </c>
      <c r="F3294" s="245" t="s">
        <v>3741</v>
      </c>
      <c r="G3294" s="242"/>
      <c r="H3294" s="244" t="s">
        <v>1</v>
      </c>
      <c r="I3294" s="246"/>
      <c r="J3294" s="242"/>
      <c r="K3294" s="242"/>
      <c r="L3294" s="247"/>
      <c r="M3294" s="248"/>
      <c r="N3294" s="249"/>
      <c r="O3294" s="249"/>
      <c r="P3294" s="249"/>
      <c r="Q3294" s="249"/>
      <c r="R3294" s="249"/>
      <c r="S3294" s="249"/>
      <c r="T3294" s="250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51" t="s">
        <v>195</v>
      </c>
      <c r="AU3294" s="251" t="s">
        <v>83</v>
      </c>
      <c r="AV3294" s="13" t="s">
        <v>81</v>
      </c>
      <c r="AW3294" s="13" t="s">
        <v>30</v>
      </c>
      <c r="AX3294" s="13" t="s">
        <v>73</v>
      </c>
      <c r="AY3294" s="251" t="s">
        <v>183</v>
      </c>
    </row>
    <row r="3295" s="13" customFormat="1">
      <c r="A3295" s="13"/>
      <c r="B3295" s="241"/>
      <c r="C3295" s="242"/>
      <c r="D3295" s="243" t="s">
        <v>195</v>
      </c>
      <c r="E3295" s="244" t="s">
        <v>1</v>
      </c>
      <c r="F3295" s="245" t="s">
        <v>1619</v>
      </c>
      <c r="G3295" s="242"/>
      <c r="H3295" s="244" t="s">
        <v>1</v>
      </c>
      <c r="I3295" s="246"/>
      <c r="J3295" s="242"/>
      <c r="K3295" s="242"/>
      <c r="L3295" s="247"/>
      <c r="M3295" s="248"/>
      <c r="N3295" s="249"/>
      <c r="O3295" s="249"/>
      <c r="P3295" s="249"/>
      <c r="Q3295" s="249"/>
      <c r="R3295" s="249"/>
      <c r="S3295" s="249"/>
      <c r="T3295" s="250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51" t="s">
        <v>195</v>
      </c>
      <c r="AU3295" s="251" t="s">
        <v>83</v>
      </c>
      <c r="AV3295" s="13" t="s">
        <v>81</v>
      </c>
      <c r="AW3295" s="13" t="s">
        <v>30</v>
      </c>
      <c r="AX3295" s="13" t="s">
        <v>73</v>
      </c>
      <c r="AY3295" s="251" t="s">
        <v>183</v>
      </c>
    </row>
    <row r="3296" s="14" customFormat="1">
      <c r="A3296" s="14"/>
      <c r="B3296" s="252"/>
      <c r="C3296" s="253"/>
      <c r="D3296" s="243" t="s">
        <v>195</v>
      </c>
      <c r="E3296" s="254" t="s">
        <v>1</v>
      </c>
      <c r="F3296" s="255" t="s">
        <v>3423</v>
      </c>
      <c r="G3296" s="253"/>
      <c r="H3296" s="256">
        <v>2.2999999999999998</v>
      </c>
      <c r="I3296" s="257"/>
      <c r="J3296" s="253"/>
      <c r="K3296" s="253"/>
      <c r="L3296" s="258"/>
      <c r="M3296" s="259"/>
      <c r="N3296" s="260"/>
      <c r="O3296" s="260"/>
      <c r="P3296" s="260"/>
      <c r="Q3296" s="260"/>
      <c r="R3296" s="260"/>
      <c r="S3296" s="260"/>
      <c r="T3296" s="261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62" t="s">
        <v>195</v>
      </c>
      <c r="AU3296" s="262" t="s">
        <v>83</v>
      </c>
      <c r="AV3296" s="14" t="s">
        <v>83</v>
      </c>
      <c r="AW3296" s="14" t="s">
        <v>30</v>
      </c>
      <c r="AX3296" s="14" t="s">
        <v>73</v>
      </c>
      <c r="AY3296" s="262" t="s">
        <v>183</v>
      </c>
    </row>
    <row r="3297" s="13" customFormat="1">
      <c r="A3297" s="13"/>
      <c r="B3297" s="241"/>
      <c r="C3297" s="242"/>
      <c r="D3297" s="243" t="s">
        <v>195</v>
      </c>
      <c r="E3297" s="244" t="s">
        <v>1</v>
      </c>
      <c r="F3297" s="245" t="s">
        <v>3742</v>
      </c>
      <c r="G3297" s="242"/>
      <c r="H3297" s="244" t="s">
        <v>1</v>
      </c>
      <c r="I3297" s="246"/>
      <c r="J3297" s="242"/>
      <c r="K3297" s="242"/>
      <c r="L3297" s="247"/>
      <c r="M3297" s="248"/>
      <c r="N3297" s="249"/>
      <c r="O3297" s="249"/>
      <c r="P3297" s="249"/>
      <c r="Q3297" s="249"/>
      <c r="R3297" s="249"/>
      <c r="S3297" s="249"/>
      <c r="T3297" s="250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51" t="s">
        <v>195</v>
      </c>
      <c r="AU3297" s="251" t="s">
        <v>83</v>
      </c>
      <c r="AV3297" s="13" t="s">
        <v>81</v>
      </c>
      <c r="AW3297" s="13" t="s">
        <v>30</v>
      </c>
      <c r="AX3297" s="13" t="s">
        <v>73</v>
      </c>
      <c r="AY3297" s="251" t="s">
        <v>183</v>
      </c>
    </row>
    <row r="3298" s="13" customFormat="1">
      <c r="A3298" s="13"/>
      <c r="B3298" s="241"/>
      <c r="C3298" s="242"/>
      <c r="D3298" s="243" t="s">
        <v>195</v>
      </c>
      <c r="E3298" s="244" t="s">
        <v>1</v>
      </c>
      <c r="F3298" s="245" t="s">
        <v>1027</v>
      </c>
      <c r="G3298" s="242"/>
      <c r="H3298" s="244" t="s">
        <v>1</v>
      </c>
      <c r="I3298" s="246"/>
      <c r="J3298" s="242"/>
      <c r="K3298" s="242"/>
      <c r="L3298" s="247"/>
      <c r="M3298" s="248"/>
      <c r="N3298" s="249"/>
      <c r="O3298" s="249"/>
      <c r="P3298" s="249"/>
      <c r="Q3298" s="249"/>
      <c r="R3298" s="249"/>
      <c r="S3298" s="249"/>
      <c r="T3298" s="250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51" t="s">
        <v>195</v>
      </c>
      <c r="AU3298" s="251" t="s">
        <v>83</v>
      </c>
      <c r="AV3298" s="13" t="s">
        <v>81</v>
      </c>
      <c r="AW3298" s="13" t="s">
        <v>30</v>
      </c>
      <c r="AX3298" s="13" t="s">
        <v>73</v>
      </c>
      <c r="AY3298" s="251" t="s">
        <v>183</v>
      </c>
    </row>
    <row r="3299" s="14" customFormat="1">
      <c r="A3299" s="14"/>
      <c r="B3299" s="252"/>
      <c r="C3299" s="253"/>
      <c r="D3299" s="243" t="s">
        <v>195</v>
      </c>
      <c r="E3299" s="254" t="s">
        <v>1</v>
      </c>
      <c r="F3299" s="255" t="s">
        <v>3743</v>
      </c>
      <c r="G3299" s="253"/>
      <c r="H3299" s="256">
        <v>53.799999999999997</v>
      </c>
      <c r="I3299" s="257"/>
      <c r="J3299" s="253"/>
      <c r="K3299" s="253"/>
      <c r="L3299" s="258"/>
      <c r="M3299" s="259"/>
      <c r="N3299" s="260"/>
      <c r="O3299" s="260"/>
      <c r="P3299" s="260"/>
      <c r="Q3299" s="260"/>
      <c r="R3299" s="260"/>
      <c r="S3299" s="260"/>
      <c r="T3299" s="261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62" t="s">
        <v>195</v>
      </c>
      <c r="AU3299" s="262" t="s">
        <v>83</v>
      </c>
      <c r="AV3299" s="14" t="s">
        <v>83</v>
      </c>
      <c r="AW3299" s="14" t="s">
        <v>30</v>
      </c>
      <c r="AX3299" s="14" t="s">
        <v>73</v>
      </c>
      <c r="AY3299" s="262" t="s">
        <v>183</v>
      </c>
    </row>
    <row r="3300" s="15" customFormat="1">
      <c r="A3300" s="15"/>
      <c r="B3300" s="263"/>
      <c r="C3300" s="264"/>
      <c r="D3300" s="243" t="s">
        <v>195</v>
      </c>
      <c r="E3300" s="265" t="s">
        <v>1</v>
      </c>
      <c r="F3300" s="266" t="s">
        <v>219</v>
      </c>
      <c r="G3300" s="264"/>
      <c r="H3300" s="267">
        <v>77.599999999999994</v>
      </c>
      <c r="I3300" s="268"/>
      <c r="J3300" s="264"/>
      <c r="K3300" s="264"/>
      <c r="L3300" s="269"/>
      <c r="M3300" s="270"/>
      <c r="N3300" s="271"/>
      <c r="O3300" s="271"/>
      <c r="P3300" s="271"/>
      <c r="Q3300" s="271"/>
      <c r="R3300" s="271"/>
      <c r="S3300" s="271"/>
      <c r="T3300" s="272"/>
      <c r="U3300" s="15"/>
      <c r="V3300" s="15"/>
      <c r="W3300" s="15"/>
      <c r="X3300" s="15"/>
      <c r="Y3300" s="15"/>
      <c r="Z3300" s="15"/>
      <c r="AA3300" s="15"/>
      <c r="AB3300" s="15"/>
      <c r="AC3300" s="15"/>
      <c r="AD3300" s="15"/>
      <c r="AE3300" s="15"/>
      <c r="AT3300" s="273" t="s">
        <v>195</v>
      </c>
      <c r="AU3300" s="273" t="s">
        <v>83</v>
      </c>
      <c r="AV3300" s="15" t="s">
        <v>188</v>
      </c>
      <c r="AW3300" s="15" t="s">
        <v>30</v>
      </c>
      <c r="AX3300" s="15" t="s">
        <v>81</v>
      </c>
      <c r="AY3300" s="273" t="s">
        <v>183</v>
      </c>
    </row>
    <row r="3301" s="2" customFormat="1" ht="24.15" customHeight="1">
      <c r="A3301" s="38"/>
      <c r="B3301" s="39"/>
      <c r="C3301" s="277" t="s">
        <v>3761</v>
      </c>
      <c r="D3301" s="277" t="s">
        <v>649</v>
      </c>
      <c r="E3301" s="278" t="s">
        <v>3762</v>
      </c>
      <c r="F3301" s="279" t="s">
        <v>3763</v>
      </c>
      <c r="G3301" s="280" t="s">
        <v>202</v>
      </c>
      <c r="H3301" s="281">
        <v>89.239999999999995</v>
      </c>
      <c r="I3301" s="282"/>
      <c r="J3301" s="283">
        <f>ROUND(I3301*H3301,2)</f>
        <v>0</v>
      </c>
      <c r="K3301" s="284"/>
      <c r="L3301" s="285"/>
      <c r="M3301" s="286" t="s">
        <v>1</v>
      </c>
      <c r="N3301" s="287" t="s">
        <v>38</v>
      </c>
      <c r="O3301" s="91"/>
      <c r="P3301" s="237">
        <f>O3301*H3301</f>
        <v>0</v>
      </c>
      <c r="Q3301" s="237">
        <v>0.021999999999999999</v>
      </c>
      <c r="R3301" s="237">
        <f>Q3301*H3301</f>
        <v>1.9632799999999997</v>
      </c>
      <c r="S3301" s="237">
        <v>0</v>
      </c>
      <c r="T3301" s="238">
        <f>S3301*H3301</f>
        <v>0</v>
      </c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R3301" s="239" t="s">
        <v>435</v>
      </c>
      <c r="AT3301" s="239" t="s">
        <v>649</v>
      </c>
      <c r="AU3301" s="239" t="s">
        <v>83</v>
      </c>
      <c r="AY3301" s="17" t="s">
        <v>183</v>
      </c>
      <c r="BE3301" s="240">
        <f>IF(N3301="základní",J3301,0)</f>
        <v>0</v>
      </c>
      <c r="BF3301" s="240">
        <f>IF(N3301="snížená",J3301,0)</f>
        <v>0</v>
      </c>
      <c r="BG3301" s="240">
        <f>IF(N3301="zákl. přenesená",J3301,0)</f>
        <v>0</v>
      </c>
      <c r="BH3301" s="240">
        <f>IF(N3301="sníž. přenesená",J3301,0)</f>
        <v>0</v>
      </c>
      <c r="BI3301" s="240">
        <f>IF(N3301="nulová",J3301,0)</f>
        <v>0</v>
      </c>
      <c r="BJ3301" s="17" t="s">
        <v>81</v>
      </c>
      <c r="BK3301" s="240">
        <f>ROUND(I3301*H3301,2)</f>
        <v>0</v>
      </c>
      <c r="BL3301" s="17" t="s">
        <v>327</v>
      </c>
      <c r="BM3301" s="239" t="s">
        <v>3764</v>
      </c>
    </row>
    <row r="3302" s="13" customFormat="1">
      <c r="A3302" s="13"/>
      <c r="B3302" s="241"/>
      <c r="C3302" s="242"/>
      <c r="D3302" s="243" t="s">
        <v>195</v>
      </c>
      <c r="E3302" s="244" t="s">
        <v>1</v>
      </c>
      <c r="F3302" s="245" t="s">
        <v>196</v>
      </c>
      <c r="G3302" s="242"/>
      <c r="H3302" s="244" t="s">
        <v>1</v>
      </c>
      <c r="I3302" s="246"/>
      <c r="J3302" s="242"/>
      <c r="K3302" s="242"/>
      <c r="L3302" s="247"/>
      <c r="M3302" s="248"/>
      <c r="N3302" s="249"/>
      <c r="O3302" s="249"/>
      <c r="P3302" s="249"/>
      <c r="Q3302" s="249"/>
      <c r="R3302" s="249"/>
      <c r="S3302" s="249"/>
      <c r="T3302" s="250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51" t="s">
        <v>195</v>
      </c>
      <c r="AU3302" s="251" t="s">
        <v>83</v>
      </c>
      <c r="AV3302" s="13" t="s">
        <v>81</v>
      </c>
      <c r="AW3302" s="13" t="s">
        <v>30</v>
      </c>
      <c r="AX3302" s="13" t="s">
        <v>73</v>
      </c>
      <c r="AY3302" s="251" t="s">
        <v>183</v>
      </c>
    </row>
    <row r="3303" s="13" customFormat="1">
      <c r="A3303" s="13"/>
      <c r="B3303" s="241"/>
      <c r="C3303" s="242"/>
      <c r="D3303" s="243" t="s">
        <v>195</v>
      </c>
      <c r="E3303" s="244" t="s">
        <v>1</v>
      </c>
      <c r="F3303" s="245" t="s">
        <v>3733</v>
      </c>
      <c r="G3303" s="242"/>
      <c r="H3303" s="244" t="s">
        <v>1</v>
      </c>
      <c r="I3303" s="246"/>
      <c r="J3303" s="242"/>
      <c r="K3303" s="242"/>
      <c r="L3303" s="247"/>
      <c r="M3303" s="248"/>
      <c r="N3303" s="249"/>
      <c r="O3303" s="249"/>
      <c r="P3303" s="249"/>
      <c r="Q3303" s="249"/>
      <c r="R3303" s="249"/>
      <c r="S3303" s="249"/>
      <c r="T3303" s="250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51" t="s">
        <v>195</v>
      </c>
      <c r="AU3303" s="251" t="s">
        <v>83</v>
      </c>
      <c r="AV3303" s="13" t="s">
        <v>81</v>
      </c>
      <c r="AW3303" s="13" t="s">
        <v>30</v>
      </c>
      <c r="AX3303" s="13" t="s">
        <v>73</v>
      </c>
      <c r="AY3303" s="251" t="s">
        <v>183</v>
      </c>
    </row>
    <row r="3304" s="13" customFormat="1">
      <c r="A3304" s="13"/>
      <c r="B3304" s="241"/>
      <c r="C3304" s="242"/>
      <c r="D3304" s="243" t="s">
        <v>195</v>
      </c>
      <c r="E3304" s="244" t="s">
        <v>1</v>
      </c>
      <c r="F3304" s="245" t="s">
        <v>3765</v>
      </c>
      <c r="G3304" s="242"/>
      <c r="H3304" s="244" t="s">
        <v>1</v>
      </c>
      <c r="I3304" s="246"/>
      <c r="J3304" s="242"/>
      <c r="K3304" s="242"/>
      <c r="L3304" s="247"/>
      <c r="M3304" s="248"/>
      <c r="N3304" s="249"/>
      <c r="O3304" s="249"/>
      <c r="P3304" s="249"/>
      <c r="Q3304" s="249"/>
      <c r="R3304" s="249"/>
      <c r="S3304" s="249"/>
      <c r="T3304" s="250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51" t="s">
        <v>195</v>
      </c>
      <c r="AU3304" s="251" t="s">
        <v>83</v>
      </c>
      <c r="AV3304" s="13" t="s">
        <v>81</v>
      </c>
      <c r="AW3304" s="13" t="s">
        <v>30</v>
      </c>
      <c r="AX3304" s="13" t="s">
        <v>73</v>
      </c>
      <c r="AY3304" s="251" t="s">
        <v>183</v>
      </c>
    </row>
    <row r="3305" s="14" customFormat="1">
      <c r="A3305" s="14"/>
      <c r="B3305" s="252"/>
      <c r="C3305" s="253"/>
      <c r="D3305" s="243" t="s">
        <v>195</v>
      </c>
      <c r="E3305" s="254" t="s">
        <v>1</v>
      </c>
      <c r="F3305" s="255" t="s">
        <v>3766</v>
      </c>
      <c r="G3305" s="253"/>
      <c r="H3305" s="256">
        <v>9.9000000000000004</v>
      </c>
      <c r="I3305" s="257"/>
      <c r="J3305" s="253"/>
      <c r="K3305" s="253"/>
      <c r="L3305" s="258"/>
      <c r="M3305" s="259"/>
      <c r="N3305" s="260"/>
      <c r="O3305" s="260"/>
      <c r="P3305" s="260"/>
      <c r="Q3305" s="260"/>
      <c r="R3305" s="260"/>
      <c r="S3305" s="260"/>
      <c r="T3305" s="261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62" t="s">
        <v>195</v>
      </c>
      <c r="AU3305" s="262" t="s">
        <v>83</v>
      </c>
      <c r="AV3305" s="14" t="s">
        <v>83</v>
      </c>
      <c r="AW3305" s="14" t="s">
        <v>30</v>
      </c>
      <c r="AX3305" s="14" t="s">
        <v>73</v>
      </c>
      <c r="AY3305" s="262" t="s">
        <v>183</v>
      </c>
    </row>
    <row r="3306" s="13" customFormat="1">
      <c r="A3306" s="13"/>
      <c r="B3306" s="241"/>
      <c r="C3306" s="242"/>
      <c r="D3306" s="243" t="s">
        <v>195</v>
      </c>
      <c r="E3306" s="244" t="s">
        <v>1</v>
      </c>
      <c r="F3306" s="245" t="s">
        <v>208</v>
      </c>
      <c r="G3306" s="242"/>
      <c r="H3306" s="244" t="s">
        <v>1</v>
      </c>
      <c r="I3306" s="246"/>
      <c r="J3306" s="242"/>
      <c r="K3306" s="242"/>
      <c r="L3306" s="247"/>
      <c r="M3306" s="248"/>
      <c r="N3306" s="249"/>
      <c r="O3306" s="249"/>
      <c r="P3306" s="249"/>
      <c r="Q3306" s="249"/>
      <c r="R3306" s="249"/>
      <c r="S3306" s="249"/>
      <c r="T3306" s="250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51" t="s">
        <v>195</v>
      </c>
      <c r="AU3306" s="251" t="s">
        <v>83</v>
      </c>
      <c r="AV3306" s="13" t="s">
        <v>81</v>
      </c>
      <c r="AW3306" s="13" t="s">
        <v>30</v>
      </c>
      <c r="AX3306" s="13" t="s">
        <v>73</v>
      </c>
      <c r="AY3306" s="251" t="s">
        <v>183</v>
      </c>
    </row>
    <row r="3307" s="13" customFormat="1">
      <c r="A3307" s="13"/>
      <c r="B3307" s="241"/>
      <c r="C3307" s="242"/>
      <c r="D3307" s="243" t="s">
        <v>195</v>
      </c>
      <c r="E3307" s="244" t="s">
        <v>1</v>
      </c>
      <c r="F3307" s="245" t="s">
        <v>3738</v>
      </c>
      <c r="G3307" s="242"/>
      <c r="H3307" s="244" t="s">
        <v>1</v>
      </c>
      <c r="I3307" s="246"/>
      <c r="J3307" s="242"/>
      <c r="K3307" s="242"/>
      <c r="L3307" s="247"/>
      <c r="M3307" s="248"/>
      <c r="N3307" s="249"/>
      <c r="O3307" s="249"/>
      <c r="P3307" s="249"/>
      <c r="Q3307" s="249"/>
      <c r="R3307" s="249"/>
      <c r="S3307" s="249"/>
      <c r="T3307" s="250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51" t="s">
        <v>195</v>
      </c>
      <c r="AU3307" s="251" t="s">
        <v>83</v>
      </c>
      <c r="AV3307" s="13" t="s">
        <v>81</v>
      </c>
      <c r="AW3307" s="13" t="s">
        <v>30</v>
      </c>
      <c r="AX3307" s="13" t="s">
        <v>73</v>
      </c>
      <c r="AY3307" s="251" t="s">
        <v>183</v>
      </c>
    </row>
    <row r="3308" s="13" customFormat="1">
      <c r="A3308" s="13"/>
      <c r="B3308" s="241"/>
      <c r="C3308" s="242"/>
      <c r="D3308" s="243" t="s">
        <v>195</v>
      </c>
      <c r="E3308" s="244" t="s">
        <v>1</v>
      </c>
      <c r="F3308" s="245" t="s">
        <v>3739</v>
      </c>
      <c r="G3308" s="242"/>
      <c r="H3308" s="244" t="s">
        <v>1</v>
      </c>
      <c r="I3308" s="246"/>
      <c r="J3308" s="242"/>
      <c r="K3308" s="242"/>
      <c r="L3308" s="247"/>
      <c r="M3308" s="248"/>
      <c r="N3308" s="249"/>
      <c r="O3308" s="249"/>
      <c r="P3308" s="249"/>
      <c r="Q3308" s="249"/>
      <c r="R3308" s="249"/>
      <c r="S3308" s="249"/>
      <c r="T3308" s="250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51" t="s">
        <v>195</v>
      </c>
      <c r="AU3308" s="251" t="s">
        <v>83</v>
      </c>
      <c r="AV3308" s="13" t="s">
        <v>81</v>
      </c>
      <c r="AW3308" s="13" t="s">
        <v>30</v>
      </c>
      <c r="AX3308" s="13" t="s">
        <v>73</v>
      </c>
      <c r="AY3308" s="251" t="s">
        <v>183</v>
      </c>
    </row>
    <row r="3309" s="14" customFormat="1">
      <c r="A3309" s="14"/>
      <c r="B3309" s="252"/>
      <c r="C3309" s="253"/>
      <c r="D3309" s="243" t="s">
        <v>195</v>
      </c>
      <c r="E3309" s="254" t="s">
        <v>1</v>
      </c>
      <c r="F3309" s="255" t="s">
        <v>3740</v>
      </c>
      <c r="G3309" s="253"/>
      <c r="H3309" s="256">
        <v>11.6</v>
      </c>
      <c r="I3309" s="257"/>
      <c r="J3309" s="253"/>
      <c r="K3309" s="253"/>
      <c r="L3309" s="258"/>
      <c r="M3309" s="259"/>
      <c r="N3309" s="260"/>
      <c r="O3309" s="260"/>
      <c r="P3309" s="260"/>
      <c r="Q3309" s="260"/>
      <c r="R3309" s="260"/>
      <c r="S3309" s="260"/>
      <c r="T3309" s="261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62" t="s">
        <v>195</v>
      </c>
      <c r="AU3309" s="262" t="s">
        <v>83</v>
      </c>
      <c r="AV3309" s="14" t="s">
        <v>83</v>
      </c>
      <c r="AW3309" s="14" t="s">
        <v>30</v>
      </c>
      <c r="AX3309" s="14" t="s">
        <v>73</v>
      </c>
      <c r="AY3309" s="262" t="s">
        <v>183</v>
      </c>
    </row>
    <row r="3310" s="13" customFormat="1">
      <c r="A3310" s="13"/>
      <c r="B3310" s="241"/>
      <c r="C3310" s="242"/>
      <c r="D3310" s="243" t="s">
        <v>195</v>
      </c>
      <c r="E3310" s="244" t="s">
        <v>1</v>
      </c>
      <c r="F3310" s="245" t="s">
        <v>3741</v>
      </c>
      <c r="G3310" s="242"/>
      <c r="H3310" s="244" t="s">
        <v>1</v>
      </c>
      <c r="I3310" s="246"/>
      <c r="J3310" s="242"/>
      <c r="K3310" s="242"/>
      <c r="L3310" s="247"/>
      <c r="M3310" s="248"/>
      <c r="N3310" s="249"/>
      <c r="O3310" s="249"/>
      <c r="P3310" s="249"/>
      <c r="Q3310" s="249"/>
      <c r="R3310" s="249"/>
      <c r="S3310" s="249"/>
      <c r="T3310" s="250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51" t="s">
        <v>195</v>
      </c>
      <c r="AU3310" s="251" t="s">
        <v>83</v>
      </c>
      <c r="AV3310" s="13" t="s">
        <v>81</v>
      </c>
      <c r="AW3310" s="13" t="s">
        <v>30</v>
      </c>
      <c r="AX3310" s="13" t="s">
        <v>73</v>
      </c>
      <c r="AY3310" s="251" t="s">
        <v>183</v>
      </c>
    </row>
    <row r="3311" s="13" customFormat="1">
      <c r="A3311" s="13"/>
      <c r="B3311" s="241"/>
      <c r="C3311" s="242"/>
      <c r="D3311" s="243" t="s">
        <v>195</v>
      </c>
      <c r="E3311" s="244" t="s">
        <v>1</v>
      </c>
      <c r="F3311" s="245" t="s">
        <v>1619</v>
      </c>
      <c r="G3311" s="242"/>
      <c r="H3311" s="244" t="s">
        <v>1</v>
      </c>
      <c r="I3311" s="246"/>
      <c r="J3311" s="242"/>
      <c r="K3311" s="242"/>
      <c r="L3311" s="247"/>
      <c r="M3311" s="248"/>
      <c r="N3311" s="249"/>
      <c r="O3311" s="249"/>
      <c r="P3311" s="249"/>
      <c r="Q3311" s="249"/>
      <c r="R3311" s="249"/>
      <c r="S3311" s="249"/>
      <c r="T3311" s="250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51" t="s">
        <v>195</v>
      </c>
      <c r="AU3311" s="251" t="s">
        <v>83</v>
      </c>
      <c r="AV3311" s="13" t="s">
        <v>81</v>
      </c>
      <c r="AW3311" s="13" t="s">
        <v>30</v>
      </c>
      <c r="AX3311" s="13" t="s">
        <v>73</v>
      </c>
      <c r="AY3311" s="251" t="s">
        <v>183</v>
      </c>
    </row>
    <row r="3312" s="14" customFormat="1">
      <c r="A3312" s="14"/>
      <c r="B3312" s="252"/>
      <c r="C3312" s="253"/>
      <c r="D3312" s="243" t="s">
        <v>195</v>
      </c>
      <c r="E3312" s="254" t="s">
        <v>1</v>
      </c>
      <c r="F3312" s="255" t="s">
        <v>3423</v>
      </c>
      <c r="G3312" s="253"/>
      <c r="H3312" s="256">
        <v>2.2999999999999998</v>
      </c>
      <c r="I3312" s="257"/>
      <c r="J3312" s="253"/>
      <c r="K3312" s="253"/>
      <c r="L3312" s="258"/>
      <c r="M3312" s="259"/>
      <c r="N3312" s="260"/>
      <c r="O3312" s="260"/>
      <c r="P3312" s="260"/>
      <c r="Q3312" s="260"/>
      <c r="R3312" s="260"/>
      <c r="S3312" s="260"/>
      <c r="T3312" s="261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62" t="s">
        <v>195</v>
      </c>
      <c r="AU3312" s="262" t="s">
        <v>83</v>
      </c>
      <c r="AV3312" s="14" t="s">
        <v>83</v>
      </c>
      <c r="AW3312" s="14" t="s">
        <v>30</v>
      </c>
      <c r="AX3312" s="14" t="s">
        <v>73</v>
      </c>
      <c r="AY3312" s="262" t="s">
        <v>183</v>
      </c>
    </row>
    <row r="3313" s="13" customFormat="1">
      <c r="A3313" s="13"/>
      <c r="B3313" s="241"/>
      <c r="C3313" s="242"/>
      <c r="D3313" s="243" t="s">
        <v>195</v>
      </c>
      <c r="E3313" s="244" t="s">
        <v>1</v>
      </c>
      <c r="F3313" s="245" t="s">
        <v>3742</v>
      </c>
      <c r="G3313" s="242"/>
      <c r="H3313" s="244" t="s">
        <v>1</v>
      </c>
      <c r="I3313" s="246"/>
      <c r="J3313" s="242"/>
      <c r="K3313" s="242"/>
      <c r="L3313" s="247"/>
      <c r="M3313" s="248"/>
      <c r="N3313" s="249"/>
      <c r="O3313" s="249"/>
      <c r="P3313" s="249"/>
      <c r="Q3313" s="249"/>
      <c r="R3313" s="249"/>
      <c r="S3313" s="249"/>
      <c r="T3313" s="250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51" t="s">
        <v>195</v>
      </c>
      <c r="AU3313" s="251" t="s">
        <v>83</v>
      </c>
      <c r="AV3313" s="13" t="s">
        <v>81</v>
      </c>
      <c r="AW3313" s="13" t="s">
        <v>30</v>
      </c>
      <c r="AX3313" s="13" t="s">
        <v>73</v>
      </c>
      <c r="AY3313" s="251" t="s">
        <v>183</v>
      </c>
    </row>
    <row r="3314" s="13" customFormat="1">
      <c r="A3314" s="13"/>
      <c r="B3314" s="241"/>
      <c r="C3314" s="242"/>
      <c r="D3314" s="243" t="s">
        <v>195</v>
      </c>
      <c r="E3314" s="244" t="s">
        <v>1</v>
      </c>
      <c r="F3314" s="245" t="s">
        <v>1027</v>
      </c>
      <c r="G3314" s="242"/>
      <c r="H3314" s="244" t="s">
        <v>1</v>
      </c>
      <c r="I3314" s="246"/>
      <c r="J3314" s="242"/>
      <c r="K3314" s="242"/>
      <c r="L3314" s="247"/>
      <c r="M3314" s="248"/>
      <c r="N3314" s="249"/>
      <c r="O3314" s="249"/>
      <c r="P3314" s="249"/>
      <c r="Q3314" s="249"/>
      <c r="R3314" s="249"/>
      <c r="S3314" s="249"/>
      <c r="T3314" s="250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51" t="s">
        <v>195</v>
      </c>
      <c r="AU3314" s="251" t="s">
        <v>83</v>
      </c>
      <c r="AV3314" s="13" t="s">
        <v>81</v>
      </c>
      <c r="AW3314" s="13" t="s">
        <v>30</v>
      </c>
      <c r="AX3314" s="13" t="s">
        <v>73</v>
      </c>
      <c r="AY3314" s="251" t="s">
        <v>183</v>
      </c>
    </row>
    <row r="3315" s="14" customFormat="1">
      <c r="A3315" s="14"/>
      <c r="B3315" s="252"/>
      <c r="C3315" s="253"/>
      <c r="D3315" s="243" t="s">
        <v>195</v>
      </c>
      <c r="E3315" s="254" t="s">
        <v>1</v>
      </c>
      <c r="F3315" s="255" t="s">
        <v>3743</v>
      </c>
      <c r="G3315" s="253"/>
      <c r="H3315" s="256">
        <v>53.799999999999997</v>
      </c>
      <c r="I3315" s="257"/>
      <c r="J3315" s="253"/>
      <c r="K3315" s="253"/>
      <c r="L3315" s="258"/>
      <c r="M3315" s="259"/>
      <c r="N3315" s="260"/>
      <c r="O3315" s="260"/>
      <c r="P3315" s="260"/>
      <c r="Q3315" s="260"/>
      <c r="R3315" s="260"/>
      <c r="S3315" s="260"/>
      <c r="T3315" s="261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62" t="s">
        <v>195</v>
      </c>
      <c r="AU3315" s="262" t="s">
        <v>83</v>
      </c>
      <c r="AV3315" s="14" t="s">
        <v>83</v>
      </c>
      <c r="AW3315" s="14" t="s">
        <v>30</v>
      </c>
      <c r="AX3315" s="14" t="s">
        <v>73</v>
      </c>
      <c r="AY3315" s="262" t="s">
        <v>183</v>
      </c>
    </row>
    <row r="3316" s="15" customFormat="1">
      <c r="A3316" s="15"/>
      <c r="B3316" s="263"/>
      <c r="C3316" s="264"/>
      <c r="D3316" s="243" t="s">
        <v>195</v>
      </c>
      <c r="E3316" s="265" t="s">
        <v>1</v>
      </c>
      <c r="F3316" s="266" t="s">
        <v>219</v>
      </c>
      <c r="G3316" s="264"/>
      <c r="H3316" s="267">
        <v>77.599999999999994</v>
      </c>
      <c r="I3316" s="268"/>
      <c r="J3316" s="264"/>
      <c r="K3316" s="264"/>
      <c r="L3316" s="269"/>
      <c r="M3316" s="270"/>
      <c r="N3316" s="271"/>
      <c r="O3316" s="271"/>
      <c r="P3316" s="271"/>
      <c r="Q3316" s="271"/>
      <c r="R3316" s="271"/>
      <c r="S3316" s="271"/>
      <c r="T3316" s="272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  <c r="AE3316" s="15"/>
      <c r="AT3316" s="273" t="s">
        <v>195</v>
      </c>
      <c r="AU3316" s="273" t="s">
        <v>83</v>
      </c>
      <c r="AV3316" s="15" t="s">
        <v>188</v>
      </c>
      <c r="AW3316" s="15" t="s">
        <v>30</v>
      </c>
      <c r="AX3316" s="15" t="s">
        <v>81</v>
      </c>
      <c r="AY3316" s="273" t="s">
        <v>183</v>
      </c>
    </row>
    <row r="3317" s="14" customFormat="1">
      <c r="A3317" s="14"/>
      <c r="B3317" s="252"/>
      <c r="C3317" s="253"/>
      <c r="D3317" s="243" t="s">
        <v>195</v>
      </c>
      <c r="E3317" s="253"/>
      <c r="F3317" s="255" t="s">
        <v>3767</v>
      </c>
      <c r="G3317" s="253"/>
      <c r="H3317" s="256">
        <v>89.239999999999995</v>
      </c>
      <c r="I3317" s="257"/>
      <c r="J3317" s="253"/>
      <c r="K3317" s="253"/>
      <c r="L3317" s="258"/>
      <c r="M3317" s="259"/>
      <c r="N3317" s="260"/>
      <c r="O3317" s="260"/>
      <c r="P3317" s="260"/>
      <c r="Q3317" s="260"/>
      <c r="R3317" s="260"/>
      <c r="S3317" s="260"/>
      <c r="T3317" s="261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62" t="s">
        <v>195</v>
      </c>
      <c r="AU3317" s="262" t="s">
        <v>83</v>
      </c>
      <c r="AV3317" s="14" t="s">
        <v>83</v>
      </c>
      <c r="AW3317" s="14" t="s">
        <v>4</v>
      </c>
      <c r="AX3317" s="14" t="s">
        <v>81</v>
      </c>
      <c r="AY3317" s="262" t="s">
        <v>183</v>
      </c>
    </row>
    <row r="3318" s="2" customFormat="1" ht="24.15" customHeight="1">
      <c r="A3318" s="38"/>
      <c r="B3318" s="39"/>
      <c r="C3318" s="227" t="s">
        <v>3768</v>
      </c>
      <c r="D3318" s="227" t="s">
        <v>185</v>
      </c>
      <c r="E3318" s="228" t="s">
        <v>3769</v>
      </c>
      <c r="F3318" s="229" t="s">
        <v>3770</v>
      </c>
      <c r="G3318" s="230" t="s">
        <v>202</v>
      </c>
      <c r="H3318" s="231">
        <v>35.039999999999999</v>
      </c>
      <c r="I3318" s="232"/>
      <c r="J3318" s="233">
        <f>ROUND(I3318*H3318,2)</f>
        <v>0</v>
      </c>
      <c r="K3318" s="234"/>
      <c r="L3318" s="44"/>
      <c r="M3318" s="235" t="s">
        <v>1</v>
      </c>
      <c r="N3318" s="236" t="s">
        <v>38</v>
      </c>
      <c r="O3318" s="91"/>
      <c r="P3318" s="237">
        <f>O3318*H3318</f>
        <v>0</v>
      </c>
      <c r="Q3318" s="237">
        <v>0.0015</v>
      </c>
      <c r="R3318" s="237">
        <f>Q3318*H3318</f>
        <v>0.052560000000000003</v>
      </c>
      <c r="S3318" s="237">
        <v>0</v>
      </c>
      <c r="T3318" s="238">
        <f>S3318*H3318</f>
        <v>0</v>
      </c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R3318" s="239" t="s">
        <v>327</v>
      </c>
      <c r="AT3318" s="239" t="s">
        <v>185</v>
      </c>
      <c r="AU3318" s="239" t="s">
        <v>83</v>
      </c>
      <c r="AY3318" s="17" t="s">
        <v>183</v>
      </c>
      <c r="BE3318" s="240">
        <f>IF(N3318="základní",J3318,0)</f>
        <v>0</v>
      </c>
      <c r="BF3318" s="240">
        <f>IF(N3318="snížená",J3318,0)</f>
        <v>0</v>
      </c>
      <c r="BG3318" s="240">
        <f>IF(N3318="zákl. přenesená",J3318,0)</f>
        <v>0</v>
      </c>
      <c r="BH3318" s="240">
        <f>IF(N3318="sníž. přenesená",J3318,0)</f>
        <v>0</v>
      </c>
      <c r="BI3318" s="240">
        <f>IF(N3318="nulová",J3318,0)</f>
        <v>0</v>
      </c>
      <c r="BJ3318" s="17" t="s">
        <v>81</v>
      </c>
      <c r="BK3318" s="240">
        <f>ROUND(I3318*H3318,2)</f>
        <v>0</v>
      </c>
      <c r="BL3318" s="17" t="s">
        <v>327</v>
      </c>
      <c r="BM3318" s="239" t="s">
        <v>3771</v>
      </c>
    </row>
    <row r="3319" s="13" customFormat="1">
      <c r="A3319" s="13"/>
      <c r="B3319" s="241"/>
      <c r="C3319" s="242"/>
      <c r="D3319" s="243" t="s">
        <v>195</v>
      </c>
      <c r="E3319" s="244" t="s">
        <v>1</v>
      </c>
      <c r="F3319" s="245" t="s">
        <v>196</v>
      </c>
      <c r="G3319" s="242"/>
      <c r="H3319" s="244" t="s">
        <v>1</v>
      </c>
      <c r="I3319" s="246"/>
      <c r="J3319" s="242"/>
      <c r="K3319" s="242"/>
      <c r="L3319" s="247"/>
      <c r="M3319" s="248"/>
      <c r="N3319" s="249"/>
      <c r="O3319" s="249"/>
      <c r="P3319" s="249"/>
      <c r="Q3319" s="249"/>
      <c r="R3319" s="249"/>
      <c r="S3319" s="249"/>
      <c r="T3319" s="250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51" t="s">
        <v>195</v>
      </c>
      <c r="AU3319" s="251" t="s">
        <v>83</v>
      </c>
      <c r="AV3319" s="13" t="s">
        <v>81</v>
      </c>
      <c r="AW3319" s="13" t="s">
        <v>30</v>
      </c>
      <c r="AX3319" s="13" t="s">
        <v>73</v>
      </c>
      <c r="AY3319" s="251" t="s">
        <v>183</v>
      </c>
    </row>
    <row r="3320" s="13" customFormat="1">
      <c r="A3320" s="13"/>
      <c r="B3320" s="241"/>
      <c r="C3320" s="242"/>
      <c r="D3320" s="243" t="s">
        <v>195</v>
      </c>
      <c r="E3320" s="244" t="s">
        <v>1</v>
      </c>
      <c r="F3320" s="245" t="s">
        <v>3733</v>
      </c>
      <c r="G3320" s="242"/>
      <c r="H3320" s="244" t="s">
        <v>1</v>
      </c>
      <c r="I3320" s="246"/>
      <c r="J3320" s="242"/>
      <c r="K3320" s="242"/>
      <c r="L3320" s="247"/>
      <c r="M3320" s="248"/>
      <c r="N3320" s="249"/>
      <c r="O3320" s="249"/>
      <c r="P3320" s="249"/>
      <c r="Q3320" s="249"/>
      <c r="R3320" s="249"/>
      <c r="S3320" s="249"/>
      <c r="T3320" s="250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51" t="s">
        <v>195</v>
      </c>
      <c r="AU3320" s="251" t="s">
        <v>83</v>
      </c>
      <c r="AV3320" s="13" t="s">
        <v>81</v>
      </c>
      <c r="AW3320" s="13" t="s">
        <v>30</v>
      </c>
      <c r="AX3320" s="13" t="s">
        <v>73</v>
      </c>
      <c r="AY3320" s="251" t="s">
        <v>183</v>
      </c>
    </row>
    <row r="3321" s="13" customFormat="1">
      <c r="A3321" s="13"/>
      <c r="B3321" s="241"/>
      <c r="C3321" s="242"/>
      <c r="D3321" s="243" t="s">
        <v>195</v>
      </c>
      <c r="E3321" s="244" t="s">
        <v>1</v>
      </c>
      <c r="F3321" s="245" t="s">
        <v>3772</v>
      </c>
      <c r="G3321" s="242"/>
      <c r="H3321" s="244" t="s">
        <v>1</v>
      </c>
      <c r="I3321" s="246"/>
      <c r="J3321" s="242"/>
      <c r="K3321" s="242"/>
      <c r="L3321" s="247"/>
      <c r="M3321" s="248"/>
      <c r="N3321" s="249"/>
      <c r="O3321" s="249"/>
      <c r="P3321" s="249"/>
      <c r="Q3321" s="249"/>
      <c r="R3321" s="249"/>
      <c r="S3321" s="249"/>
      <c r="T3321" s="250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51" t="s">
        <v>195</v>
      </c>
      <c r="AU3321" s="251" t="s">
        <v>83</v>
      </c>
      <c r="AV3321" s="13" t="s">
        <v>81</v>
      </c>
      <c r="AW3321" s="13" t="s">
        <v>30</v>
      </c>
      <c r="AX3321" s="13" t="s">
        <v>73</v>
      </c>
      <c r="AY3321" s="251" t="s">
        <v>183</v>
      </c>
    </row>
    <row r="3322" s="14" customFormat="1">
      <c r="A3322" s="14"/>
      <c r="B3322" s="252"/>
      <c r="C3322" s="253"/>
      <c r="D3322" s="243" t="s">
        <v>195</v>
      </c>
      <c r="E3322" s="254" t="s">
        <v>1</v>
      </c>
      <c r="F3322" s="255" t="s">
        <v>3773</v>
      </c>
      <c r="G3322" s="253"/>
      <c r="H3322" s="256">
        <v>16</v>
      </c>
      <c r="I3322" s="257"/>
      <c r="J3322" s="253"/>
      <c r="K3322" s="253"/>
      <c r="L3322" s="258"/>
      <c r="M3322" s="259"/>
      <c r="N3322" s="260"/>
      <c r="O3322" s="260"/>
      <c r="P3322" s="260"/>
      <c r="Q3322" s="260"/>
      <c r="R3322" s="260"/>
      <c r="S3322" s="260"/>
      <c r="T3322" s="261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62" t="s">
        <v>195</v>
      </c>
      <c r="AU3322" s="262" t="s">
        <v>83</v>
      </c>
      <c r="AV3322" s="14" t="s">
        <v>83</v>
      </c>
      <c r="AW3322" s="14" t="s">
        <v>30</v>
      </c>
      <c r="AX3322" s="14" t="s">
        <v>73</v>
      </c>
      <c r="AY3322" s="262" t="s">
        <v>183</v>
      </c>
    </row>
    <row r="3323" s="13" customFormat="1">
      <c r="A3323" s="13"/>
      <c r="B3323" s="241"/>
      <c r="C3323" s="242"/>
      <c r="D3323" s="243" t="s">
        <v>195</v>
      </c>
      <c r="E3323" s="244" t="s">
        <v>1</v>
      </c>
      <c r="F3323" s="245" t="s">
        <v>208</v>
      </c>
      <c r="G3323" s="242"/>
      <c r="H3323" s="244" t="s">
        <v>1</v>
      </c>
      <c r="I3323" s="246"/>
      <c r="J3323" s="242"/>
      <c r="K3323" s="242"/>
      <c r="L3323" s="247"/>
      <c r="M3323" s="248"/>
      <c r="N3323" s="249"/>
      <c r="O3323" s="249"/>
      <c r="P3323" s="249"/>
      <c r="Q3323" s="249"/>
      <c r="R3323" s="249"/>
      <c r="S3323" s="249"/>
      <c r="T3323" s="250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51" t="s">
        <v>195</v>
      </c>
      <c r="AU3323" s="251" t="s">
        <v>83</v>
      </c>
      <c r="AV3323" s="13" t="s">
        <v>81</v>
      </c>
      <c r="AW3323" s="13" t="s">
        <v>30</v>
      </c>
      <c r="AX3323" s="13" t="s">
        <v>73</v>
      </c>
      <c r="AY3323" s="251" t="s">
        <v>183</v>
      </c>
    </row>
    <row r="3324" s="13" customFormat="1">
      <c r="A3324" s="13"/>
      <c r="B3324" s="241"/>
      <c r="C3324" s="242"/>
      <c r="D3324" s="243" t="s">
        <v>195</v>
      </c>
      <c r="E3324" s="244" t="s">
        <v>1</v>
      </c>
      <c r="F3324" s="245" t="s">
        <v>3738</v>
      </c>
      <c r="G3324" s="242"/>
      <c r="H3324" s="244" t="s">
        <v>1</v>
      </c>
      <c r="I3324" s="246"/>
      <c r="J3324" s="242"/>
      <c r="K3324" s="242"/>
      <c r="L3324" s="247"/>
      <c r="M3324" s="248"/>
      <c r="N3324" s="249"/>
      <c r="O3324" s="249"/>
      <c r="P3324" s="249"/>
      <c r="Q3324" s="249"/>
      <c r="R3324" s="249"/>
      <c r="S3324" s="249"/>
      <c r="T3324" s="250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51" t="s">
        <v>195</v>
      </c>
      <c r="AU3324" s="251" t="s">
        <v>83</v>
      </c>
      <c r="AV3324" s="13" t="s">
        <v>81</v>
      </c>
      <c r="AW3324" s="13" t="s">
        <v>30</v>
      </c>
      <c r="AX3324" s="13" t="s">
        <v>73</v>
      </c>
      <c r="AY3324" s="251" t="s">
        <v>183</v>
      </c>
    </row>
    <row r="3325" s="13" customFormat="1">
      <c r="A3325" s="13"/>
      <c r="B3325" s="241"/>
      <c r="C3325" s="242"/>
      <c r="D3325" s="243" t="s">
        <v>195</v>
      </c>
      <c r="E3325" s="244" t="s">
        <v>1</v>
      </c>
      <c r="F3325" s="245" t="s">
        <v>3774</v>
      </c>
      <c r="G3325" s="242"/>
      <c r="H3325" s="244" t="s">
        <v>1</v>
      </c>
      <c r="I3325" s="246"/>
      <c r="J3325" s="242"/>
      <c r="K3325" s="242"/>
      <c r="L3325" s="247"/>
      <c r="M3325" s="248"/>
      <c r="N3325" s="249"/>
      <c r="O3325" s="249"/>
      <c r="P3325" s="249"/>
      <c r="Q3325" s="249"/>
      <c r="R3325" s="249"/>
      <c r="S3325" s="249"/>
      <c r="T3325" s="250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51" t="s">
        <v>195</v>
      </c>
      <c r="AU3325" s="251" t="s">
        <v>83</v>
      </c>
      <c r="AV3325" s="13" t="s">
        <v>81</v>
      </c>
      <c r="AW3325" s="13" t="s">
        <v>30</v>
      </c>
      <c r="AX3325" s="13" t="s">
        <v>73</v>
      </c>
      <c r="AY3325" s="251" t="s">
        <v>183</v>
      </c>
    </row>
    <row r="3326" s="14" customFormat="1">
      <c r="A3326" s="14"/>
      <c r="B3326" s="252"/>
      <c r="C3326" s="253"/>
      <c r="D3326" s="243" t="s">
        <v>195</v>
      </c>
      <c r="E3326" s="254" t="s">
        <v>1</v>
      </c>
      <c r="F3326" s="255" t="s">
        <v>3775</v>
      </c>
      <c r="G3326" s="253"/>
      <c r="H3326" s="256">
        <v>15.300000000000001</v>
      </c>
      <c r="I3326" s="257"/>
      <c r="J3326" s="253"/>
      <c r="K3326" s="253"/>
      <c r="L3326" s="258"/>
      <c r="M3326" s="259"/>
      <c r="N3326" s="260"/>
      <c r="O3326" s="260"/>
      <c r="P3326" s="260"/>
      <c r="Q3326" s="260"/>
      <c r="R3326" s="260"/>
      <c r="S3326" s="260"/>
      <c r="T3326" s="261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62" t="s">
        <v>195</v>
      </c>
      <c r="AU3326" s="262" t="s">
        <v>83</v>
      </c>
      <c r="AV3326" s="14" t="s">
        <v>83</v>
      </c>
      <c r="AW3326" s="14" t="s">
        <v>30</v>
      </c>
      <c r="AX3326" s="14" t="s">
        <v>73</v>
      </c>
      <c r="AY3326" s="262" t="s">
        <v>183</v>
      </c>
    </row>
    <row r="3327" s="13" customFormat="1">
      <c r="A3327" s="13"/>
      <c r="B3327" s="241"/>
      <c r="C3327" s="242"/>
      <c r="D3327" s="243" t="s">
        <v>195</v>
      </c>
      <c r="E3327" s="244" t="s">
        <v>1</v>
      </c>
      <c r="F3327" s="245" t="s">
        <v>3741</v>
      </c>
      <c r="G3327" s="242"/>
      <c r="H3327" s="244" t="s">
        <v>1</v>
      </c>
      <c r="I3327" s="246"/>
      <c r="J3327" s="242"/>
      <c r="K3327" s="242"/>
      <c r="L3327" s="247"/>
      <c r="M3327" s="248"/>
      <c r="N3327" s="249"/>
      <c r="O3327" s="249"/>
      <c r="P3327" s="249"/>
      <c r="Q3327" s="249"/>
      <c r="R3327" s="249"/>
      <c r="S3327" s="249"/>
      <c r="T3327" s="250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51" t="s">
        <v>195</v>
      </c>
      <c r="AU3327" s="251" t="s">
        <v>83</v>
      </c>
      <c r="AV3327" s="13" t="s">
        <v>81</v>
      </c>
      <c r="AW3327" s="13" t="s">
        <v>30</v>
      </c>
      <c r="AX3327" s="13" t="s">
        <v>73</v>
      </c>
      <c r="AY3327" s="251" t="s">
        <v>183</v>
      </c>
    </row>
    <row r="3328" s="13" customFormat="1">
      <c r="A3328" s="13"/>
      <c r="B3328" s="241"/>
      <c r="C3328" s="242"/>
      <c r="D3328" s="243" t="s">
        <v>195</v>
      </c>
      <c r="E3328" s="244" t="s">
        <v>1</v>
      </c>
      <c r="F3328" s="245" t="s">
        <v>3776</v>
      </c>
      <c r="G3328" s="242"/>
      <c r="H3328" s="244" t="s">
        <v>1</v>
      </c>
      <c r="I3328" s="246"/>
      <c r="J3328" s="242"/>
      <c r="K3328" s="242"/>
      <c r="L3328" s="247"/>
      <c r="M3328" s="248"/>
      <c r="N3328" s="249"/>
      <c r="O3328" s="249"/>
      <c r="P3328" s="249"/>
      <c r="Q3328" s="249"/>
      <c r="R3328" s="249"/>
      <c r="S3328" s="249"/>
      <c r="T3328" s="250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51" t="s">
        <v>195</v>
      </c>
      <c r="AU3328" s="251" t="s">
        <v>83</v>
      </c>
      <c r="AV3328" s="13" t="s">
        <v>81</v>
      </c>
      <c r="AW3328" s="13" t="s">
        <v>30</v>
      </c>
      <c r="AX3328" s="13" t="s">
        <v>73</v>
      </c>
      <c r="AY3328" s="251" t="s">
        <v>183</v>
      </c>
    </row>
    <row r="3329" s="14" customFormat="1">
      <c r="A3329" s="14"/>
      <c r="B3329" s="252"/>
      <c r="C3329" s="253"/>
      <c r="D3329" s="243" t="s">
        <v>195</v>
      </c>
      <c r="E3329" s="254" t="s">
        <v>1</v>
      </c>
      <c r="F3329" s="255" t="s">
        <v>3777</v>
      </c>
      <c r="G3329" s="253"/>
      <c r="H3329" s="256">
        <v>3.7400000000000002</v>
      </c>
      <c r="I3329" s="257"/>
      <c r="J3329" s="253"/>
      <c r="K3329" s="253"/>
      <c r="L3329" s="258"/>
      <c r="M3329" s="259"/>
      <c r="N3329" s="260"/>
      <c r="O3329" s="260"/>
      <c r="P3329" s="260"/>
      <c r="Q3329" s="260"/>
      <c r="R3329" s="260"/>
      <c r="S3329" s="260"/>
      <c r="T3329" s="261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62" t="s">
        <v>195</v>
      </c>
      <c r="AU3329" s="262" t="s">
        <v>83</v>
      </c>
      <c r="AV3329" s="14" t="s">
        <v>83</v>
      </c>
      <c r="AW3329" s="14" t="s">
        <v>30</v>
      </c>
      <c r="AX3329" s="14" t="s">
        <v>73</v>
      </c>
      <c r="AY3329" s="262" t="s">
        <v>183</v>
      </c>
    </row>
    <row r="3330" s="15" customFormat="1">
      <c r="A3330" s="15"/>
      <c r="B3330" s="263"/>
      <c r="C3330" s="264"/>
      <c r="D3330" s="243" t="s">
        <v>195</v>
      </c>
      <c r="E3330" s="265" t="s">
        <v>1</v>
      </c>
      <c r="F3330" s="266" t="s">
        <v>219</v>
      </c>
      <c r="G3330" s="264"/>
      <c r="H3330" s="267">
        <v>35.039999999999999</v>
      </c>
      <c r="I3330" s="268"/>
      <c r="J3330" s="264"/>
      <c r="K3330" s="264"/>
      <c r="L3330" s="269"/>
      <c r="M3330" s="270"/>
      <c r="N3330" s="271"/>
      <c r="O3330" s="271"/>
      <c r="P3330" s="271"/>
      <c r="Q3330" s="271"/>
      <c r="R3330" s="271"/>
      <c r="S3330" s="271"/>
      <c r="T3330" s="272"/>
      <c r="U3330" s="15"/>
      <c r="V3330" s="15"/>
      <c r="W3330" s="15"/>
      <c r="X3330" s="15"/>
      <c r="Y3330" s="15"/>
      <c r="Z3330" s="15"/>
      <c r="AA3330" s="15"/>
      <c r="AB3330" s="15"/>
      <c r="AC3330" s="15"/>
      <c r="AD3330" s="15"/>
      <c r="AE3330" s="15"/>
      <c r="AT3330" s="273" t="s">
        <v>195</v>
      </c>
      <c r="AU3330" s="273" t="s">
        <v>83</v>
      </c>
      <c r="AV3330" s="15" t="s">
        <v>188</v>
      </c>
      <c r="AW3330" s="15" t="s">
        <v>30</v>
      </c>
      <c r="AX3330" s="15" t="s">
        <v>81</v>
      </c>
      <c r="AY3330" s="273" t="s">
        <v>183</v>
      </c>
    </row>
    <row r="3331" s="2" customFormat="1" ht="24.15" customHeight="1">
      <c r="A3331" s="38"/>
      <c r="B3331" s="39"/>
      <c r="C3331" s="227" t="s">
        <v>3778</v>
      </c>
      <c r="D3331" s="227" t="s">
        <v>185</v>
      </c>
      <c r="E3331" s="228" t="s">
        <v>3779</v>
      </c>
      <c r="F3331" s="229" t="s">
        <v>3780</v>
      </c>
      <c r="G3331" s="230" t="s">
        <v>293</v>
      </c>
      <c r="H3331" s="231">
        <v>3.089</v>
      </c>
      <c r="I3331" s="232"/>
      <c r="J3331" s="233">
        <f>ROUND(I3331*H3331,2)</f>
        <v>0</v>
      </c>
      <c r="K3331" s="234"/>
      <c r="L3331" s="44"/>
      <c r="M3331" s="235" t="s">
        <v>1</v>
      </c>
      <c r="N3331" s="236" t="s">
        <v>38</v>
      </c>
      <c r="O3331" s="91"/>
      <c r="P3331" s="237">
        <f>O3331*H3331</f>
        <v>0</v>
      </c>
      <c r="Q3331" s="237">
        <v>0</v>
      </c>
      <c r="R3331" s="237">
        <f>Q3331*H3331</f>
        <v>0</v>
      </c>
      <c r="S3331" s="237">
        <v>0</v>
      </c>
      <c r="T3331" s="238">
        <f>S3331*H3331</f>
        <v>0</v>
      </c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R3331" s="239" t="s">
        <v>327</v>
      </c>
      <c r="AT3331" s="239" t="s">
        <v>185</v>
      </c>
      <c r="AU3331" s="239" t="s">
        <v>83</v>
      </c>
      <c r="AY3331" s="17" t="s">
        <v>183</v>
      </c>
      <c r="BE3331" s="240">
        <f>IF(N3331="základní",J3331,0)</f>
        <v>0</v>
      </c>
      <c r="BF3331" s="240">
        <f>IF(N3331="snížená",J3331,0)</f>
        <v>0</v>
      </c>
      <c r="BG3331" s="240">
        <f>IF(N3331="zákl. přenesená",J3331,0)</f>
        <v>0</v>
      </c>
      <c r="BH3331" s="240">
        <f>IF(N3331="sníž. přenesená",J3331,0)</f>
        <v>0</v>
      </c>
      <c r="BI3331" s="240">
        <f>IF(N3331="nulová",J3331,0)</f>
        <v>0</v>
      </c>
      <c r="BJ3331" s="17" t="s">
        <v>81</v>
      </c>
      <c r="BK3331" s="240">
        <f>ROUND(I3331*H3331,2)</f>
        <v>0</v>
      </c>
      <c r="BL3331" s="17" t="s">
        <v>327</v>
      </c>
      <c r="BM3331" s="239" t="s">
        <v>3781</v>
      </c>
    </row>
    <row r="3332" s="2" customFormat="1" ht="33" customHeight="1">
      <c r="A3332" s="38"/>
      <c r="B3332" s="39"/>
      <c r="C3332" s="227" t="s">
        <v>3782</v>
      </c>
      <c r="D3332" s="227" t="s">
        <v>185</v>
      </c>
      <c r="E3332" s="228" t="s">
        <v>3783</v>
      </c>
      <c r="F3332" s="229" t="s">
        <v>3784</v>
      </c>
      <c r="G3332" s="230" t="s">
        <v>293</v>
      </c>
      <c r="H3332" s="231">
        <v>9.2669999999999995</v>
      </c>
      <c r="I3332" s="232"/>
      <c r="J3332" s="233">
        <f>ROUND(I3332*H3332,2)</f>
        <v>0</v>
      </c>
      <c r="K3332" s="234"/>
      <c r="L3332" s="44"/>
      <c r="M3332" s="235" t="s">
        <v>1</v>
      </c>
      <c r="N3332" s="236" t="s">
        <v>38</v>
      </c>
      <c r="O3332" s="91"/>
      <c r="P3332" s="237">
        <f>O3332*H3332</f>
        <v>0</v>
      </c>
      <c r="Q3332" s="237">
        <v>0</v>
      </c>
      <c r="R3332" s="237">
        <f>Q3332*H3332</f>
        <v>0</v>
      </c>
      <c r="S3332" s="237">
        <v>0</v>
      </c>
      <c r="T3332" s="238">
        <f>S3332*H3332</f>
        <v>0</v>
      </c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R3332" s="239" t="s">
        <v>327</v>
      </c>
      <c r="AT3332" s="239" t="s">
        <v>185</v>
      </c>
      <c r="AU3332" s="239" t="s">
        <v>83</v>
      </c>
      <c r="AY3332" s="17" t="s">
        <v>183</v>
      </c>
      <c r="BE3332" s="240">
        <f>IF(N3332="základní",J3332,0)</f>
        <v>0</v>
      </c>
      <c r="BF3332" s="240">
        <f>IF(N3332="snížená",J3332,0)</f>
        <v>0</v>
      </c>
      <c r="BG3332" s="240">
        <f>IF(N3332="zákl. přenesená",J3332,0)</f>
        <v>0</v>
      </c>
      <c r="BH3332" s="240">
        <f>IF(N3332="sníž. přenesená",J3332,0)</f>
        <v>0</v>
      </c>
      <c r="BI3332" s="240">
        <f>IF(N3332="nulová",J3332,0)</f>
        <v>0</v>
      </c>
      <c r="BJ3332" s="17" t="s">
        <v>81</v>
      </c>
      <c r="BK3332" s="240">
        <f>ROUND(I3332*H3332,2)</f>
        <v>0</v>
      </c>
      <c r="BL3332" s="17" t="s">
        <v>327</v>
      </c>
      <c r="BM3332" s="239" t="s">
        <v>3785</v>
      </c>
    </row>
    <row r="3333" s="14" customFormat="1">
      <c r="A3333" s="14"/>
      <c r="B3333" s="252"/>
      <c r="C3333" s="253"/>
      <c r="D3333" s="243" t="s">
        <v>195</v>
      </c>
      <c r="E3333" s="253"/>
      <c r="F3333" s="255" t="s">
        <v>3786</v>
      </c>
      <c r="G3333" s="253"/>
      <c r="H3333" s="256">
        <v>9.2669999999999995</v>
      </c>
      <c r="I3333" s="257"/>
      <c r="J3333" s="253"/>
      <c r="K3333" s="253"/>
      <c r="L3333" s="258"/>
      <c r="M3333" s="259"/>
      <c r="N3333" s="260"/>
      <c r="O3333" s="260"/>
      <c r="P3333" s="260"/>
      <c r="Q3333" s="260"/>
      <c r="R3333" s="260"/>
      <c r="S3333" s="260"/>
      <c r="T3333" s="261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62" t="s">
        <v>195</v>
      </c>
      <c r="AU3333" s="262" t="s">
        <v>83</v>
      </c>
      <c r="AV3333" s="14" t="s">
        <v>83</v>
      </c>
      <c r="AW3333" s="14" t="s">
        <v>4</v>
      </c>
      <c r="AX3333" s="14" t="s">
        <v>81</v>
      </c>
      <c r="AY3333" s="262" t="s">
        <v>183</v>
      </c>
    </row>
    <row r="3334" s="12" customFormat="1" ht="22.8" customHeight="1">
      <c r="A3334" s="12"/>
      <c r="B3334" s="211"/>
      <c r="C3334" s="212"/>
      <c r="D3334" s="213" t="s">
        <v>72</v>
      </c>
      <c r="E3334" s="225" t="s">
        <v>3787</v>
      </c>
      <c r="F3334" s="225" t="s">
        <v>3788</v>
      </c>
      <c r="G3334" s="212"/>
      <c r="H3334" s="212"/>
      <c r="I3334" s="215"/>
      <c r="J3334" s="226">
        <f>BK3334</f>
        <v>0</v>
      </c>
      <c r="K3334" s="212"/>
      <c r="L3334" s="217"/>
      <c r="M3334" s="218"/>
      <c r="N3334" s="219"/>
      <c r="O3334" s="219"/>
      <c r="P3334" s="220">
        <f>SUM(P3335:P3413)</f>
        <v>0</v>
      </c>
      <c r="Q3334" s="219"/>
      <c r="R3334" s="220">
        <f>SUM(R3335:R3413)</f>
        <v>0.9657119999999999</v>
      </c>
      <c r="S3334" s="219"/>
      <c r="T3334" s="221">
        <f>SUM(T3335:T3413)</f>
        <v>0</v>
      </c>
      <c r="U3334" s="12"/>
      <c r="V3334" s="12"/>
      <c r="W3334" s="12"/>
      <c r="X3334" s="12"/>
      <c r="Y3334" s="12"/>
      <c r="Z3334" s="12"/>
      <c r="AA3334" s="12"/>
      <c r="AB3334" s="12"/>
      <c r="AC3334" s="12"/>
      <c r="AD3334" s="12"/>
      <c r="AE3334" s="12"/>
      <c r="AR3334" s="222" t="s">
        <v>83</v>
      </c>
      <c r="AT3334" s="223" t="s">
        <v>72</v>
      </c>
      <c r="AU3334" s="223" t="s">
        <v>81</v>
      </c>
      <c r="AY3334" s="222" t="s">
        <v>183</v>
      </c>
      <c r="BK3334" s="224">
        <f>SUM(BK3335:BK3413)</f>
        <v>0</v>
      </c>
    </row>
    <row r="3335" s="2" customFormat="1" ht="21.75" customHeight="1">
      <c r="A3335" s="38"/>
      <c r="B3335" s="39"/>
      <c r="C3335" s="227" t="s">
        <v>3789</v>
      </c>
      <c r="D3335" s="227" t="s">
        <v>185</v>
      </c>
      <c r="E3335" s="228" t="s">
        <v>3790</v>
      </c>
      <c r="F3335" s="229" t="s">
        <v>3791</v>
      </c>
      <c r="G3335" s="230" t="s">
        <v>202</v>
      </c>
      <c r="H3335" s="231">
        <v>39.299999999999997</v>
      </c>
      <c r="I3335" s="232"/>
      <c r="J3335" s="233">
        <f>ROUND(I3335*H3335,2)</f>
        <v>0</v>
      </c>
      <c r="K3335" s="234"/>
      <c r="L3335" s="44"/>
      <c r="M3335" s="235" t="s">
        <v>1</v>
      </c>
      <c r="N3335" s="236" t="s">
        <v>38</v>
      </c>
      <c r="O3335" s="91"/>
      <c r="P3335" s="237">
        <f>O3335*H3335</f>
        <v>0</v>
      </c>
      <c r="Q3335" s="237">
        <v>0</v>
      </c>
      <c r="R3335" s="237">
        <f>Q3335*H3335</f>
        <v>0</v>
      </c>
      <c r="S3335" s="237">
        <v>0</v>
      </c>
      <c r="T3335" s="238">
        <f>S3335*H3335</f>
        <v>0</v>
      </c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R3335" s="239" t="s">
        <v>327</v>
      </c>
      <c r="AT3335" s="239" t="s">
        <v>185</v>
      </c>
      <c r="AU3335" s="239" t="s">
        <v>83</v>
      </c>
      <c r="AY3335" s="17" t="s">
        <v>183</v>
      </c>
      <c r="BE3335" s="240">
        <f>IF(N3335="základní",J3335,0)</f>
        <v>0</v>
      </c>
      <c r="BF3335" s="240">
        <f>IF(N3335="snížená",J3335,0)</f>
        <v>0</v>
      </c>
      <c r="BG3335" s="240">
        <f>IF(N3335="zákl. přenesená",J3335,0)</f>
        <v>0</v>
      </c>
      <c r="BH3335" s="240">
        <f>IF(N3335="sníž. přenesená",J3335,0)</f>
        <v>0</v>
      </c>
      <c r="BI3335" s="240">
        <f>IF(N3335="nulová",J3335,0)</f>
        <v>0</v>
      </c>
      <c r="BJ3335" s="17" t="s">
        <v>81</v>
      </c>
      <c r="BK3335" s="240">
        <f>ROUND(I3335*H3335,2)</f>
        <v>0</v>
      </c>
      <c r="BL3335" s="17" t="s">
        <v>327</v>
      </c>
      <c r="BM3335" s="239" t="s">
        <v>3792</v>
      </c>
    </row>
    <row r="3336" s="13" customFormat="1">
      <c r="A3336" s="13"/>
      <c r="B3336" s="241"/>
      <c r="C3336" s="242"/>
      <c r="D3336" s="243" t="s">
        <v>195</v>
      </c>
      <c r="E3336" s="244" t="s">
        <v>1</v>
      </c>
      <c r="F3336" s="245" t="s">
        <v>208</v>
      </c>
      <c r="G3336" s="242"/>
      <c r="H3336" s="244" t="s">
        <v>1</v>
      </c>
      <c r="I3336" s="246"/>
      <c r="J3336" s="242"/>
      <c r="K3336" s="242"/>
      <c r="L3336" s="247"/>
      <c r="M3336" s="248"/>
      <c r="N3336" s="249"/>
      <c r="O3336" s="249"/>
      <c r="P3336" s="249"/>
      <c r="Q3336" s="249"/>
      <c r="R3336" s="249"/>
      <c r="S3336" s="249"/>
      <c r="T3336" s="250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51" t="s">
        <v>195</v>
      </c>
      <c r="AU3336" s="251" t="s">
        <v>83</v>
      </c>
      <c r="AV3336" s="13" t="s">
        <v>81</v>
      </c>
      <c r="AW3336" s="13" t="s">
        <v>30</v>
      </c>
      <c r="AX3336" s="13" t="s">
        <v>73</v>
      </c>
      <c r="AY3336" s="251" t="s">
        <v>183</v>
      </c>
    </row>
    <row r="3337" s="13" customFormat="1">
      <c r="A3337" s="13"/>
      <c r="B3337" s="241"/>
      <c r="C3337" s="242"/>
      <c r="D3337" s="243" t="s">
        <v>195</v>
      </c>
      <c r="E3337" s="244" t="s">
        <v>1</v>
      </c>
      <c r="F3337" s="245" t="s">
        <v>3793</v>
      </c>
      <c r="G3337" s="242"/>
      <c r="H3337" s="244" t="s">
        <v>1</v>
      </c>
      <c r="I3337" s="246"/>
      <c r="J3337" s="242"/>
      <c r="K3337" s="242"/>
      <c r="L3337" s="247"/>
      <c r="M3337" s="248"/>
      <c r="N3337" s="249"/>
      <c r="O3337" s="249"/>
      <c r="P3337" s="249"/>
      <c r="Q3337" s="249"/>
      <c r="R3337" s="249"/>
      <c r="S3337" s="249"/>
      <c r="T3337" s="250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51" t="s">
        <v>195</v>
      </c>
      <c r="AU3337" s="251" t="s">
        <v>83</v>
      </c>
      <c r="AV3337" s="13" t="s">
        <v>81</v>
      </c>
      <c r="AW3337" s="13" t="s">
        <v>30</v>
      </c>
      <c r="AX3337" s="13" t="s">
        <v>73</v>
      </c>
      <c r="AY3337" s="251" t="s">
        <v>183</v>
      </c>
    </row>
    <row r="3338" s="13" customFormat="1">
      <c r="A3338" s="13"/>
      <c r="B3338" s="241"/>
      <c r="C3338" s="242"/>
      <c r="D3338" s="243" t="s">
        <v>195</v>
      </c>
      <c r="E3338" s="244" t="s">
        <v>1</v>
      </c>
      <c r="F3338" s="245" t="s">
        <v>1599</v>
      </c>
      <c r="G3338" s="242"/>
      <c r="H3338" s="244" t="s">
        <v>1</v>
      </c>
      <c r="I3338" s="246"/>
      <c r="J3338" s="242"/>
      <c r="K3338" s="242"/>
      <c r="L3338" s="247"/>
      <c r="M3338" s="248"/>
      <c r="N3338" s="249"/>
      <c r="O3338" s="249"/>
      <c r="P3338" s="249"/>
      <c r="Q3338" s="249"/>
      <c r="R3338" s="249"/>
      <c r="S3338" s="249"/>
      <c r="T3338" s="250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51" t="s">
        <v>195</v>
      </c>
      <c r="AU3338" s="251" t="s">
        <v>83</v>
      </c>
      <c r="AV3338" s="13" t="s">
        <v>81</v>
      </c>
      <c r="AW3338" s="13" t="s">
        <v>30</v>
      </c>
      <c r="AX3338" s="13" t="s">
        <v>73</v>
      </c>
      <c r="AY3338" s="251" t="s">
        <v>183</v>
      </c>
    </row>
    <row r="3339" s="14" customFormat="1">
      <c r="A3339" s="14"/>
      <c r="B3339" s="252"/>
      <c r="C3339" s="253"/>
      <c r="D3339" s="243" t="s">
        <v>195</v>
      </c>
      <c r="E3339" s="254" t="s">
        <v>1</v>
      </c>
      <c r="F3339" s="255" t="s">
        <v>2877</v>
      </c>
      <c r="G3339" s="253"/>
      <c r="H3339" s="256">
        <v>27.300000000000001</v>
      </c>
      <c r="I3339" s="257"/>
      <c r="J3339" s="253"/>
      <c r="K3339" s="253"/>
      <c r="L3339" s="258"/>
      <c r="M3339" s="259"/>
      <c r="N3339" s="260"/>
      <c r="O3339" s="260"/>
      <c r="P3339" s="260"/>
      <c r="Q3339" s="260"/>
      <c r="R3339" s="260"/>
      <c r="S3339" s="260"/>
      <c r="T3339" s="261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62" t="s">
        <v>195</v>
      </c>
      <c r="AU3339" s="262" t="s">
        <v>83</v>
      </c>
      <c r="AV3339" s="14" t="s">
        <v>83</v>
      </c>
      <c r="AW3339" s="14" t="s">
        <v>30</v>
      </c>
      <c r="AX3339" s="14" t="s">
        <v>73</v>
      </c>
      <c r="AY3339" s="262" t="s">
        <v>183</v>
      </c>
    </row>
    <row r="3340" s="13" customFormat="1">
      <c r="A3340" s="13"/>
      <c r="B3340" s="241"/>
      <c r="C3340" s="242"/>
      <c r="D3340" s="243" t="s">
        <v>195</v>
      </c>
      <c r="E3340" s="244" t="s">
        <v>1</v>
      </c>
      <c r="F3340" s="245" t="s">
        <v>1776</v>
      </c>
      <c r="G3340" s="242"/>
      <c r="H3340" s="244" t="s">
        <v>1</v>
      </c>
      <c r="I3340" s="246"/>
      <c r="J3340" s="242"/>
      <c r="K3340" s="242"/>
      <c r="L3340" s="247"/>
      <c r="M3340" s="248"/>
      <c r="N3340" s="249"/>
      <c r="O3340" s="249"/>
      <c r="P3340" s="249"/>
      <c r="Q3340" s="249"/>
      <c r="R3340" s="249"/>
      <c r="S3340" s="249"/>
      <c r="T3340" s="250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51" t="s">
        <v>195</v>
      </c>
      <c r="AU3340" s="251" t="s">
        <v>83</v>
      </c>
      <c r="AV3340" s="13" t="s">
        <v>81</v>
      </c>
      <c r="AW3340" s="13" t="s">
        <v>30</v>
      </c>
      <c r="AX3340" s="13" t="s">
        <v>73</v>
      </c>
      <c r="AY3340" s="251" t="s">
        <v>183</v>
      </c>
    </row>
    <row r="3341" s="13" customFormat="1">
      <c r="A3341" s="13"/>
      <c r="B3341" s="241"/>
      <c r="C3341" s="242"/>
      <c r="D3341" s="243" t="s">
        <v>195</v>
      </c>
      <c r="E3341" s="244" t="s">
        <v>1</v>
      </c>
      <c r="F3341" s="245" t="s">
        <v>1597</v>
      </c>
      <c r="G3341" s="242"/>
      <c r="H3341" s="244" t="s">
        <v>1</v>
      </c>
      <c r="I3341" s="246"/>
      <c r="J3341" s="242"/>
      <c r="K3341" s="242"/>
      <c r="L3341" s="247"/>
      <c r="M3341" s="248"/>
      <c r="N3341" s="249"/>
      <c r="O3341" s="249"/>
      <c r="P3341" s="249"/>
      <c r="Q3341" s="249"/>
      <c r="R3341" s="249"/>
      <c r="S3341" s="249"/>
      <c r="T3341" s="250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51" t="s">
        <v>195</v>
      </c>
      <c r="AU3341" s="251" t="s">
        <v>83</v>
      </c>
      <c r="AV3341" s="13" t="s">
        <v>81</v>
      </c>
      <c r="AW3341" s="13" t="s">
        <v>30</v>
      </c>
      <c r="AX3341" s="13" t="s">
        <v>73</v>
      </c>
      <c r="AY3341" s="251" t="s">
        <v>183</v>
      </c>
    </row>
    <row r="3342" s="14" customFormat="1">
      <c r="A3342" s="14"/>
      <c r="B3342" s="252"/>
      <c r="C3342" s="253"/>
      <c r="D3342" s="243" t="s">
        <v>195</v>
      </c>
      <c r="E3342" s="254" t="s">
        <v>1</v>
      </c>
      <c r="F3342" s="255" t="s">
        <v>8</v>
      </c>
      <c r="G3342" s="253"/>
      <c r="H3342" s="256">
        <v>12</v>
      </c>
      <c r="I3342" s="257"/>
      <c r="J3342" s="253"/>
      <c r="K3342" s="253"/>
      <c r="L3342" s="258"/>
      <c r="M3342" s="259"/>
      <c r="N3342" s="260"/>
      <c r="O3342" s="260"/>
      <c r="P3342" s="260"/>
      <c r="Q3342" s="260"/>
      <c r="R3342" s="260"/>
      <c r="S3342" s="260"/>
      <c r="T3342" s="261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62" t="s">
        <v>195</v>
      </c>
      <c r="AU3342" s="262" t="s">
        <v>83</v>
      </c>
      <c r="AV3342" s="14" t="s">
        <v>83</v>
      </c>
      <c r="AW3342" s="14" t="s">
        <v>30</v>
      </c>
      <c r="AX3342" s="14" t="s">
        <v>73</v>
      </c>
      <c r="AY3342" s="262" t="s">
        <v>183</v>
      </c>
    </row>
    <row r="3343" s="15" customFormat="1">
      <c r="A3343" s="15"/>
      <c r="B3343" s="263"/>
      <c r="C3343" s="264"/>
      <c r="D3343" s="243" t="s">
        <v>195</v>
      </c>
      <c r="E3343" s="265" t="s">
        <v>1</v>
      </c>
      <c r="F3343" s="266" t="s">
        <v>219</v>
      </c>
      <c r="G3343" s="264"/>
      <c r="H3343" s="267">
        <v>39.299999999999997</v>
      </c>
      <c r="I3343" s="268"/>
      <c r="J3343" s="264"/>
      <c r="K3343" s="264"/>
      <c r="L3343" s="269"/>
      <c r="M3343" s="270"/>
      <c r="N3343" s="271"/>
      <c r="O3343" s="271"/>
      <c r="P3343" s="271"/>
      <c r="Q3343" s="271"/>
      <c r="R3343" s="271"/>
      <c r="S3343" s="271"/>
      <c r="T3343" s="272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73" t="s">
        <v>195</v>
      </c>
      <c r="AU3343" s="273" t="s">
        <v>83</v>
      </c>
      <c r="AV3343" s="15" t="s">
        <v>188</v>
      </c>
      <c r="AW3343" s="15" t="s">
        <v>30</v>
      </c>
      <c r="AX3343" s="15" t="s">
        <v>81</v>
      </c>
      <c r="AY3343" s="273" t="s">
        <v>183</v>
      </c>
    </row>
    <row r="3344" s="2" customFormat="1" ht="16.5" customHeight="1">
      <c r="A3344" s="38"/>
      <c r="B3344" s="39"/>
      <c r="C3344" s="227" t="s">
        <v>3794</v>
      </c>
      <c r="D3344" s="227" t="s">
        <v>185</v>
      </c>
      <c r="E3344" s="228" t="s">
        <v>3795</v>
      </c>
      <c r="F3344" s="229" t="s">
        <v>3796</v>
      </c>
      <c r="G3344" s="230" t="s">
        <v>202</v>
      </c>
      <c r="H3344" s="231">
        <v>39.299999999999997</v>
      </c>
      <c r="I3344" s="232"/>
      <c r="J3344" s="233">
        <f>ROUND(I3344*H3344,2)</f>
        <v>0</v>
      </c>
      <c r="K3344" s="234"/>
      <c r="L3344" s="44"/>
      <c r="M3344" s="235" t="s">
        <v>1</v>
      </c>
      <c r="N3344" s="236" t="s">
        <v>38</v>
      </c>
      <c r="O3344" s="91"/>
      <c r="P3344" s="237">
        <f>O3344*H3344</f>
        <v>0</v>
      </c>
      <c r="Q3344" s="237">
        <v>0</v>
      </c>
      <c r="R3344" s="237">
        <f>Q3344*H3344</f>
        <v>0</v>
      </c>
      <c r="S3344" s="237">
        <v>0</v>
      </c>
      <c r="T3344" s="238">
        <f>S3344*H3344</f>
        <v>0</v>
      </c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R3344" s="239" t="s">
        <v>327</v>
      </c>
      <c r="AT3344" s="239" t="s">
        <v>185</v>
      </c>
      <c r="AU3344" s="239" t="s">
        <v>83</v>
      </c>
      <c r="AY3344" s="17" t="s">
        <v>183</v>
      </c>
      <c r="BE3344" s="240">
        <f>IF(N3344="základní",J3344,0)</f>
        <v>0</v>
      </c>
      <c r="BF3344" s="240">
        <f>IF(N3344="snížená",J3344,0)</f>
        <v>0</v>
      </c>
      <c r="BG3344" s="240">
        <f>IF(N3344="zákl. přenesená",J3344,0)</f>
        <v>0</v>
      </c>
      <c r="BH3344" s="240">
        <f>IF(N3344="sníž. přenesená",J3344,0)</f>
        <v>0</v>
      </c>
      <c r="BI3344" s="240">
        <f>IF(N3344="nulová",J3344,0)</f>
        <v>0</v>
      </c>
      <c r="BJ3344" s="17" t="s">
        <v>81</v>
      </c>
      <c r="BK3344" s="240">
        <f>ROUND(I3344*H3344,2)</f>
        <v>0</v>
      </c>
      <c r="BL3344" s="17" t="s">
        <v>327</v>
      </c>
      <c r="BM3344" s="239" t="s">
        <v>3797</v>
      </c>
    </row>
    <row r="3345" s="13" customFormat="1">
      <c r="A3345" s="13"/>
      <c r="B3345" s="241"/>
      <c r="C3345" s="242"/>
      <c r="D3345" s="243" t="s">
        <v>195</v>
      </c>
      <c r="E3345" s="244" t="s">
        <v>1</v>
      </c>
      <c r="F3345" s="245" t="s">
        <v>208</v>
      </c>
      <c r="G3345" s="242"/>
      <c r="H3345" s="244" t="s">
        <v>1</v>
      </c>
      <c r="I3345" s="246"/>
      <c r="J3345" s="242"/>
      <c r="K3345" s="242"/>
      <c r="L3345" s="247"/>
      <c r="M3345" s="248"/>
      <c r="N3345" s="249"/>
      <c r="O3345" s="249"/>
      <c r="P3345" s="249"/>
      <c r="Q3345" s="249"/>
      <c r="R3345" s="249"/>
      <c r="S3345" s="249"/>
      <c r="T3345" s="250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51" t="s">
        <v>195</v>
      </c>
      <c r="AU3345" s="251" t="s">
        <v>83</v>
      </c>
      <c r="AV3345" s="13" t="s">
        <v>81</v>
      </c>
      <c r="AW3345" s="13" t="s">
        <v>30</v>
      </c>
      <c r="AX3345" s="13" t="s">
        <v>73</v>
      </c>
      <c r="AY3345" s="251" t="s">
        <v>183</v>
      </c>
    </row>
    <row r="3346" s="13" customFormat="1">
      <c r="A3346" s="13"/>
      <c r="B3346" s="241"/>
      <c r="C3346" s="242"/>
      <c r="D3346" s="243" t="s">
        <v>195</v>
      </c>
      <c r="E3346" s="244" t="s">
        <v>1</v>
      </c>
      <c r="F3346" s="245" t="s">
        <v>3793</v>
      </c>
      <c r="G3346" s="242"/>
      <c r="H3346" s="244" t="s">
        <v>1</v>
      </c>
      <c r="I3346" s="246"/>
      <c r="J3346" s="242"/>
      <c r="K3346" s="242"/>
      <c r="L3346" s="247"/>
      <c r="M3346" s="248"/>
      <c r="N3346" s="249"/>
      <c r="O3346" s="249"/>
      <c r="P3346" s="249"/>
      <c r="Q3346" s="249"/>
      <c r="R3346" s="249"/>
      <c r="S3346" s="249"/>
      <c r="T3346" s="250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51" t="s">
        <v>195</v>
      </c>
      <c r="AU3346" s="251" t="s">
        <v>83</v>
      </c>
      <c r="AV3346" s="13" t="s">
        <v>81</v>
      </c>
      <c r="AW3346" s="13" t="s">
        <v>30</v>
      </c>
      <c r="AX3346" s="13" t="s">
        <v>73</v>
      </c>
      <c r="AY3346" s="251" t="s">
        <v>183</v>
      </c>
    </row>
    <row r="3347" s="13" customFormat="1">
      <c r="A3347" s="13"/>
      <c r="B3347" s="241"/>
      <c r="C3347" s="242"/>
      <c r="D3347" s="243" t="s">
        <v>195</v>
      </c>
      <c r="E3347" s="244" t="s">
        <v>1</v>
      </c>
      <c r="F3347" s="245" t="s">
        <v>1599</v>
      </c>
      <c r="G3347" s="242"/>
      <c r="H3347" s="244" t="s">
        <v>1</v>
      </c>
      <c r="I3347" s="246"/>
      <c r="J3347" s="242"/>
      <c r="K3347" s="242"/>
      <c r="L3347" s="247"/>
      <c r="M3347" s="248"/>
      <c r="N3347" s="249"/>
      <c r="O3347" s="249"/>
      <c r="P3347" s="249"/>
      <c r="Q3347" s="249"/>
      <c r="R3347" s="249"/>
      <c r="S3347" s="249"/>
      <c r="T3347" s="250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51" t="s">
        <v>195</v>
      </c>
      <c r="AU3347" s="251" t="s">
        <v>83</v>
      </c>
      <c r="AV3347" s="13" t="s">
        <v>81</v>
      </c>
      <c r="AW3347" s="13" t="s">
        <v>30</v>
      </c>
      <c r="AX3347" s="13" t="s">
        <v>73</v>
      </c>
      <c r="AY3347" s="251" t="s">
        <v>183</v>
      </c>
    </row>
    <row r="3348" s="14" customFormat="1">
      <c r="A3348" s="14"/>
      <c r="B3348" s="252"/>
      <c r="C3348" s="253"/>
      <c r="D3348" s="243" t="s">
        <v>195</v>
      </c>
      <c r="E3348" s="254" t="s">
        <v>1</v>
      </c>
      <c r="F3348" s="255" t="s">
        <v>2877</v>
      </c>
      <c r="G3348" s="253"/>
      <c r="H3348" s="256">
        <v>27.300000000000001</v>
      </c>
      <c r="I3348" s="257"/>
      <c r="J3348" s="253"/>
      <c r="K3348" s="253"/>
      <c r="L3348" s="258"/>
      <c r="M3348" s="259"/>
      <c r="N3348" s="260"/>
      <c r="O3348" s="260"/>
      <c r="P3348" s="260"/>
      <c r="Q3348" s="260"/>
      <c r="R3348" s="260"/>
      <c r="S3348" s="260"/>
      <c r="T3348" s="261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62" t="s">
        <v>195</v>
      </c>
      <c r="AU3348" s="262" t="s">
        <v>83</v>
      </c>
      <c r="AV3348" s="14" t="s">
        <v>83</v>
      </c>
      <c r="AW3348" s="14" t="s">
        <v>30</v>
      </c>
      <c r="AX3348" s="14" t="s">
        <v>73</v>
      </c>
      <c r="AY3348" s="262" t="s">
        <v>183</v>
      </c>
    </row>
    <row r="3349" s="13" customFormat="1">
      <c r="A3349" s="13"/>
      <c r="B3349" s="241"/>
      <c r="C3349" s="242"/>
      <c r="D3349" s="243" t="s">
        <v>195</v>
      </c>
      <c r="E3349" s="244" t="s">
        <v>1</v>
      </c>
      <c r="F3349" s="245" t="s">
        <v>1776</v>
      </c>
      <c r="G3349" s="242"/>
      <c r="H3349" s="244" t="s">
        <v>1</v>
      </c>
      <c r="I3349" s="246"/>
      <c r="J3349" s="242"/>
      <c r="K3349" s="242"/>
      <c r="L3349" s="247"/>
      <c r="M3349" s="248"/>
      <c r="N3349" s="249"/>
      <c r="O3349" s="249"/>
      <c r="P3349" s="249"/>
      <c r="Q3349" s="249"/>
      <c r="R3349" s="249"/>
      <c r="S3349" s="249"/>
      <c r="T3349" s="250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51" t="s">
        <v>195</v>
      </c>
      <c r="AU3349" s="251" t="s">
        <v>83</v>
      </c>
      <c r="AV3349" s="13" t="s">
        <v>81</v>
      </c>
      <c r="AW3349" s="13" t="s">
        <v>30</v>
      </c>
      <c r="AX3349" s="13" t="s">
        <v>73</v>
      </c>
      <c r="AY3349" s="251" t="s">
        <v>183</v>
      </c>
    </row>
    <row r="3350" s="13" customFormat="1">
      <c r="A3350" s="13"/>
      <c r="B3350" s="241"/>
      <c r="C3350" s="242"/>
      <c r="D3350" s="243" t="s">
        <v>195</v>
      </c>
      <c r="E3350" s="244" t="s">
        <v>1</v>
      </c>
      <c r="F3350" s="245" t="s">
        <v>1597</v>
      </c>
      <c r="G3350" s="242"/>
      <c r="H3350" s="244" t="s">
        <v>1</v>
      </c>
      <c r="I3350" s="246"/>
      <c r="J3350" s="242"/>
      <c r="K3350" s="242"/>
      <c r="L3350" s="247"/>
      <c r="M3350" s="248"/>
      <c r="N3350" s="249"/>
      <c r="O3350" s="249"/>
      <c r="P3350" s="249"/>
      <c r="Q3350" s="249"/>
      <c r="R3350" s="249"/>
      <c r="S3350" s="249"/>
      <c r="T3350" s="250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51" t="s">
        <v>195</v>
      </c>
      <c r="AU3350" s="251" t="s">
        <v>83</v>
      </c>
      <c r="AV3350" s="13" t="s">
        <v>81</v>
      </c>
      <c r="AW3350" s="13" t="s">
        <v>30</v>
      </c>
      <c r="AX3350" s="13" t="s">
        <v>73</v>
      </c>
      <c r="AY3350" s="251" t="s">
        <v>183</v>
      </c>
    </row>
    <row r="3351" s="14" customFormat="1">
      <c r="A3351" s="14"/>
      <c r="B3351" s="252"/>
      <c r="C3351" s="253"/>
      <c r="D3351" s="243" t="s">
        <v>195</v>
      </c>
      <c r="E3351" s="254" t="s">
        <v>1</v>
      </c>
      <c r="F3351" s="255" t="s">
        <v>8</v>
      </c>
      <c r="G3351" s="253"/>
      <c r="H3351" s="256">
        <v>12</v>
      </c>
      <c r="I3351" s="257"/>
      <c r="J3351" s="253"/>
      <c r="K3351" s="253"/>
      <c r="L3351" s="258"/>
      <c r="M3351" s="259"/>
      <c r="N3351" s="260"/>
      <c r="O3351" s="260"/>
      <c r="P3351" s="260"/>
      <c r="Q3351" s="260"/>
      <c r="R3351" s="260"/>
      <c r="S3351" s="260"/>
      <c r="T3351" s="261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62" t="s">
        <v>195</v>
      </c>
      <c r="AU3351" s="262" t="s">
        <v>83</v>
      </c>
      <c r="AV3351" s="14" t="s">
        <v>83</v>
      </c>
      <c r="AW3351" s="14" t="s">
        <v>30</v>
      </c>
      <c r="AX3351" s="14" t="s">
        <v>73</v>
      </c>
      <c r="AY3351" s="262" t="s">
        <v>183</v>
      </c>
    </row>
    <row r="3352" s="15" customFormat="1">
      <c r="A3352" s="15"/>
      <c r="B3352" s="263"/>
      <c r="C3352" s="264"/>
      <c r="D3352" s="243" t="s">
        <v>195</v>
      </c>
      <c r="E3352" s="265" t="s">
        <v>1</v>
      </c>
      <c r="F3352" s="266" t="s">
        <v>219</v>
      </c>
      <c r="G3352" s="264"/>
      <c r="H3352" s="267">
        <v>39.299999999999997</v>
      </c>
      <c r="I3352" s="268"/>
      <c r="J3352" s="264"/>
      <c r="K3352" s="264"/>
      <c r="L3352" s="269"/>
      <c r="M3352" s="270"/>
      <c r="N3352" s="271"/>
      <c r="O3352" s="271"/>
      <c r="P3352" s="271"/>
      <c r="Q3352" s="271"/>
      <c r="R3352" s="271"/>
      <c r="S3352" s="271"/>
      <c r="T3352" s="272"/>
      <c r="U3352" s="15"/>
      <c r="V3352" s="15"/>
      <c r="W3352" s="15"/>
      <c r="X3352" s="15"/>
      <c r="Y3352" s="15"/>
      <c r="Z3352" s="15"/>
      <c r="AA3352" s="15"/>
      <c r="AB3352" s="15"/>
      <c r="AC3352" s="15"/>
      <c r="AD3352" s="15"/>
      <c r="AE3352" s="15"/>
      <c r="AT3352" s="273" t="s">
        <v>195</v>
      </c>
      <c r="AU3352" s="273" t="s">
        <v>83</v>
      </c>
      <c r="AV3352" s="15" t="s">
        <v>188</v>
      </c>
      <c r="AW3352" s="15" t="s">
        <v>30</v>
      </c>
      <c r="AX3352" s="15" t="s">
        <v>81</v>
      </c>
      <c r="AY3352" s="273" t="s">
        <v>183</v>
      </c>
    </row>
    <row r="3353" s="2" customFormat="1" ht="24.15" customHeight="1">
      <c r="A3353" s="38"/>
      <c r="B3353" s="39"/>
      <c r="C3353" s="227" t="s">
        <v>3798</v>
      </c>
      <c r="D3353" s="227" t="s">
        <v>185</v>
      </c>
      <c r="E3353" s="228" t="s">
        <v>3799</v>
      </c>
      <c r="F3353" s="229" t="s">
        <v>3800</v>
      </c>
      <c r="G3353" s="230" t="s">
        <v>202</v>
      </c>
      <c r="H3353" s="231">
        <v>39.299999999999997</v>
      </c>
      <c r="I3353" s="232"/>
      <c r="J3353" s="233">
        <f>ROUND(I3353*H3353,2)</f>
        <v>0</v>
      </c>
      <c r="K3353" s="234"/>
      <c r="L3353" s="44"/>
      <c r="M3353" s="235" t="s">
        <v>1</v>
      </c>
      <c r="N3353" s="236" t="s">
        <v>38</v>
      </c>
      <c r="O3353" s="91"/>
      <c r="P3353" s="237">
        <f>O3353*H3353</f>
        <v>0</v>
      </c>
      <c r="Q3353" s="237">
        <v>0.00020000000000000001</v>
      </c>
      <c r="R3353" s="237">
        <f>Q3353*H3353</f>
        <v>0.0078600000000000007</v>
      </c>
      <c r="S3353" s="237">
        <v>0</v>
      </c>
      <c r="T3353" s="238">
        <f>S3353*H3353</f>
        <v>0</v>
      </c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R3353" s="239" t="s">
        <v>327</v>
      </c>
      <c r="AT3353" s="239" t="s">
        <v>185</v>
      </c>
      <c r="AU3353" s="239" t="s">
        <v>83</v>
      </c>
      <c r="AY3353" s="17" t="s">
        <v>183</v>
      </c>
      <c r="BE3353" s="240">
        <f>IF(N3353="základní",J3353,0)</f>
        <v>0</v>
      </c>
      <c r="BF3353" s="240">
        <f>IF(N3353="snížená",J3353,0)</f>
        <v>0</v>
      </c>
      <c r="BG3353" s="240">
        <f>IF(N3353="zákl. přenesená",J3353,0)</f>
        <v>0</v>
      </c>
      <c r="BH3353" s="240">
        <f>IF(N3353="sníž. přenesená",J3353,0)</f>
        <v>0</v>
      </c>
      <c r="BI3353" s="240">
        <f>IF(N3353="nulová",J3353,0)</f>
        <v>0</v>
      </c>
      <c r="BJ3353" s="17" t="s">
        <v>81</v>
      </c>
      <c r="BK3353" s="240">
        <f>ROUND(I3353*H3353,2)</f>
        <v>0</v>
      </c>
      <c r="BL3353" s="17" t="s">
        <v>327</v>
      </c>
      <c r="BM3353" s="239" t="s">
        <v>3801</v>
      </c>
    </row>
    <row r="3354" s="13" customFormat="1">
      <c r="A3354" s="13"/>
      <c r="B3354" s="241"/>
      <c r="C3354" s="242"/>
      <c r="D3354" s="243" t="s">
        <v>195</v>
      </c>
      <c r="E3354" s="244" t="s">
        <v>1</v>
      </c>
      <c r="F3354" s="245" t="s">
        <v>208</v>
      </c>
      <c r="G3354" s="242"/>
      <c r="H3354" s="244" t="s">
        <v>1</v>
      </c>
      <c r="I3354" s="246"/>
      <c r="J3354" s="242"/>
      <c r="K3354" s="242"/>
      <c r="L3354" s="247"/>
      <c r="M3354" s="248"/>
      <c r="N3354" s="249"/>
      <c r="O3354" s="249"/>
      <c r="P3354" s="249"/>
      <c r="Q3354" s="249"/>
      <c r="R3354" s="249"/>
      <c r="S3354" s="249"/>
      <c r="T3354" s="250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51" t="s">
        <v>195</v>
      </c>
      <c r="AU3354" s="251" t="s">
        <v>83</v>
      </c>
      <c r="AV3354" s="13" t="s">
        <v>81</v>
      </c>
      <c r="AW3354" s="13" t="s">
        <v>30</v>
      </c>
      <c r="AX3354" s="13" t="s">
        <v>73</v>
      </c>
      <c r="AY3354" s="251" t="s">
        <v>183</v>
      </c>
    </row>
    <row r="3355" s="13" customFormat="1">
      <c r="A3355" s="13"/>
      <c r="B3355" s="241"/>
      <c r="C3355" s="242"/>
      <c r="D3355" s="243" t="s">
        <v>195</v>
      </c>
      <c r="E3355" s="244" t="s">
        <v>1</v>
      </c>
      <c r="F3355" s="245" t="s">
        <v>3793</v>
      </c>
      <c r="G3355" s="242"/>
      <c r="H3355" s="244" t="s">
        <v>1</v>
      </c>
      <c r="I3355" s="246"/>
      <c r="J3355" s="242"/>
      <c r="K3355" s="242"/>
      <c r="L3355" s="247"/>
      <c r="M3355" s="248"/>
      <c r="N3355" s="249"/>
      <c r="O3355" s="249"/>
      <c r="P3355" s="249"/>
      <c r="Q3355" s="249"/>
      <c r="R3355" s="249"/>
      <c r="S3355" s="249"/>
      <c r="T3355" s="250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51" t="s">
        <v>195</v>
      </c>
      <c r="AU3355" s="251" t="s">
        <v>83</v>
      </c>
      <c r="AV3355" s="13" t="s">
        <v>81</v>
      </c>
      <c r="AW3355" s="13" t="s">
        <v>30</v>
      </c>
      <c r="AX3355" s="13" t="s">
        <v>73</v>
      </c>
      <c r="AY3355" s="251" t="s">
        <v>183</v>
      </c>
    </row>
    <row r="3356" s="13" customFormat="1">
      <c r="A3356" s="13"/>
      <c r="B3356" s="241"/>
      <c r="C3356" s="242"/>
      <c r="D3356" s="243" t="s">
        <v>195</v>
      </c>
      <c r="E3356" s="244" t="s">
        <v>1</v>
      </c>
      <c r="F3356" s="245" t="s">
        <v>1599</v>
      </c>
      <c r="G3356" s="242"/>
      <c r="H3356" s="244" t="s">
        <v>1</v>
      </c>
      <c r="I3356" s="246"/>
      <c r="J3356" s="242"/>
      <c r="K3356" s="242"/>
      <c r="L3356" s="247"/>
      <c r="M3356" s="248"/>
      <c r="N3356" s="249"/>
      <c r="O3356" s="249"/>
      <c r="P3356" s="249"/>
      <c r="Q3356" s="249"/>
      <c r="R3356" s="249"/>
      <c r="S3356" s="249"/>
      <c r="T3356" s="250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51" t="s">
        <v>195</v>
      </c>
      <c r="AU3356" s="251" t="s">
        <v>83</v>
      </c>
      <c r="AV3356" s="13" t="s">
        <v>81</v>
      </c>
      <c r="AW3356" s="13" t="s">
        <v>30</v>
      </c>
      <c r="AX3356" s="13" t="s">
        <v>73</v>
      </c>
      <c r="AY3356" s="251" t="s">
        <v>183</v>
      </c>
    </row>
    <row r="3357" s="14" customFormat="1">
      <c r="A3357" s="14"/>
      <c r="B3357" s="252"/>
      <c r="C3357" s="253"/>
      <c r="D3357" s="243" t="s">
        <v>195</v>
      </c>
      <c r="E3357" s="254" t="s">
        <v>1</v>
      </c>
      <c r="F3357" s="255" t="s">
        <v>2877</v>
      </c>
      <c r="G3357" s="253"/>
      <c r="H3357" s="256">
        <v>27.300000000000001</v>
      </c>
      <c r="I3357" s="257"/>
      <c r="J3357" s="253"/>
      <c r="K3357" s="253"/>
      <c r="L3357" s="258"/>
      <c r="M3357" s="259"/>
      <c r="N3357" s="260"/>
      <c r="O3357" s="260"/>
      <c r="P3357" s="260"/>
      <c r="Q3357" s="260"/>
      <c r="R3357" s="260"/>
      <c r="S3357" s="260"/>
      <c r="T3357" s="261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62" t="s">
        <v>195</v>
      </c>
      <c r="AU3357" s="262" t="s">
        <v>83</v>
      </c>
      <c r="AV3357" s="14" t="s">
        <v>83</v>
      </c>
      <c r="AW3357" s="14" t="s">
        <v>30</v>
      </c>
      <c r="AX3357" s="14" t="s">
        <v>73</v>
      </c>
      <c r="AY3357" s="262" t="s">
        <v>183</v>
      </c>
    </row>
    <row r="3358" s="13" customFormat="1">
      <c r="A3358" s="13"/>
      <c r="B3358" s="241"/>
      <c r="C3358" s="242"/>
      <c r="D3358" s="243" t="s">
        <v>195</v>
      </c>
      <c r="E3358" s="244" t="s">
        <v>1</v>
      </c>
      <c r="F3358" s="245" t="s">
        <v>1776</v>
      </c>
      <c r="G3358" s="242"/>
      <c r="H3358" s="244" t="s">
        <v>1</v>
      </c>
      <c r="I3358" s="246"/>
      <c r="J3358" s="242"/>
      <c r="K3358" s="242"/>
      <c r="L3358" s="247"/>
      <c r="M3358" s="248"/>
      <c r="N3358" s="249"/>
      <c r="O3358" s="249"/>
      <c r="P3358" s="249"/>
      <c r="Q3358" s="249"/>
      <c r="R3358" s="249"/>
      <c r="S3358" s="249"/>
      <c r="T3358" s="250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51" t="s">
        <v>195</v>
      </c>
      <c r="AU3358" s="251" t="s">
        <v>83</v>
      </c>
      <c r="AV3358" s="13" t="s">
        <v>81</v>
      </c>
      <c r="AW3358" s="13" t="s">
        <v>30</v>
      </c>
      <c r="AX3358" s="13" t="s">
        <v>73</v>
      </c>
      <c r="AY3358" s="251" t="s">
        <v>183</v>
      </c>
    </row>
    <row r="3359" s="13" customFormat="1">
      <c r="A3359" s="13"/>
      <c r="B3359" s="241"/>
      <c r="C3359" s="242"/>
      <c r="D3359" s="243" t="s">
        <v>195</v>
      </c>
      <c r="E3359" s="244" t="s">
        <v>1</v>
      </c>
      <c r="F3359" s="245" t="s">
        <v>1597</v>
      </c>
      <c r="G3359" s="242"/>
      <c r="H3359" s="244" t="s">
        <v>1</v>
      </c>
      <c r="I3359" s="246"/>
      <c r="J3359" s="242"/>
      <c r="K3359" s="242"/>
      <c r="L3359" s="247"/>
      <c r="M3359" s="248"/>
      <c r="N3359" s="249"/>
      <c r="O3359" s="249"/>
      <c r="P3359" s="249"/>
      <c r="Q3359" s="249"/>
      <c r="R3359" s="249"/>
      <c r="S3359" s="249"/>
      <c r="T3359" s="250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51" t="s">
        <v>195</v>
      </c>
      <c r="AU3359" s="251" t="s">
        <v>83</v>
      </c>
      <c r="AV3359" s="13" t="s">
        <v>81</v>
      </c>
      <c r="AW3359" s="13" t="s">
        <v>30</v>
      </c>
      <c r="AX3359" s="13" t="s">
        <v>73</v>
      </c>
      <c r="AY3359" s="251" t="s">
        <v>183</v>
      </c>
    </row>
    <row r="3360" s="14" customFormat="1">
      <c r="A3360" s="14"/>
      <c r="B3360" s="252"/>
      <c r="C3360" s="253"/>
      <c r="D3360" s="243" t="s">
        <v>195</v>
      </c>
      <c r="E3360" s="254" t="s">
        <v>1</v>
      </c>
      <c r="F3360" s="255" t="s">
        <v>8</v>
      </c>
      <c r="G3360" s="253"/>
      <c r="H3360" s="256">
        <v>12</v>
      </c>
      <c r="I3360" s="257"/>
      <c r="J3360" s="253"/>
      <c r="K3360" s="253"/>
      <c r="L3360" s="258"/>
      <c r="M3360" s="259"/>
      <c r="N3360" s="260"/>
      <c r="O3360" s="260"/>
      <c r="P3360" s="260"/>
      <c r="Q3360" s="260"/>
      <c r="R3360" s="260"/>
      <c r="S3360" s="260"/>
      <c r="T3360" s="261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62" t="s">
        <v>195</v>
      </c>
      <c r="AU3360" s="262" t="s">
        <v>83</v>
      </c>
      <c r="AV3360" s="14" t="s">
        <v>83</v>
      </c>
      <c r="AW3360" s="14" t="s">
        <v>30</v>
      </c>
      <c r="AX3360" s="14" t="s">
        <v>73</v>
      </c>
      <c r="AY3360" s="262" t="s">
        <v>183</v>
      </c>
    </row>
    <row r="3361" s="15" customFormat="1">
      <c r="A3361" s="15"/>
      <c r="B3361" s="263"/>
      <c r="C3361" s="264"/>
      <c r="D3361" s="243" t="s">
        <v>195</v>
      </c>
      <c r="E3361" s="265" t="s">
        <v>1</v>
      </c>
      <c r="F3361" s="266" t="s">
        <v>219</v>
      </c>
      <c r="G3361" s="264"/>
      <c r="H3361" s="267">
        <v>39.299999999999997</v>
      </c>
      <c r="I3361" s="268"/>
      <c r="J3361" s="264"/>
      <c r="K3361" s="264"/>
      <c r="L3361" s="269"/>
      <c r="M3361" s="270"/>
      <c r="N3361" s="271"/>
      <c r="O3361" s="271"/>
      <c r="P3361" s="271"/>
      <c r="Q3361" s="271"/>
      <c r="R3361" s="271"/>
      <c r="S3361" s="271"/>
      <c r="T3361" s="272"/>
      <c r="U3361" s="15"/>
      <c r="V3361" s="15"/>
      <c r="W3361" s="15"/>
      <c r="X3361" s="15"/>
      <c r="Y3361" s="15"/>
      <c r="Z3361" s="15"/>
      <c r="AA3361" s="15"/>
      <c r="AB3361" s="15"/>
      <c r="AC3361" s="15"/>
      <c r="AD3361" s="15"/>
      <c r="AE3361" s="15"/>
      <c r="AT3361" s="273" t="s">
        <v>195</v>
      </c>
      <c r="AU3361" s="273" t="s">
        <v>83</v>
      </c>
      <c r="AV3361" s="15" t="s">
        <v>188</v>
      </c>
      <c r="AW3361" s="15" t="s">
        <v>30</v>
      </c>
      <c r="AX3361" s="15" t="s">
        <v>81</v>
      </c>
      <c r="AY3361" s="273" t="s">
        <v>183</v>
      </c>
    </row>
    <row r="3362" s="2" customFormat="1" ht="33" customHeight="1">
      <c r="A3362" s="38"/>
      <c r="B3362" s="39"/>
      <c r="C3362" s="227" t="s">
        <v>3802</v>
      </c>
      <c r="D3362" s="227" t="s">
        <v>185</v>
      </c>
      <c r="E3362" s="228" t="s">
        <v>3803</v>
      </c>
      <c r="F3362" s="229" t="s">
        <v>3804</v>
      </c>
      <c r="G3362" s="230" t="s">
        <v>202</v>
      </c>
      <c r="H3362" s="231">
        <v>39.299999999999997</v>
      </c>
      <c r="I3362" s="232"/>
      <c r="J3362" s="233">
        <f>ROUND(I3362*H3362,2)</f>
        <v>0</v>
      </c>
      <c r="K3362" s="234"/>
      <c r="L3362" s="44"/>
      <c r="M3362" s="235" t="s">
        <v>1</v>
      </c>
      <c r="N3362" s="236" t="s">
        <v>38</v>
      </c>
      <c r="O3362" s="91"/>
      <c r="P3362" s="237">
        <f>O3362*H3362</f>
        <v>0</v>
      </c>
      <c r="Q3362" s="237">
        <v>0.0044999999999999997</v>
      </c>
      <c r="R3362" s="237">
        <f>Q3362*H3362</f>
        <v>0.17684999999999998</v>
      </c>
      <c r="S3362" s="237">
        <v>0</v>
      </c>
      <c r="T3362" s="238">
        <f>S3362*H3362</f>
        <v>0</v>
      </c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R3362" s="239" t="s">
        <v>327</v>
      </c>
      <c r="AT3362" s="239" t="s">
        <v>185</v>
      </c>
      <c r="AU3362" s="239" t="s">
        <v>83</v>
      </c>
      <c r="AY3362" s="17" t="s">
        <v>183</v>
      </c>
      <c r="BE3362" s="240">
        <f>IF(N3362="základní",J3362,0)</f>
        <v>0</v>
      </c>
      <c r="BF3362" s="240">
        <f>IF(N3362="snížená",J3362,0)</f>
        <v>0</v>
      </c>
      <c r="BG3362" s="240">
        <f>IF(N3362="zákl. přenesená",J3362,0)</f>
        <v>0</v>
      </c>
      <c r="BH3362" s="240">
        <f>IF(N3362="sníž. přenesená",J3362,0)</f>
        <v>0</v>
      </c>
      <c r="BI3362" s="240">
        <f>IF(N3362="nulová",J3362,0)</f>
        <v>0</v>
      </c>
      <c r="BJ3362" s="17" t="s">
        <v>81</v>
      </c>
      <c r="BK3362" s="240">
        <f>ROUND(I3362*H3362,2)</f>
        <v>0</v>
      </c>
      <c r="BL3362" s="17" t="s">
        <v>327</v>
      </c>
      <c r="BM3362" s="239" t="s">
        <v>3805</v>
      </c>
    </row>
    <row r="3363" s="13" customFormat="1">
      <c r="A3363" s="13"/>
      <c r="B3363" s="241"/>
      <c r="C3363" s="242"/>
      <c r="D3363" s="243" t="s">
        <v>195</v>
      </c>
      <c r="E3363" s="244" t="s">
        <v>1</v>
      </c>
      <c r="F3363" s="245" t="s">
        <v>208</v>
      </c>
      <c r="G3363" s="242"/>
      <c r="H3363" s="244" t="s">
        <v>1</v>
      </c>
      <c r="I3363" s="246"/>
      <c r="J3363" s="242"/>
      <c r="K3363" s="242"/>
      <c r="L3363" s="247"/>
      <c r="M3363" s="248"/>
      <c r="N3363" s="249"/>
      <c r="O3363" s="249"/>
      <c r="P3363" s="249"/>
      <c r="Q3363" s="249"/>
      <c r="R3363" s="249"/>
      <c r="S3363" s="249"/>
      <c r="T3363" s="250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51" t="s">
        <v>195</v>
      </c>
      <c r="AU3363" s="251" t="s">
        <v>83</v>
      </c>
      <c r="AV3363" s="13" t="s">
        <v>81</v>
      </c>
      <c r="AW3363" s="13" t="s">
        <v>30</v>
      </c>
      <c r="AX3363" s="13" t="s">
        <v>73</v>
      </c>
      <c r="AY3363" s="251" t="s">
        <v>183</v>
      </c>
    </row>
    <row r="3364" s="13" customFormat="1">
      <c r="A3364" s="13"/>
      <c r="B3364" s="241"/>
      <c r="C3364" s="242"/>
      <c r="D3364" s="243" t="s">
        <v>195</v>
      </c>
      <c r="E3364" s="244" t="s">
        <v>1</v>
      </c>
      <c r="F3364" s="245" t="s">
        <v>3793</v>
      </c>
      <c r="G3364" s="242"/>
      <c r="H3364" s="244" t="s">
        <v>1</v>
      </c>
      <c r="I3364" s="246"/>
      <c r="J3364" s="242"/>
      <c r="K3364" s="242"/>
      <c r="L3364" s="247"/>
      <c r="M3364" s="248"/>
      <c r="N3364" s="249"/>
      <c r="O3364" s="249"/>
      <c r="P3364" s="249"/>
      <c r="Q3364" s="249"/>
      <c r="R3364" s="249"/>
      <c r="S3364" s="249"/>
      <c r="T3364" s="250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51" t="s">
        <v>195</v>
      </c>
      <c r="AU3364" s="251" t="s">
        <v>83</v>
      </c>
      <c r="AV3364" s="13" t="s">
        <v>81</v>
      </c>
      <c r="AW3364" s="13" t="s">
        <v>30</v>
      </c>
      <c r="AX3364" s="13" t="s">
        <v>73</v>
      </c>
      <c r="AY3364" s="251" t="s">
        <v>183</v>
      </c>
    </row>
    <row r="3365" s="13" customFormat="1">
      <c r="A3365" s="13"/>
      <c r="B3365" s="241"/>
      <c r="C3365" s="242"/>
      <c r="D3365" s="243" t="s">
        <v>195</v>
      </c>
      <c r="E3365" s="244" t="s">
        <v>1</v>
      </c>
      <c r="F3365" s="245" t="s">
        <v>1599</v>
      </c>
      <c r="G3365" s="242"/>
      <c r="H3365" s="244" t="s">
        <v>1</v>
      </c>
      <c r="I3365" s="246"/>
      <c r="J3365" s="242"/>
      <c r="K3365" s="242"/>
      <c r="L3365" s="247"/>
      <c r="M3365" s="248"/>
      <c r="N3365" s="249"/>
      <c r="O3365" s="249"/>
      <c r="P3365" s="249"/>
      <c r="Q3365" s="249"/>
      <c r="R3365" s="249"/>
      <c r="S3365" s="249"/>
      <c r="T3365" s="250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51" t="s">
        <v>195</v>
      </c>
      <c r="AU3365" s="251" t="s">
        <v>83</v>
      </c>
      <c r="AV3365" s="13" t="s">
        <v>81</v>
      </c>
      <c r="AW3365" s="13" t="s">
        <v>30</v>
      </c>
      <c r="AX3365" s="13" t="s">
        <v>73</v>
      </c>
      <c r="AY3365" s="251" t="s">
        <v>183</v>
      </c>
    </row>
    <row r="3366" s="14" customFormat="1">
      <c r="A3366" s="14"/>
      <c r="B3366" s="252"/>
      <c r="C3366" s="253"/>
      <c r="D3366" s="243" t="s">
        <v>195</v>
      </c>
      <c r="E3366" s="254" t="s">
        <v>1</v>
      </c>
      <c r="F3366" s="255" t="s">
        <v>2877</v>
      </c>
      <c r="G3366" s="253"/>
      <c r="H3366" s="256">
        <v>27.300000000000001</v>
      </c>
      <c r="I3366" s="257"/>
      <c r="J3366" s="253"/>
      <c r="K3366" s="253"/>
      <c r="L3366" s="258"/>
      <c r="M3366" s="259"/>
      <c r="N3366" s="260"/>
      <c r="O3366" s="260"/>
      <c r="P3366" s="260"/>
      <c r="Q3366" s="260"/>
      <c r="R3366" s="260"/>
      <c r="S3366" s="260"/>
      <c r="T3366" s="261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62" t="s">
        <v>195</v>
      </c>
      <c r="AU3366" s="262" t="s">
        <v>83</v>
      </c>
      <c r="AV3366" s="14" t="s">
        <v>83</v>
      </c>
      <c r="AW3366" s="14" t="s">
        <v>30</v>
      </c>
      <c r="AX3366" s="14" t="s">
        <v>73</v>
      </c>
      <c r="AY3366" s="262" t="s">
        <v>183</v>
      </c>
    </row>
    <row r="3367" s="13" customFormat="1">
      <c r="A3367" s="13"/>
      <c r="B3367" s="241"/>
      <c r="C3367" s="242"/>
      <c r="D3367" s="243" t="s">
        <v>195</v>
      </c>
      <c r="E3367" s="244" t="s">
        <v>1</v>
      </c>
      <c r="F3367" s="245" t="s">
        <v>1776</v>
      </c>
      <c r="G3367" s="242"/>
      <c r="H3367" s="244" t="s">
        <v>1</v>
      </c>
      <c r="I3367" s="246"/>
      <c r="J3367" s="242"/>
      <c r="K3367" s="242"/>
      <c r="L3367" s="247"/>
      <c r="M3367" s="248"/>
      <c r="N3367" s="249"/>
      <c r="O3367" s="249"/>
      <c r="P3367" s="249"/>
      <c r="Q3367" s="249"/>
      <c r="R3367" s="249"/>
      <c r="S3367" s="249"/>
      <c r="T3367" s="250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51" t="s">
        <v>195</v>
      </c>
      <c r="AU3367" s="251" t="s">
        <v>83</v>
      </c>
      <c r="AV3367" s="13" t="s">
        <v>81</v>
      </c>
      <c r="AW3367" s="13" t="s">
        <v>30</v>
      </c>
      <c r="AX3367" s="13" t="s">
        <v>73</v>
      </c>
      <c r="AY3367" s="251" t="s">
        <v>183</v>
      </c>
    </row>
    <row r="3368" s="13" customFormat="1">
      <c r="A3368" s="13"/>
      <c r="B3368" s="241"/>
      <c r="C3368" s="242"/>
      <c r="D3368" s="243" t="s">
        <v>195</v>
      </c>
      <c r="E3368" s="244" t="s">
        <v>1</v>
      </c>
      <c r="F3368" s="245" t="s">
        <v>1597</v>
      </c>
      <c r="G3368" s="242"/>
      <c r="H3368" s="244" t="s">
        <v>1</v>
      </c>
      <c r="I3368" s="246"/>
      <c r="J3368" s="242"/>
      <c r="K3368" s="242"/>
      <c r="L3368" s="247"/>
      <c r="M3368" s="248"/>
      <c r="N3368" s="249"/>
      <c r="O3368" s="249"/>
      <c r="P3368" s="249"/>
      <c r="Q3368" s="249"/>
      <c r="R3368" s="249"/>
      <c r="S3368" s="249"/>
      <c r="T3368" s="250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51" t="s">
        <v>195</v>
      </c>
      <c r="AU3368" s="251" t="s">
        <v>83</v>
      </c>
      <c r="AV3368" s="13" t="s">
        <v>81</v>
      </c>
      <c r="AW3368" s="13" t="s">
        <v>30</v>
      </c>
      <c r="AX3368" s="13" t="s">
        <v>73</v>
      </c>
      <c r="AY3368" s="251" t="s">
        <v>183</v>
      </c>
    </row>
    <row r="3369" s="14" customFormat="1">
      <c r="A3369" s="14"/>
      <c r="B3369" s="252"/>
      <c r="C3369" s="253"/>
      <c r="D3369" s="243" t="s">
        <v>195</v>
      </c>
      <c r="E3369" s="254" t="s">
        <v>1</v>
      </c>
      <c r="F3369" s="255" t="s">
        <v>8</v>
      </c>
      <c r="G3369" s="253"/>
      <c r="H3369" s="256">
        <v>12</v>
      </c>
      <c r="I3369" s="257"/>
      <c r="J3369" s="253"/>
      <c r="K3369" s="253"/>
      <c r="L3369" s="258"/>
      <c r="M3369" s="259"/>
      <c r="N3369" s="260"/>
      <c r="O3369" s="260"/>
      <c r="P3369" s="260"/>
      <c r="Q3369" s="260"/>
      <c r="R3369" s="260"/>
      <c r="S3369" s="260"/>
      <c r="T3369" s="261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62" t="s">
        <v>195</v>
      </c>
      <c r="AU3369" s="262" t="s">
        <v>83</v>
      </c>
      <c r="AV3369" s="14" t="s">
        <v>83</v>
      </c>
      <c r="AW3369" s="14" t="s">
        <v>30</v>
      </c>
      <c r="AX3369" s="14" t="s">
        <v>73</v>
      </c>
      <c r="AY3369" s="262" t="s">
        <v>183</v>
      </c>
    </row>
    <row r="3370" s="15" customFormat="1">
      <c r="A3370" s="15"/>
      <c r="B3370" s="263"/>
      <c r="C3370" s="264"/>
      <c r="D3370" s="243" t="s">
        <v>195</v>
      </c>
      <c r="E3370" s="265" t="s">
        <v>1</v>
      </c>
      <c r="F3370" s="266" t="s">
        <v>219</v>
      </c>
      <c r="G3370" s="264"/>
      <c r="H3370" s="267">
        <v>39.299999999999997</v>
      </c>
      <c r="I3370" s="268"/>
      <c r="J3370" s="264"/>
      <c r="K3370" s="264"/>
      <c r="L3370" s="269"/>
      <c r="M3370" s="270"/>
      <c r="N3370" s="271"/>
      <c r="O3370" s="271"/>
      <c r="P3370" s="271"/>
      <c r="Q3370" s="271"/>
      <c r="R3370" s="271"/>
      <c r="S3370" s="271"/>
      <c r="T3370" s="272"/>
      <c r="U3370" s="15"/>
      <c r="V3370" s="15"/>
      <c r="W3370" s="15"/>
      <c r="X3370" s="15"/>
      <c r="Y3370" s="15"/>
      <c r="Z3370" s="15"/>
      <c r="AA3370" s="15"/>
      <c r="AB3370" s="15"/>
      <c r="AC3370" s="15"/>
      <c r="AD3370" s="15"/>
      <c r="AE3370" s="15"/>
      <c r="AT3370" s="273" t="s">
        <v>195</v>
      </c>
      <c r="AU3370" s="273" t="s">
        <v>83</v>
      </c>
      <c r="AV3370" s="15" t="s">
        <v>188</v>
      </c>
      <c r="AW3370" s="15" t="s">
        <v>30</v>
      </c>
      <c r="AX3370" s="15" t="s">
        <v>81</v>
      </c>
      <c r="AY3370" s="273" t="s">
        <v>183</v>
      </c>
    </row>
    <row r="3371" s="2" customFormat="1" ht="33" customHeight="1">
      <c r="A3371" s="38"/>
      <c r="B3371" s="39"/>
      <c r="C3371" s="227" t="s">
        <v>3806</v>
      </c>
      <c r="D3371" s="227" t="s">
        <v>185</v>
      </c>
      <c r="E3371" s="228" t="s">
        <v>3807</v>
      </c>
      <c r="F3371" s="229" t="s">
        <v>3808</v>
      </c>
      <c r="G3371" s="230" t="s">
        <v>202</v>
      </c>
      <c r="H3371" s="231">
        <v>39.299999999999997</v>
      </c>
      <c r="I3371" s="232"/>
      <c r="J3371" s="233">
        <f>ROUND(I3371*H3371,2)</f>
        <v>0</v>
      </c>
      <c r="K3371" s="234"/>
      <c r="L3371" s="44"/>
      <c r="M3371" s="235" t="s">
        <v>1</v>
      </c>
      <c r="N3371" s="236" t="s">
        <v>38</v>
      </c>
      <c r="O3371" s="91"/>
      <c r="P3371" s="237">
        <f>O3371*H3371</f>
        <v>0</v>
      </c>
      <c r="Q3371" s="237">
        <v>0.00147</v>
      </c>
      <c r="R3371" s="237">
        <f>Q3371*H3371</f>
        <v>0.057770999999999996</v>
      </c>
      <c r="S3371" s="237">
        <v>0</v>
      </c>
      <c r="T3371" s="238">
        <f>S3371*H3371</f>
        <v>0</v>
      </c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R3371" s="239" t="s">
        <v>327</v>
      </c>
      <c r="AT3371" s="239" t="s">
        <v>185</v>
      </c>
      <c r="AU3371" s="239" t="s">
        <v>83</v>
      </c>
      <c r="AY3371" s="17" t="s">
        <v>183</v>
      </c>
      <c r="BE3371" s="240">
        <f>IF(N3371="základní",J3371,0)</f>
        <v>0</v>
      </c>
      <c r="BF3371" s="240">
        <f>IF(N3371="snížená",J3371,0)</f>
        <v>0</v>
      </c>
      <c r="BG3371" s="240">
        <f>IF(N3371="zákl. přenesená",J3371,0)</f>
        <v>0</v>
      </c>
      <c r="BH3371" s="240">
        <f>IF(N3371="sníž. přenesená",J3371,0)</f>
        <v>0</v>
      </c>
      <c r="BI3371" s="240">
        <f>IF(N3371="nulová",J3371,0)</f>
        <v>0</v>
      </c>
      <c r="BJ3371" s="17" t="s">
        <v>81</v>
      </c>
      <c r="BK3371" s="240">
        <f>ROUND(I3371*H3371,2)</f>
        <v>0</v>
      </c>
      <c r="BL3371" s="17" t="s">
        <v>327</v>
      </c>
      <c r="BM3371" s="239" t="s">
        <v>3809</v>
      </c>
    </row>
    <row r="3372" s="13" customFormat="1">
      <c r="A3372" s="13"/>
      <c r="B3372" s="241"/>
      <c r="C3372" s="242"/>
      <c r="D3372" s="243" t="s">
        <v>195</v>
      </c>
      <c r="E3372" s="244" t="s">
        <v>1</v>
      </c>
      <c r="F3372" s="245" t="s">
        <v>208</v>
      </c>
      <c r="G3372" s="242"/>
      <c r="H3372" s="244" t="s">
        <v>1</v>
      </c>
      <c r="I3372" s="246"/>
      <c r="J3372" s="242"/>
      <c r="K3372" s="242"/>
      <c r="L3372" s="247"/>
      <c r="M3372" s="248"/>
      <c r="N3372" s="249"/>
      <c r="O3372" s="249"/>
      <c r="P3372" s="249"/>
      <c r="Q3372" s="249"/>
      <c r="R3372" s="249"/>
      <c r="S3372" s="249"/>
      <c r="T3372" s="250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51" t="s">
        <v>195</v>
      </c>
      <c r="AU3372" s="251" t="s">
        <v>83</v>
      </c>
      <c r="AV3372" s="13" t="s">
        <v>81</v>
      </c>
      <c r="AW3372" s="13" t="s">
        <v>30</v>
      </c>
      <c r="AX3372" s="13" t="s">
        <v>73</v>
      </c>
      <c r="AY3372" s="251" t="s">
        <v>183</v>
      </c>
    </row>
    <row r="3373" s="13" customFormat="1">
      <c r="A3373" s="13"/>
      <c r="B3373" s="241"/>
      <c r="C3373" s="242"/>
      <c r="D3373" s="243" t="s">
        <v>195</v>
      </c>
      <c r="E3373" s="244" t="s">
        <v>1</v>
      </c>
      <c r="F3373" s="245" t="s">
        <v>3793</v>
      </c>
      <c r="G3373" s="242"/>
      <c r="H3373" s="244" t="s">
        <v>1</v>
      </c>
      <c r="I3373" s="246"/>
      <c r="J3373" s="242"/>
      <c r="K3373" s="242"/>
      <c r="L3373" s="247"/>
      <c r="M3373" s="248"/>
      <c r="N3373" s="249"/>
      <c r="O3373" s="249"/>
      <c r="P3373" s="249"/>
      <c r="Q3373" s="249"/>
      <c r="R3373" s="249"/>
      <c r="S3373" s="249"/>
      <c r="T3373" s="250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51" t="s">
        <v>195</v>
      </c>
      <c r="AU3373" s="251" t="s">
        <v>83</v>
      </c>
      <c r="AV3373" s="13" t="s">
        <v>81</v>
      </c>
      <c r="AW3373" s="13" t="s">
        <v>30</v>
      </c>
      <c r="AX3373" s="13" t="s">
        <v>73</v>
      </c>
      <c r="AY3373" s="251" t="s">
        <v>183</v>
      </c>
    </row>
    <row r="3374" s="13" customFormat="1">
      <c r="A3374" s="13"/>
      <c r="B3374" s="241"/>
      <c r="C3374" s="242"/>
      <c r="D3374" s="243" t="s">
        <v>195</v>
      </c>
      <c r="E3374" s="244" t="s">
        <v>1</v>
      </c>
      <c r="F3374" s="245" t="s">
        <v>1599</v>
      </c>
      <c r="G3374" s="242"/>
      <c r="H3374" s="244" t="s">
        <v>1</v>
      </c>
      <c r="I3374" s="246"/>
      <c r="J3374" s="242"/>
      <c r="K3374" s="242"/>
      <c r="L3374" s="247"/>
      <c r="M3374" s="248"/>
      <c r="N3374" s="249"/>
      <c r="O3374" s="249"/>
      <c r="P3374" s="249"/>
      <c r="Q3374" s="249"/>
      <c r="R3374" s="249"/>
      <c r="S3374" s="249"/>
      <c r="T3374" s="250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51" t="s">
        <v>195</v>
      </c>
      <c r="AU3374" s="251" t="s">
        <v>83</v>
      </c>
      <c r="AV3374" s="13" t="s">
        <v>81</v>
      </c>
      <c r="AW3374" s="13" t="s">
        <v>30</v>
      </c>
      <c r="AX3374" s="13" t="s">
        <v>73</v>
      </c>
      <c r="AY3374" s="251" t="s">
        <v>183</v>
      </c>
    </row>
    <row r="3375" s="14" customFormat="1">
      <c r="A3375" s="14"/>
      <c r="B3375" s="252"/>
      <c r="C3375" s="253"/>
      <c r="D3375" s="243" t="s">
        <v>195</v>
      </c>
      <c r="E3375" s="254" t="s">
        <v>1</v>
      </c>
      <c r="F3375" s="255" t="s">
        <v>2877</v>
      </c>
      <c r="G3375" s="253"/>
      <c r="H3375" s="256">
        <v>27.300000000000001</v>
      </c>
      <c r="I3375" s="257"/>
      <c r="J3375" s="253"/>
      <c r="K3375" s="253"/>
      <c r="L3375" s="258"/>
      <c r="M3375" s="259"/>
      <c r="N3375" s="260"/>
      <c r="O3375" s="260"/>
      <c r="P3375" s="260"/>
      <c r="Q3375" s="260"/>
      <c r="R3375" s="260"/>
      <c r="S3375" s="260"/>
      <c r="T3375" s="261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62" t="s">
        <v>195</v>
      </c>
      <c r="AU3375" s="262" t="s">
        <v>83</v>
      </c>
      <c r="AV3375" s="14" t="s">
        <v>83</v>
      </c>
      <c r="AW3375" s="14" t="s">
        <v>30</v>
      </c>
      <c r="AX3375" s="14" t="s">
        <v>73</v>
      </c>
      <c r="AY3375" s="262" t="s">
        <v>183</v>
      </c>
    </row>
    <row r="3376" s="13" customFormat="1">
      <c r="A3376" s="13"/>
      <c r="B3376" s="241"/>
      <c r="C3376" s="242"/>
      <c r="D3376" s="243" t="s">
        <v>195</v>
      </c>
      <c r="E3376" s="244" t="s">
        <v>1</v>
      </c>
      <c r="F3376" s="245" t="s">
        <v>1776</v>
      </c>
      <c r="G3376" s="242"/>
      <c r="H3376" s="244" t="s">
        <v>1</v>
      </c>
      <c r="I3376" s="246"/>
      <c r="J3376" s="242"/>
      <c r="K3376" s="242"/>
      <c r="L3376" s="247"/>
      <c r="M3376" s="248"/>
      <c r="N3376" s="249"/>
      <c r="O3376" s="249"/>
      <c r="P3376" s="249"/>
      <c r="Q3376" s="249"/>
      <c r="R3376" s="249"/>
      <c r="S3376" s="249"/>
      <c r="T3376" s="250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51" t="s">
        <v>195</v>
      </c>
      <c r="AU3376" s="251" t="s">
        <v>83</v>
      </c>
      <c r="AV3376" s="13" t="s">
        <v>81</v>
      </c>
      <c r="AW3376" s="13" t="s">
        <v>30</v>
      </c>
      <c r="AX3376" s="13" t="s">
        <v>73</v>
      </c>
      <c r="AY3376" s="251" t="s">
        <v>183</v>
      </c>
    </row>
    <row r="3377" s="13" customFormat="1">
      <c r="A3377" s="13"/>
      <c r="B3377" s="241"/>
      <c r="C3377" s="242"/>
      <c r="D3377" s="243" t="s">
        <v>195</v>
      </c>
      <c r="E3377" s="244" t="s">
        <v>1</v>
      </c>
      <c r="F3377" s="245" t="s">
        <v>1597</v>
      </c>
      <c r="G3377" s="242"/>
      <c r="H3377" s="244" t="s">
        <v>1</v>
      </c>
      <c r="I3377" s="246"/>
      <c r="J3377" s="242"/>
      <c r="K3377" s="242"/>
      <c r="L3377" s="247"/>
      <c r="M3377" s="248"/>
      <c r="N3377" s="249"/>
      <c r="O3377" s="249"/>
      <c r="P3377" s="249"/>
      <c r="Q3377" s="249"/>
      <c r="R3377" s="249"/>
      <c r="S3377" s="249"/>
      <c r="T3377" s="250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51" t="s">
        <v>195</v>
      </c>
      <c r="AU3377" s="251" t="s">
        <v>83</v>
      </c>
      <c r="AV3377" s="13" t="s">
        <v>81</v>
      </c>
      <c r="AW3377" s="13" t="s">
        <v>30</v>
      </c>
      <c r="AX3377" s="13" t="s">
        <v>73</v>
      </c>
      <c r="AY3377" s="251" t="s">
        <v>183</v>
      </c>
    </row>
    <row r="3378" s="14" customFormat="1">
      <c r="A3378" s="14"/>
      <c r="B3378" s="252"/>
      <c r="C3378" s="253"/>
      <c r="D3378" s="243" t="s">
        <v>195</v>
      </c>
      <c r="E3378" s="254" t="s">
        <v>1</v>
      </c>
      <c r="F3378" s="255" t="s">
        <v>8</v>
      </c>
      <c r="G3378" s="253"/>
      <c r="H3378" s="256">
        <v>12</v>
      </c>
      <c r="I3378" s="257"/>
      <c r="J3378" s="253"/>
      <c r="K3378" s="253"/>
      <c r="L3378" s="258"/>
      <c r="M3378" s="259"/>
      <c r="N3378" s="260"/>
      <c r="O3378" s="260"/>
      <c r="P3378" s="260"/>
      <c r="Q3378" s="260"/>
      <c r="R3378" s="260"/>
      <c r="S3378" s="260"/>
      <c r="T3378" s="261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62" t="s">
        <v>195</v>
      </c>
      <c r="AU3378" s="262" t="s">
        <v>83</v>
      </c>
      <c r="AV3378" s="14" t="s">
        <v>83</v>
      </c>
      <c r="AW3378" s="14" t="s">
        <v>30</v>
      </c>
      <c r="AX3378" s="14" t="s">
        <v>73</v>
      </c>
      <c r="AY3378" s="262" t="s">
        <v>183</v>
      </c>
    </row>
    <row r="3379" s="15" customFormat="1">
      <c r="A3379" s="15"/>
      <c r="B3379" s="263"/>
      <c r="C3379" s="264"/>
      <c r="D3379" s="243" t="s">
        <v>195</v>
      </c>
      <c r="E3379" s="265" t="s">
        <v>1</v>
      </c>
      <c r="F3379" s="266" t="s">
        <v>219</v>
      </c>
      <c r="G3379" s="264"/>
      <c r="H3379" s="267">
        <v>39.299999999999997</v>
      </c>
      <c r="I3379" s="268"/>
      <c r="J3379" s="264"/>
      <c r="K3379" s="264"/>
      <c r="L3379" s="269"/>
      <c r="M3379" s="270"/>
      <c r="N3379" s="271"/>
      <c r="O3379" s="271"/>
      <c r="P3379" s="271"/>
      <c r="Q3379" s="271"/>
      <c r="R3379" s="271"/>
      <c r="S3379" s="271"/>
      <c r="T3379" s="272"/>
      <c r="U3379" s="15"/>
      <c r="V3379" s="15"/>
      <c r="W3379" s="15"/>
      <c r="X3379" s="15"/>
      <c r="Y3379" s="15"/>
      <c r="Z3379" s="15"/>
      <c r="AA3379" s="15"/>
      <c r="AB3379" s="15"/>
      <c r="AC3379" s="15"/>
      <c r="AD3379" s="15"/>
      <c r="AE3379" s="15"/>
      <c r="AT3379" s="273" t="s">
        <v>195</v>
      </c>
      <c r="AU3379" s="273" t="s">
        <v>83</v>
      </c>
      <c r="AV3379" s="15" t="s">
        <v>188</v>
      </c>
      <c r="AW3379" s="15" t="s">
        <v>30</v>
      </c>
      <c r="AX3379" s="15" t="s">
        <v>81</v>
      </c>
      <c r="AY3379" s="273" t="s">
        <v>183</v>
      </c>
    </row>
    <row r="3380" s="2" customFormat="1" ht="16.5" customHeight="1">
      <c r="A3380" s="38"/>
      <c r="B3380" s="39"/>
      <c r="C3380" s="277" t="s">
        <v>3810</v>
      </c>
      <c r="D3380" s="277" t="s">
        <v>649</v>
      </c>
      <c r="E3380" s="278" t="s">
        <v>3811</v>
      </c>
      <c r="F3380" s="279" t="s">
        <v>3812</v>
      </c>
      <c r="G3380" s="280" t="s">
        <v>202</v>
      </c>
      <c r="H3380" s="281">
        <v>47.159999999999997</v>
      </c>
      <c r="I3380" s="282"/>
      <c r="J3380" s="283">
        <f>ROUND(I3380*H3380,2)</f>
        <v>0</v>
      </c>
      <c r="K3380" s="284"/>
      <c r="L3380" s="285"/>
      <c r="M3380" s="286" t="s">
        <v>1</v>
      </c>
      <c r="N3380" s="287" t="s">
        <v>38</v>
      </c>
      <c r="O3380" s="91"/>
      <c r="P3380" s="237">
        <f>O3380*H3380</f>
        <v>0</v>
      </c>
      <c r="Q3380" s="237">
        <v>0.0078200000000000006</v>
      </c>
      <c r="R3380" s="237">
        <f>Q3380*H3380</f>
        <v>0.36879119999999999</v>
      </c>
      <c r="S3380" s="237">
        <v>0</v>
      </c>
      <c r="T3380" s="238">
        <f>S3380*H3380</f>
        <v>0</v>
      </c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R3380" s="239" t="s">
        <v>435</v>
      </c>
      <c r="AT3380" s="239" t="s">
        <v>649</v>
      </c>
      <c r="AU3380" s="239" t="s">
        <v>83</v>
      </c>
      <c r="AY3380" s="17" t="s">
        <v>183</v>
      </c>
      <c r="BE3380" s="240">
        <f>IF(N3380="základní",J3380,0)</f>
        <v>0</v>
      </c>
      <c r="BF3380" s="240">
        <f>IF(N3380="snížená",J3380,0)</f>
        <v>0</v>
      </c>
      <c r="BG3380" s="240">
        <f>IF(N3380="zákl. přenesená",J3380,0)</f>
        <v>0</v>
      </c>
      <c r="BH3380" s="240">
        <f>IF(N3380="sníž. přenesená",J3380,0)</f>
        <v>0</v>
      </c>
      <c r="BI3380" s="240">
        <f>IF(N3380="nulová",J3380,0)</f>
        <v>0</v>
      </c>
      <c r="BJ3380" s="17" t="s">
        <v>81</v>
      </c>
      <c r="BK3380" s="240">
        <f>ROUND(I3380*H3380,2)</f>
        <v>0</v>
      </c>
      <c r="BL3380" s="17" t="s">
        <v>327</v>
      </c>
      <c r="BM3380" s="239" t="s">
        <v>3813</v>
      </c>
    </row>
    <row r="3381" s="13" customFormat="1">
      <c r="A3381" s="13"/>
      <c r="B3381" s="241"/>
      <c r="C3381" s="242"/>
      <c r="D3381" s="243" t="s">
        <v>195</v>
      </c>
      <c r="E3381" s="244" t="s">
        <v>1</v>
      </c>
      <c r="F3381" s="245" t="s">
        <v>208</v>
      </c>
      <c r="G3381" s="242"/>
      <c r="H3381" s="244" t="s">
        <v>1</v>
      </c>
      <c r="I3381" s="246"/>
      <c r="J3381" s="242"/>
      <c r="K3381" s="242"/>
      <c r="L3381" s="247"/>
      <c r="M3381" s="248"/>
      <c r="N3381" s="249"/>
      <c r="O3381" s="249"/>
      <c r="P3381" s="249"/>
      <c r="Q3381" s="249"/>
      <c r="R3381" s="249"/>
      <c r="S3381" s="249"/>
      <c r="T3381" s="250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51" t="s">
        <v>195</v>
      </c>
      <c r="AU3381" s="251" t="s">
        <v>83</v>
      </c>
      <c r="AV3381" s="13" t="s">
        <v>81</v>
      </c>
      <c r="AW3381" s="13" t="s">
        <v>30</v>
      </c>
      <c r="AX3381" s="13" t="s">
        <v>73</v>
      </c>
      <c r="AY3381" s="251" t="s">
        <v>183</v>
      </c>
    </row>
    <row r="3382" s="13" customFormat="1">
      <c r="A3382" s="13"/>
      <c r="B3382" s="241"/>
      <c r="C3382" s="242"/>
      <c r="D3382" s="243" t="s">
        <v>195</v>
      </c>
      <c r="E3382" s="244" t="s">
        <v>1</v>
      </c>
      <c r="F3382" s="245" t="s">
        <v>3793</v>
      </c>
      <c r="G3382" s="242"/>
      <c r="H3382" s="244" t="s">
        <v>1</v>
      </c>
      <c r="I3382" s="246"/>
      <c r="J3382" s="242"/>
      <c r="K3382" s="242"/>
      <c r="L3382" s="247"/>
      <c r="M3382" s="248"/>
      <c r="N3382" s="249"/>
      <c r="O3382" s="249"/>
      <c r="P3382" s="249"/>
      <c r="Q3382" s="249"/>
      <c r="R3382" s="249"/>
      <c r="S3382" s="249"/>
      <c r="T3382" s="250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51" t="s">
        <v>195</v>
      </c>
      <c r="AU3382" s="251" t="s">
        <v>83</v>
      </c>
      <c r="AV3382" s="13" t="s">
        <v>81</v>
      </c>
      <c r="AW3382" s="13" t="s">
        <v>30</v>
      </c>
      <c r="AX3382" s="13" t="s">
        <v>73</v>
      </c>
      <c r="AY3382" s="251" t="s">
        <v>183</v>
      </c>
    </row>
    <row r="3383" s="13" customFormat="1">
      <c r="A3383" s="13"/>
      <c r="B3383" s="241"/>
      <c r="C3383" s="242"/>
      <c r="D3383" s="243" t="s">
        <v>195</v>
      </c>
      <c r="E3383" s="244" t="s">
        <v>1</v>
      </c>
      <c r="F3383" s="245" t="s">
        <v>1599</v>
      </c>
      <c r="G3383" s="242"/>
      <c r="H3383" s="244" t="s">
        <v>1</v>
      </c>
      <c r="I3383" s="246"/>
      <c r="J3383" s="242"/>
      <c r="K3383" s="242"/>
      <c r="L3383" s="247"/>
      <c r="M3383" s="248"/>
      <c r="N3383" s="249"/>
      <c r="O3383" s="249"/>
      <c r="P3383" s="249"/>
      <c r="Q3383" s="249"/>
      <c r="R3383" s="249"/>
      <c r="S3383" s="249"/>
      <c r="T3383" s="250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51" t="s">
        <v>195</v>
      </c>
      <c r="AU3383" s="251" t="s">
        <v>83</v>
      </c>
      <c r="AV3383" s="13" t="s">
        <v>81</v>
      </c>
      <c r="AW3383" s="13" t="s">
        <v>30</v>
      </c>
      <c r="AX3383" s="13" t="s">
        <v>73</v>
      </c>
      <c r="AY3383" s="251" t="s">
        <v>183</v>
      </c>
    </row>
    <row r="3384" s="14" customFormat="1">
      <c r="A3384" s="14"/>
      <c r="B3384" s="252"/>
      <c r="C3384" s="253"/>
      <c r="D3384" s="243" t="s">
        <v>195</v>
      </c>
      <c r="E3384" s="254" t="s">
        <v>1</v>
      </c>
      <c r="F3384" s="255" t="s">
        <v>2877</v>
      </c>
      <c r="G3384" s="253"/>
      <c r="H3384" s="256">
        <v>27.300000000000001</v>
      </c>
      <c r="I3384" s="257"/>
      <c r="J3384" s="253"/>
      <c r="K3384" s="253"/>
      <c r="L3384" s="258"/>
      <c r="M3384" s="259"/>
      <c r="N3384" s="260"/>
      <c r="O3384" s="260"/>
      <c r="P3384" s="260"/>
      <c r="Q3384" s="260"/>
      <c r="R3384" s="260"/>
      <c r="S3384" s="260"/>
      <c r="T3384" s="261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62" t="s">
        <v>195</v>
      </c>
      <c r="AU3384" s="262" t="s">
        <v>83</v>
      </c>
      <c r="AV3384" s="14" t="s">
        <v>83</v>
      </c>
      <c r="AW3384" s="14" t="s">
        <v>30</v>
      </c>
      <c r="AX3384" s="14" t="s">
        <v>73</v>
      </c>
      <c r="AY3384" s="262" t="s">
        <v>183</v>
      </c>
    </row>
    <row r="3385" s="13" customFormat="1">
      <c r="A3385" s="13"/>
      <c r="B3385" s="241"/>
      <c r="C3385" s="242"/>
      <c r="D3385" s="243" t="s">
        <v>195</v>
      </c>
      <c r="E3385" s="244" t="s">
        <v>1</v>
      </c>
      <c r="F3385" s="245" t="s">
        <v>1776</v>
      </c>
      <c r="G3385" s="242"/>
      <c r="H3385" s="244" t="s">
        <v>1</v>
      </c>
      <c r="I3385" s="246"/>
      <c r="J3385" s="242"/>
      <c r="K3385" s="242"/>
      <c r="L3385" s="247"/>
      <c r="M3385" s="248"/>
      <c r="N3385" s="249"/>
      <c r="O3385" s="249"/>
      <c r="P3385" s="249"/>
      <c r="Q3385" s="249"/>
      <c r="R3385" s="249"/>
      <c r="S3385" s="249"/>
      <c r="T3385" s="250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51" t="s">
        <v>195</v>
      </c>
      <c r="AU3385" s="251" t="s">
        <v>83</v>
      </c>
      <c r="AV3385" s="13" t="s">
        <v>81</v>
      </c>
      <c r="AW3385" s="13" t="s">
        <v>30</v>
      </c>
      <c r="AX3385" s="13" t="s">
        <v>73</v>
      </c>
      <c r="AY3385" s="251" t="s">
        <v>183</v>
      </c>
    </row>
    <row r="3386" s="13" customFormat="1">
      <c r="A3386" s="13"/>
      <c r="B3386" s="241"/>
      <c r="C3386" s="242"/>
      <c r="D3386" s="243" t="s">
        <v>195</v>
      </c>
      <c r="E3386" s="244" t="s">
        <v>1</v>
      </c>
      <c r="F3386" s="245" t="s">
        <v>1597</v>
      </c>
      <c r="G3386" s="242"/>
      <c r="H3386" s="244" t="s">
        <v>1</v>
      </c>
      <c r="I3386" s="246"/>
      <c r="J3386" s="242"/>
      <c r="K3386" s="242"/>
      <c r="L3386" s="247"/>
      <c r="M3386" s="248"/>
      <c r="N3386" s="249"/>
      <c r="O3386" s="249"/>
      <c r="P3386" s="249"/>
      <c r="Q3386" s="249"/>
      <c r="R3386" s="249"/>
      <c r="S3386" s="249"/>
      <c r="T3386" s="250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51" t="s">
        <v>195</v>
      </c>
      <c r="AU3386" s="251" t="s">
        <v>83</v>
      </c>
      <c r="AV3386" s="13" t="s">
        <v>81</v>
      </c>
      <c r="AW3386" s="13" t="s">
        <v>30</v>
      </c>
      <c r="AX3386" s="13" t="s">
        <v>73</v>
      </c>
      <c r="AY3386" s="251" t="s">
        <v>183</v>
      </c>
    </row>
    <row r="3387" s="14" customFormat="1">
      <c r="A3387" s="14"/>
      <c r="B3387" s="252"/>
      <c r="C3387" s="253"/>
      <c r="D3387" s="243" t="s">
        <v>195</v>
      </c>
      <c r="E3387" s="254" t="s">
        <v>1</v>
      </c>
      <c r="F3387" s="255" t="s">
        <v>8</v>
      </c>
      <c r="G3387" s="253"/>
      <c r="H3387" s="256">
        <v>12</v>
      </c>
      <c r="I3387" s="257"/>
      <c r="J3387" s="253"/>
      <c r="K3387" s="253"/>
      <c r="L3387" s="258"/>
      <c r="M3387" s="259"/>
      <c r="N3387" s="260"/>
      <c r="O3387" s="260"/>
      <c r="P3387" s="260"/>
      <c r="Q3387" s="260"/>
      <c r="R3387" s="260"/>
      <c r="S3387" s="260"/>
      <c r="T3387" s="261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62" t="s">
        <v>195</v>
      </c>
      <c r="AU3387" s="262" t="s">
        <v>83</v>
      </c>
      <c r="AV3387" s="14" t="s">
        <v>83</v>
      </c>
      <c r="AW3387" s="14" t="s">
        <v>30</v>
      </c>
      <c r="AX3387" s="14" t="s">
        <v>73</v>
      </c>
      <c r="AY3387" s="262" t="s">
        <v>183</v>
      </c>
    </row>
    <row r="3388" s="15" customFormat="1">
      <c r="A3388" s="15"/>
      <c r="B3388" s="263"/>
      <c r="C3388" s="264"/>
      <c r="D3388" s="243" t="s">
        <v>195</v>
      </c>
      <c r="E3388" s="265" t="s">
        <v>1</v>
      </c>
      <c r="F3388" s="266" t="s">
        <v>219</v>
      </c>
      <c r="G3388" s="264"/>
      <c r="H3388" s="267">
        <v>39.299999999999997</v>
      </c>
      <c r="I3388" s="268"/>
      <c r="J3388" s="264"/>
      <c r="K3388" s="264"/>
      <c r="L3388" s="269"/>
      <c r="M3388" s="270"/>
      <c r="N3388" s="271"/>
      <c r="O3388" s="271"/>
      <c r="P3388" s="271"/>
      <c r="Q3388" s="271"/>
      <c r="R3388" s="271"/>
      <c r="S3388" s="271"/>
      <c r="T3388" s="272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73" t="s">
        <v>195</v>
      </c>
      <c r="AU3388" s="273" t="s">
        <v>83</v>
      </c>
      <c r="AV3388" s="15" t="s">
        <v>188</v>
      </c>
      <c r="AW3388" s="15" t="s">
        <v>30</v>
      </c>
      <c r="AX3388" s="15" t="s">
        <v>81</v>
      </c>
      <c r="AY3388" s="273" t="s">
        <v>183</v>
      </c>
    </row>
    <row r="3389" s="14" customFormat="1">
      <c r="A3389" s="14"/>
      <c r="B3389" s="252"/>
      <c r="C3389" s="253"/>
      <c r="D3389" s="243" t="s">
        <v>195</v>
      </c>
      <c r="E3389" s="253"/>
      <c r="F3389" s="255" t="s">
        <v>3814</v>
      </c>
      <c r="G3389" s="253"/>
      <c r="H3389" s="256">
        <v>47.159999999999997</v>
      </c>
      <c r="I3389" s="257"/>
      <c r="J3389" s="253"/>
      <c r="K3389" s="253"/>
      <c r="L3389" s="258"/>
      <c r="M3389" s="259"/>
      <c r="N3389" s="260"/>
      <c r="O3389" s="260"/>
      <c r="P3389" s="260"/>
      <c r="Q3389" s="260"/>
      <c r="R3389" s="260"/>
      <c r="S3389" s="260"/>
      <c r="T3389" s="261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62" t="s">
        <v>195</v>
      </c>
      <c r="AU3389" s="262" t="s">
        <v>83</v>
      </c>
      <c r="AV3389" s="14" t="s">
        <v>83</v>
      </c>
      <c r="AW3389" s="14" t="s">
        <v>4</v>
      </c>
      <c r="AX3389" s="14" t="s">
        <v>81</v>
      </c>
      <c r="AY3389" s="262" t="s">
        <v>183</v>
      </c>
    </row>
    <row r="3390" s="2" customFormat="1" ht="24.15" customHeight="1">
      <c r="A3390" s="38"/>
      <c r="B3390" s="39"/>
      <c r="C3390" s="227" t="s">
        <v>3815</v>
      </c>
      <c r="D3390" s="227" t="s">
        <v>185</v>
      </c>
      <c r="E3390" s="228" t="s">
        <v>3816</v>
      </c>
      <c r="F3390" s="229" t="s">
        <v>3817</v>
      </c>
      <c r="G3390" s="230" t="s">
        <v>202</v>
      </c>
      <c r="H3390" s="231">
        <v>145.80000000000001</v>
      </c>
      <c r="I3390" s="232"/>
      <c r="J3390" s="233">
        <f>ROUND(I3390*H3390,2)</f>
        <v>0</v>
      </c>
      <c r="K3390" s="234"/>
      <c r="L3390" s="44"/>
      <c r="M3390" s="235" t="s">
        <v>1</v>
      </c>
      <c r="N3390" s="236" t="s">
        <v>38</v>
      </c>
      <c r="O3390" s="91"/>
      <c r="P3390" s="237">
        <f>O3390*H3390</f>
        <v>0</v>
      </c>
      <c r="Q3390" s="237">
        <v>0</v>
      </c>
      <c r="R3390" s="237">
        <f>Q3390*H3390</f>
        <v>0</v>
      </c>
      <c r="S3390" s="237">
        <v>0</v>
      </c>
      <c r="T3390" s="238">
        <f>S3390*H3390</f>
        <v>0</v>
      </c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R3390" s="239" t="s">
        <v>327</v>
      </c>
      <c r="AT3390" s="239" t="s">
        <v>185</v>
      </c>
      <c r="AU3390" s="239" t="s">
        <v>83</v>
      </c>
      <c r="AY3390" s="17" t="s">
        <v>183</v>
      </c>
      <c r="BE3390" s="240">
        <f>IF(N3390="základní",J3390,0)</f>
        <v>0</v>
      </c>
      <c r="BF3390" s="240">
        <f>IF(N3390="snížená",J3390,0)</f>
        <v>0</v>
      </c>
      <c r="BG3390" s="240">
        <f>IF(N3390="zákl. přenesená",J3390,0)</f>
        <v>0</v>
      </c>
      <c r="BH3390" s="240">
        <f>IF(N3390="sníž. přenesená",J3390,0)</f>
        <v>0</v>
      </c>
      <c r="BI3390" s="240">
        <f>IF(N3390="nulová",J3390,0)</f>
        <v>0</v>
      </c>
      <c r="BJ3390" s="17" t="s">
        <v>81</v>
      </c>
      <c r="BK3390" s="240">
        <f>ROUND(I3390*H3390,2)</f>
        <v>0</v>
      </c>
      <c r="BL3390" s="17" t="s">
        <v>327</v>
      </c>
      <c r="BM3390" s="239" t="s">
        <v>3818</v>
      </c>
    </row>
    <row r="3391" s="13" customFormat="1">
      <c r="A3391" s="13"/>
      <c r="B3391" s="241"/>
      <c r="C3391" s="242"/>
      <c r="D3391" s="243" t="s">
        <v>195</v>
      </c>
      <c r="E3391" s="244" t="s">
        <v>1</v>
      </c>
      <c r="F3391" s="245" t="s">
        <v>208</v>
      </c>
      <c r="G3391" s="242"/>
      <c r="H3391" s="244" t="s">
        <v>1</v>
      </c>
      <c r="I3391" s="246"/>
      <c r="J3391" s="242"/>
      <c r="K3391" s="242"/>
      <c r="L3391" s="247"/>
      <c r="M3391" s="248"/>
      <c r="N3391" s="249"/>
      <c r="O3391" s="249"/>
      <c r="P3391" s="249"/>
      <c r="Q3391" s="249"/>
      <c r="R3391" s="249"/>
      <c r="S3391" s="249"/>
      <c r="T3391" s="250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51" t="s">
        <v>195</v>
      </c>
      <c r="AU3391" s="251" t="s">
        <v>83</v>
      </c>
      <c r="AV3391" s="13" t="s">
        <v>81</v>
      </c>
      <c r="AW3391" s="13" t="s">
        <v>30</v>
      </c>
      <c r="AX3391" s="13" t="s">
        <v>73</v>
      </c>
      <c r="AY3391" s="251" t="s">
        <v>183</v>
      </c>
    </row>
    <row r="3392" s="13" customFormat="1">
      <c r="A3392" s="13"/>
      <c r="B3392" s="241"/>
      <c r="C3392" s="242"/>
      <c r="D3392" s="243" t="s">
        <v>195</v>
      </c>
      <c r="E3392" s="244" t="s">
        <v>1</v>
      </c>
      <c r="F3392" s="245" t="s">
        <v>2756</v>
      </c>
      <c r="G3392" s="242"/>
      <c r="H3392" s="244" t="s">
        <v>1</v>
      </c>
      <c r="I3392" s="246"/>
      <c r="J3392" s="242"/>
      <c r="K3392" s="242"/>
      <c r="L3392" s="247"/>
      <c r="M3392" s="248"/>
      <c r="N3392" s="249"/>
      <c r="O3392" s="249"/>
      <c r="P3392" s="249"/>
      <c r="Q3392" s="249"/>
      <c r="R3392" s="249"/>
      <c r="S3392" s="249"/>
      <c r="T3392" s="250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51" t="s">
        <v>195</v>
      </c>
      <c r="AU3392" s="251" t="s">
        <v>83</v>
      </c>
      <c r="AV3392" s="13" t="s">
        <v>81</v>
      </c>
      <c r="AW3392" s="13" t="s">
        <v>30</v>
      </c>
      <c r="AX3392" s="13" t="s">
        <v>73</v>
      </c>
      <c r="AY3392" s="251" t="s">
        <v>183</v>
      </c>
    </row>
    <row r="3393" s="13" customFormat="1">
      <c r="A3393" s="13"/>
      <c r="B3393" s="241"/>
      <c r="C3393" s="242"/>
      <c r="D3393" s="243" t="s">
        <v>195</v>
      </c>
      <c r="E3393" s="244" t="s">
        <v>1</v>
      </c>
      <c r="F3393" s="245" t="s">
        <v>2757</v>
      </c>
      <c r="G3393" s="242"/>
      <c r="H3393" s="244" t="s">
        <v>1</v>
      </c>
      <c r="I3393" s="246"/>
      <c r="J3393" s="242"/>
      <c r="K3393" s="242"/>
      <c r="L3393" s="247"/>
      <c r="M3393" s="248"/>
      <c r="N3393" s="249"/>
      <c r="O3393" s="249"/>
      <c r="P3393" s="249"/>
      <c r="Q3393" s="249"/>
      <c r="R3393" s="249"/>
      <c r="S3393" s="249"/>
      <c r="T3393" s="250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51" t="s">
        <v>195</v>
      </c>
      <c r="AU3393" s="251" t="s">
        <v>83</v>
      </c>
      <c r="AV3393" s="13" t="s">
        <v>81</v>
      </c>
      <c r="AW3393" s="13" t="s">
        <v>30</v>
      </c>
      <c r="AX3393" s="13" t="s">
        <v>73</v>
      </c>
      <c r="AY3393" s="251" t="s">
        <v>183</v>
      </c>
    </row>
    <row r="3394" s="14" customFormat="1">
      <c r="A3394" s="14"/>
      <c r="B3394" s="252"/>
      <c r="C3394" s="253"/>
      <c r="D3394" s="243" t="s">
        <v>195</v>
      </c>
      <c r="E3394" s="254" t="s">
        <v>1</v>
      </c>
      <c r="F3394" s="255" t="s">
        <v>3819</v>
      </c>
      <c r="G3394" s="253"/>
      <c r="H3394" s="256">
        <v>125.3</v>
      </c>
      <c r="I3394" s="257"/>
      <c r="J3394" s="253"/>
      <c r="K3394" s="253"/>
      <c r="L3394" s="258"/>
      <c r="M3394" s="259"/>
      <c r="N3394" s="260"/>
      <c r="O3394" s="260"/>
      <c r="P3394" s="260"/>
      <c r="Q3394" s="260"/>
      <c r="R3394" s="260"/>
      <c r="S3394" s="260"/>
      <c r="T3394" s="261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62" t="s">
        <v>195</v>
      </c>
      <c r="AU3394" s="262" t="s">
        <v>83</v>
      </c>
      <c r="AV3394" s="14" t="s">
        <v>83</v>
      </c>
      <c r="AW3394" s="14" t="s">
        <v>30</v>
      </c>
      <c r="AX3394" s="14" t="s">
        <v>73</v>
      </c>
      <c r="AY3394" s="262" t="s">
        <v>183</v>
      </c>
    </row>
    <row r="3395" s="13" customFormat="1">
      <c r="A3395" s="13"/>
      <c r="B3395" s="241"/>
      <c r="C3395" s="242"/>
      <c r="D3395" s="243" t="s">
        <v>195</v>
      </c>
      <c r="E3395" s="244" t="s">
        <v>1</v>
      </c>
      <c r="F3395" s="245" t="s">
        <v>254</v>
      </c>
      <c r="G3395" s="242"/>
      <c r="H3395" s="244" t="s">
        <v>1</v>
      </c>
      <c r="I3395" s="246"/>
      <c r="J3395" s="242"/>
      <c r="K3395" s="242"/>
      <c r="L3395" s="247"/>
      <c r="M3395" s="248"/>
      <c r="N3395" s="249"/>
      <c r="O3395" s="249"/>
      <c r="P3395" s="249"/>
      <c r="Q3395" s="249"/>
      <c r="R3395" s="249"/>
      <c r="S3395" s="249"/>
      <c r="T3395" s="250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51" t="s">
        <v>195</v>
      </c>
      <c r="AU3395" s="251" t="s">
        <v>83</v>
      </c>
      <c r="AV3395" s="13" t="s">
        <v>81</v>
      </c>
      <c r="AW3395" s="13" t="s">
        <v>30</v>
      </c>
      <c r="AX3395" s="13" t="s">
        <v>73</v>
      </c>
      <c r="AY3395" s="251" t="s">
        <v>183</v>
      </c>
    </row>
    <row r="3396" s="13" customFormat="1">
      <c r="A3396" s="13"/>
      <c r="B3396" s="241"/>
      <c r="C3396" s="242"/>
      <c r="D3396" s="243" t="s">
        <v>195</v>
      </c>
      <c r="E3396" s="244" t="s">
        <v>1</v>
      </c>
      <c r="F3396" s="245" t="s">
        <v>2759</v>
      </c>
      <c r="G3396" s="242"/>
      <c r="H3396" s="244" t="s">
        <v>1</v>
      </c>
      <c r="I3396" s="246"/>
      <c r="J3396" s="242"/>
      <c r="K3396" s="242"/>
      <c r="L3396" s="247"/>
      <c r="M3396" s="248"/>
      <c r="N3396" s="249"/>
      <c r="O3396" s="249"/>
      <c r="P3396" s="249"/>
      <c r="Q3396" s="249"/>
      <c r="R3396" s="249"/>
      <c r="S3396" s="249"/>
      <c r="T3396" s="250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51" t="s">
        <v>195</v>
      </c>
      <c r="AU3396" s="251" t="s">
        <v>83</v>
      </c>
      <c r="AV3396" s="13" t="s">
        <v>81</v>
      </c>
      <c r="AW3396" s="13" t="s">
        <v>30</v>
      </c>
      <c r="AX3396" s="13" t="s">
        <v>73</v>
      </c>
      <c r="AY3396" s="251" t="s">
        <v>183</v>
      </c>
    </row>
    <row r="3397" s="13" customFormat="1">
      <c r="A3397" s="13"/>
      <c r="B3397" s="241"/>
      <c r="C3397" s="242"/>
      <c r="D3397" s="243" t="s">
        <v>195</v>
      </c>
      <c r="E3397" s="244" t="s">
        <v>1</v>
      </c>
      <c r="F3397" s="245" t="s">
        <v>2760</v>
      </c>
      <c r="G3397" s="242"/>
      <c r="H3397" s="244" t="s">
        <v>1</v>
      </c>
      <c r="I3397" s="246"/>
      <c r="J3397" s="242"/>
      <c r="K3397" s="242"/>
      <c r="L3397" s="247"/>
      <c r="M3397" s="248"/>
      <c r="N3397" s="249"/>
      <c r="O3397" s="249"/>
      <c r="P3397" s="249"/>
      <c r="Q3397" s="249"/>
      <c r="R3397" s="249"/>
      <c r="S3397" s="249"/>
      <c r="T3397" s="250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51" t="s">
        <v>195</v>
      </c>
      <c r="AU3397" s="251" t="s">
        <v>83</v>
      </c>
      <c r="AV3397" s="13" t="s">
        <v>81</v>
      </c>
      <c r="AW3397" s="13" t="s">
        <v>30</v>
      </c>
      <c r="AX3397" s="13" t="s">
        <v>73</v>
      </c>
      <c r="AY3397" s="251" t="s">
        <v>183</v>
      </c>
    </row>
    <row r="3398" s="14" customFormat="1">
      <c r="A3398" s="14"/>
      <c r="B3398" s="252"/>
      <c r="C3398" s="253"/>
      <c r="D3398" s="243" t="s">
        <v>195</v>
      </c>
      <c r="E3398" s="254" t="s">
        <v>1</v>
      </c>
      <c r="F3398" s="255" t="s">
        <v>3820</v>
      </c>
      <c r="G3398" s="253"/>
      <c r="H3398" s="256">
        <v>20.5</v>
      </c>
      <c r="I3398" s="257"/>
      <c r="J3398" s="253"/>
      <c r="K3398" s="253"/>
      <c r="L3398" s="258"/>
      <c r="M3398" s="259"/>
      <c r="N3398" s="260"/>
      <c r="O3398" s="260"/>
      <c r="P3398" s="260"/>
      <c r="Q3398" s="260"/>
      <c r="R3398" s="260"/>
      <c r="S3398" s="260"/>
      <c r="T3398" s="261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62" t="s">
        <v>195</v>
      </c>
      <c r="AU3398" s="262" t="s">
        <v>83</v>
      </c>
      <c r="AV3398" s="14" t="s">
        <v>83</v>
      </c>
      <c r="AW3398" s="14" t="s">
        <v>30</v>
      </c>
      <c r="AX3398" s="14" t="s">
        <v>73</v>
      </c>
      <c r="AY3398" s="262" t="s">
        <v>183</v>
      </c>
    </row>
    <row r="3399" s="15" customFormat="1">
      <c r="A3399" s="15"/>
      <c r="B3399" s="263"/>
      <c r="C3399" s="264"/>
      <c r="D3399" s="243" t="s">
        <v>195</v>
      </c>
      <c r="E3399" s="265" t="s">
        <v>1</v>
      </c>
      <c r="F3399" s="266" t="s">
        <v>219</v>
      </c>
      <c r="G3399" s="264"/>
      <c r="H3399" s="267">
        <v>145.80000000000001</v>
      </c>
      <c r="I3399" s="268"/>
      <c r="J3399" s="264"/>
      <c r="K3399" s="264"/>
      <c r="L3399" s="269"/>
      <c r="M3399" s="270"/>
      <c r="N3399" s="271"/>
      <c r="O3399" s="271"/>
      <c r="P3399" s="271"/>
      <c r="Q3399" s="271"/>
      <c r="R3399" s="271"/>
      <c r="S3399" s="271"/>
      <c r="T3399" s="272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5"/>
      <c r="AE3399" s="15"/>
      <c r="AT3399" s="273" t="s">
        <v>195</v>
      </c>
      <c r="AU3399" s="273" t="s">
        <v>83</v>
      </c>
      <c r="AV3399" s="15" t="s">
        <v>188</v>
      </c>
      <c r="AW3399" s="15" t="s">
        <v>30</v>
      </c>
      <c r="AX3399" s="15" t="s">
        <v>81</v>
      </c>
      <c r="AY3399" s="273" t="s">
        <v>183</v>
      </c>
    </row>
    <row r="3400" s="2" customFormat="1" ht="24.15" customHeight="1">
      <c r="A3400" s="38"/>
      <c r="B3400" s="39"/>
      <c r="C3400" s="277" t="s">
        <v>3821</v>
      </c>
      <c r="D3400" s="277" t="s">
        <v>649</v>
      </c>
      <c r="E3400" s="278" t="s">
        <v>3822</v>
      </c>
      <c r="F3400" s="279" t="s">
        <v>3823</v>
      </c>
      <c r="G3400" s="280" t="s">
        <v>202</v>
      </c>
      <c r="H3400" s="281">
        <v>160.38</v>
      </c>
      <c r="I3400" s="282"/>
      <c r="J3400" s="283">
        <f>ROUND(I3400*H3400,2)</f>
        <v>0</v>
      </c>
      <c r="K3400" s="284"/>
      <c r="L3400" s="285"/>
      <c r="M3400" s="286" t="s">
        <v>1</v>
      </c>
      <c r="N3400" s="287" t="s">
        <v>38</v>
      </c>
      <c r="O3400" s="91"/>
      <c r="P3400" s="237">
        <f>O3400*H3400</f>
        <v>0</v>
      </c>
      <c r="Q3400" s="237">
        <v>0.0022100000000000002</v>
      </c>
      <c r="R3400" s="237">
        <f>Q3400*H3400</f>
        <v>0.35443980000000003</v>
      </c>
      <c r="S3400" s="237">
        <v>0</v>
      </c>
      <c r="T3400" s="238">
        <f>S3400*H3400</f>
        <v>0</v>
      </c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R3400" s="239" t="s">
        <v>435</v>
      </c>
      <c r="AT3400" s="239" t="s">
        <v>649</v>
      </c>
      <c r="AU3400" s="239" t="s">
        <v>83</v>
      </c>
      <c r="AY3400" s="17" t="s">
        <v>183</v>
      </c>
      <c r="BE3400" s="240">
        <f>IF(N3400="základní",J3400,0)</f>
        <v>0</v>
      </c>
      <c r="BF3400" s="240">
        <f>IF(N3400="snížená",J3400,0)</f>
        <v>0</v>
      </c>
      <c r="BG3400" s="240">
        <f>IF(N3400="zákl. přenesená",J3400,0)</f>
        <v>0</v>
      </c>
      <c r="BH3400" s="240">
        <f>IF(N3400="sníž. přenesená",J3400,0)</f>
        <v>0</v>
      </c>
      <c r="BI3400" s="240">
        <f>IF(N3400="nulová",J3400,0)</f>
        <v>0</v>
      </c>
      <c r="BJ3400" s="17" t="s">
        <v>81</v>
      </c>
      <c r="BK3400" s="240">
        <f>ROUND(I3400*H3400,2)</f>
        <v>0</v>
      </c>
      <c r="BL3400" s="17" t="s">
        <v>327</v>
      </c>
      <c r="BM3400" s="239" t="s">
        <v>3824</v>
      </c>
    </row>
    <row r="3401" s="13" customFormat="1">
      <c r="A3401" s="13"/>
      <c r="B3401" s="241"/>
      <c r="C3401" s="242"/>
      <c r="D3401" s="243" t="s">
        <v>195</v>
      </c>
      <c r="E3401" s="244" t="s">
        <v>1</v>
      </c>
      <c r="F3401" s="245" t="s">
        <v>208</v>
      </c>
      <c r="G3401" s="242"/>
      <c r="H3401" s="244" t="s">
        <v>1</v>
      </c>
      <c r="I3401" s="246"/>
      <c r="J3401" s="242"/>
      <c r="K3401" s="242"/>
      <c r="L3401" s="247"/>
      <c r="M3401" s="248"/>
      <c r="N3401" s="249"/>
      <c r="O3401" s="249"/>
      <c r="P3401" s="249"/>
      <c r="Q3401" s="249"/>
      <c r="R3401" s="249"/>
      <c r="S3401" s="249"/>
      <c r="T3401" s="250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51" t="s">
        <v>195</v>
      </c>
      <c r="AU3401" s="251" t="s">
        <v>83</v>
      </c>
      <c r="AV3401" s="13" t="s">
        <v>81</v>
      </c>
      <c r="AW3401" s="13" t="s">
        <v>30</v>
      </c>
      <c r="AX3401" s="13" t="s">
        <v>73</v>
      </c>
      <c r="AY3401" s="251" t="s">
        <v>183</v>
      </c>
    </row>
    <row r="3402" s="13" customFormat="1">
      <c r="A3402" s="13"/>
      <c r="B3402" s="241"/>
      <c r="C3402" s="242"/>
      <c r="D3402" s="243" t="s">
        <v>195</v>
      </c>
      <c r="E3402" s="244" t="s">
        <v>1</v>
      </c>
      <c r="F3402" s="245" t="s">
        <v>2756</v>
      </c>
      <c r="G3402" s="242"/>
      <c r="H3402" s="244" t="s">
        <v>1</v>
      </c>
      <c r="I3402" s="246"/>
      <c r="J3402" s="242"/>
      <c r="K3402" s="242"/>
      <c r="L3402" s="247"/>
      <c r="M3402" s="248"/>
      <c r="N3402" s="249"/>
      <c r="O3402" s="249"/>
      <c r="P3402" s="249"/>
      <c r="Q3402" s="249"/>
      <c r="R3402" s="249"/>
      <c r="S3402" s="249"/>
      <c r="T3402" s="250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51" t="s">
        <v>195</v>
      </c>
      <c r="AU3402" s="251" t="s">
        <v>83</v>
      </c>
      <c r="AV3402" s="13" t="s">
        <v>81</v>
      </c>
      <c r="AW3402" s="13" t="s">
        <v>30</v>
      </c>
      <c r="AX3402" s="13" t="s">
        <v>73</v>
      </c>
      <c r="AY3402" s="251" t="s">
        <v>183</v>
      </c>
    </row>
    <row r="3403" s="13" customFormat="1">
      <c r="A3403" s="13"/>
      <c r="B3403" s="241"/>
      <c r="C3403" s="242"/>
      <c r="D3403" s="243" t="s">
        <v>195</v>
      </c>
      <c r="E3403" s="244" t="s">
        <v>1</v>
      </c>
      <c r="F3403" s="245" t="s">
        <v>2757</v>
      </c>
      <c r="G3403" s="242"/>
      <c r="H3403" s="244" t="s">
        <v>1</v>
      </c>
      <c r="I3403" s="246"/>
      <c r="J3403" s="242"/>
      <c r="K3403" s="242"/>
      <c r="L3403" s="247"/>
      <c r="M3403" s="248"/>
      <c r="N3403" s="249"/>
      <c r="O3403" s="249"/>
      <c r="P3403" s="249"/>
      <c r="Q3403" s="249"/>
      <c r="R3403" s="249"/>
      <c r="S3403" s="249"/>
      <c r="T3403" s="250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51" t="s">
        <v>195</v>
      </c>
      <c r="AU3403" s="251" t="s">
        <v>83</v>
      </c>
      <c r="AV3403" s="13" t="s">
        <v>81</v>
      </c>
      <c r="AW3403" s="13" t="s">
        <v>30</v>
      </c>
      <c r="AX3403" s="13" t="s">
        <v>73</v>
      </c>
      <c r="AY3403" s="251" t="s">
        <v>183</v>
      </c>
    </row>
    <row r="3404" s="14" customFormat="1">
      <c r="A3404" s="14"/>
      <c r="B3404" s="252"/>
      <c r="C3404" s="253"/>
      <c r="D3404" s="243" t="s">
        <v>195</v>
      </c>
      <c r="E3404" s="254" t="s">
        <v>1</v>
      </c>
      <c r="F3404" s="255" t="s">
        <v>3819</v>
      </c>
      <c r="G3404" s="253"/>
      <c r="H3404" s="256">
        <v>125.3</v>
      </c>
      <c r="I3404" s="257"/>
      <c r="J3404" s="253"/>
      <c r="K3404" s="253"/>
      <c r="L3404" s="258"/>
      <c r="M3404" s="259"/>
      <c r="N3404" s="260"/>
      <c r="O3404" s="260"/>
      <c r="P3404" s="260"/>
      <c r="Q3404" s="260"/>
      <c r="R3404" s="260"/>
      <c r="S3404" s="260"/>
      <c r="T3404" s="261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62" t="s">
        <v>195</v>
      </c>
      <c r="AU3404" s="262" t="s">
        <v>83</v>
      </c>
      <c r="AV3404" s="14" t="s">
        <v>83</v>
      </c>
      <c r="AW3404" s="14" t="s">
        <v>30</v>
      </c>
      <c r="AX3404" s="14" t="s">
        <v>73</v>
      </c>
      <c r="AY3404" s="262" t="s">
        <v>183</v>
      </c>
    </row>
    <row r="3405" s="13" customFormat="1">
      <c r="A3405" s="13"/>
      <c r="B3405" s="241"/>
      <c r="C3405" s="242"/>
      <c r="D3405" s="243" t="s">
        <v>195</v>
      </c>
      <c r="E3405" s="244" t="s">
        <v>1</v>
      </c>
      <c r="F3405" s="245" t="s">
        <v>254</v>
      </c>
      <c r="G3405" s="242"/>
      <c r="H3405" s="244" t="s">
        <v>1</v>
      </c>
      <c r="I3405" s="246"/>
      <c r="J3405" s="242"/>
      <c r="K3405" s="242"/>
      <c r="L3405" s="247"/>
      <c r="M3405" s="248"/>
      <c r="N3405" s="249"/>
      <c r="O3405" s="249"/>
      <c r="P3405" s="249"/>
      <c r="Q3405" s="249"/>
      <c r="R3405" s="249"/>
      <c r="S3405" s="249"/>
      <c r="T3405" s="250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51" t="s">
        <v>195</v>
      </c>
      <c r="AU3405" s="251" t="s">
        <v>83</v>
      </c>
      <c r="AV3405" s="13" t="s">
        <v>81</v>
      </c>
      <c r="AW3405" s="13" t="s">
        <v>30</v>
      </c>
      <c r="AX3405" s="13" t="s">
        <v>73</v>
      </c>
      <c r="AY3405" s="251" t="s">
        <v>183</v>
      </c>
    </row>
    <row r="3406" s="13" customFormat="1">
      <c r="A3406" s="13"/>
      <c r="B3406" s="241"/>
      <c r="C3406" s="242"/>
      <c r="D3406" s="243" t="s">
        <v>195</v>
      </c>
      <c r="E3406" s="244" t="s">
        <v>1</v>
      </c>
      <c r="F3406" s="245" t="s">
        <v>2759</v>
      </c>
      <c r="G3406" s="242"/>
      <c r="H3406" s="244" t="s">
        <v>1</v>
      </c>
      <c r="I3406" s="246"/>
      <c r="J3406" s="242"/>
      <c r="K3406" s="242"/>
      <c r="L3406" s="247"/>
      <c r="M3406" s="248"/>
      <c r="N3406" s="249"/>
      <c r="O3406" s="249"/>
      <c r="P3406" s="249"/>
      <c r="Q3406" s="249"/>
      <c r="R3406" s="249"/>
      <c r="S3406" s="249"/>
      <c r="T3406" s="250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51" t="s">
        <v>195</v>
      </c>
      <c r="AU3406" s="251" t="s">
        <v>83</v>
      </c>
      <c r="AV3406" s="13" t="s">
        <v>81</v>
      </c>
      <c r="AW3406" s="13" t="s">
        <v>30</v>
      </c>
      <c r="AX3406" s="13" t="s">
        <v>73</v>
      </c>
      <c r="AY3406" s="251" t="s">
        <v>183</v>
      </c>
    </row>
    <row r="3407" s="13" customFormat="1">
      <c r="A3407" s="13"/>
      <c r="B3407" s="241"/>
      <c r="C3407" s="242"/>
      <c r="D3407" s="243" t="s">
        <v>195</v>
      </c>
      <c r="E3407" s="244" t="s">
        <v>1</v>
      </c>
      <c r="F3407" s="245" t="s">
        <v>2760</v>
      </c>
      <c r="G3407" s="242"/>
      <c r="H3407" s="244" t="s">
        <v>1</v>
      </c>
      <c r="I3407" s="246"/>
      <c r="J3407" s="242"/>
      <c r="K3407" s="242"/>
      <c r="L3407" s="247"/>
      <c r="M3407" s="248"/>
      <c r="N3407" s="249"/>
      <c r="O3407" s="249"/>
      <c r="P3407" s="249"/>
      <c r="Q3407" s="249"/>
      <c r="R3407" s="249"/>
      <c r="S3407" s="249"/>
      <c r="T3407" s="250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51" t="s">
        <v>195</v>
      </c>
      <c r="AU3407" s="251" t="s">
        <v>83</v>
      </c>
      <c r="AV3407" s="13" t="s">
        <v>81</v>
      </c>
      <c r="AW3407" s="13" t="s">
        <v>30</v>
      </c>
      <c r="AX3407" s="13" t="s">
        <v>73</v>
      </c>
      <c r="AY3407" s="251" t="s">
        <v>183</v>
      </c>
    </row>
    <row r="3408" s="14" customFormat="1">
      <c r="A3408" s="14"/>
      <c r="B3408" s="252"/>
      <c r="C3408" s="253"/>
      <c r="D3408" s="243" t="s">
        <v>195</v>
      </c>
      <c r="E3408" s="254" t="s">
        <v>1</v>
      </c>
      <c r="F3408" s="255" t="s">
        <v>3820</v>
      </c>
      <c r="G3408" s="253"/>
      <c r="H3408" s="256">
        <v>20.5</v>
      </c>
      <c r="I3408" s="257"/>
      <c r="J3408" s="253"/>
      <c r="K3408" s="253"/>
      <c r="L3408" s="258"/>
      <c r="M3408" s="259"/>
      <c r="N3408" s="260"/>
      <c r="O3408" s="260"/>
      <c r="P3408" s="260"/>
      <c r="Q3408" s="260"/>
      <c r="R3408" s="260"/>
      <c r="S3408" s="260"/>
      <c r="T3408" s="261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62" t="s">
        <v>195</v>
      </c>
      <c r="AU3408" s="262" t="s">
        <v>83</v>
      </c>
      <c r="AV3408" s="14" t="s">
        <v>83</v>
      </c>
      <c r="AW3408" s="14" t="s">
        <v>30</v>
      </c>
      <c r="AX3408" s="14" t="s">
        <v>73</v>
      </c>
      <c r="AY3408" s="262" t="s">
        <v>183</v>
      </c>
    </row>
    <row r="3409" s="15" customFormat="1">
      <c r="A3409" s="15"/>
      <c r="B3409" s="263"/>
      <c r="C3409" s="264"/>
      <c r="D3409" s="243" t="s">
        <v>195</v>
      </c>
      <c r="E3409" s="265" t="s">
        <v>1</v>
      </c>
      <c r="F3409" s="266" t="s">
        <v>219</v>
      </c>
      <c r="G3409" s="264"/>
      <c r="H3409" s="267">
        <v>145.80000000000001</v>
      </c>
      <c r="I3409" s="268"/>
      <c r="J3409" s="264"/>
      <c r="K3409" s="264"/>
      <c r="L3409" s="269"/>
      <c r="M3409" s="270"/>
      <c r="N3409" s="271"/>
      <c r="O3409" s="271"/>
      <c r="P3409" s="271"/>
      <c r="Q3409" s="271"/>
      <c r="R3409" s="271"/>
      <c r="S3409" s="271"/>
      <c r="T3409" s="272"/>
      <c r="U3409" s="15"/>
      <c r="V3409" s="15"/>
      <c r="W3409" s="15"/>
      <c r="X3409" s="15"/>
      <c r="Y3409" s="15"/>
      <c r="Z3409" s="15"/>
      <c r="AA3409" s="15"/>
      <c r="AB3409" s="15"/>
      <c r="AC3409" s="15"/>
      <c r="AD3409" s="15"/>
      <c r="AE3409" s="15"/>
      <c r="AT3409" s="273" t="s">
        <v>195</v>
      </c>
      <c r="AU3409" s="273" t="s">
        <v>83</v>
      </c>
      <c r="AV3409" s="15" t="s">
        <v>188</v>
      </c>
      <c r="AW3409" s="15" t="s">
        <v>30</v>
      </c>
      <c r="AX3409" s="15" t="s">
        <v>81</v>
      </c>
      <c r="AY3409" s="273" t="s">
        <v>183</v>
      </c>
    </row>
    <row r="3410" s="14" customFormat="1">
      <c r="A3410" s="14"/>
      <c r="B3410" s="252"/>
      <c r="C3410" s="253"/>
      <c r="D3410" s="243" t="s">
        <v>195</v>
      </c>
      <c r="E3410" s="253"/>
      <c r="F3410" s="255" t="s">
        <v>3825</v>
      </c>
      <c r="G3410" s="253"/>
      <c r="H3410" s="256">
        <v>160.38</v>
      </c>
      <c r="I3410" s="257"/>
      <c r="J3410" s="253"/>
      <c r="K3410" s="253"/>
      <c r="L3410" s="258"/>
      <c r="M3410" s="259"/>
      <c r="N3410" s="260"/>
      <c r="O3410" s="260"/>
      <c r="P3410" s="260"/>
      <c r="Q3410" s="260"/>
      <c r="R3410" s="260"/>
      <c r="S3410" s="260"/>
      <c r="T3410" s="261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62" t="s">
        <v>195</v>
      </c>
      <c r="AU3410" s="262" t="s">
        <v>83</v>
      </c>
      <c r="AV3410" s="14" t="s">
        <v>83</v>
      </c>
      <c r="AW3410" s="14" t="s">
        <v>4</v>
      </c>
      <c r="AX3410" s="14" t="s">
        <v>81</v>
      </c>
      <c r="AY3410" s="262" t="s">
        <v>183</v>
      </c>
    </row>
    <row r="3411" s="2" customFormat="1" ht="24.15" customHeight="1">
      <c r="A3411" s="38"/>
      <c r="B3411" s="39"/>
      <c r="C3411" s="227" t="s">
        <v>3826</v>
      </c>
      <c r="D3411" s="227" t="s">
        <v>185</v>
      </c>
      <c r="E3411" s="228" t="s">
        <v>3827</v>
      </c>
      <c r="F3411" s="229" t="s">
        <v>3828</v>
      </c>
      <c r="G3411" s="230" t="s">
        <v>293</v>
      </c>
      <c r="H3411" s="231">
        <v>0.96599999999999997</v>
      </c>
      <c r="I3411" s="232"/>
      <c r="J3411" s="233">
        <f>ROUND(I3411*H3411,2)</f>
        <v>0</v>
      </c>
      <c r="K3411" s="234"/>
      <c r="L3411" s="44"/>
      <c r="M3411" s="235" t="s">
        <v>1</v>
      </c>
      <c r="N3411" s="236" t="s">
        <v>38</v>
      </c>
      <c r="O3411" s="91"/>
      <c r="P3411" s="237">
        <f>O3411*H3411</f>
        <v>0</v>
      </c>
      <c r="Q3411" s="237">
        <v>0</v>
      </c>
      <c r="R3411" s="237">
        <f>Q3411*H3411</f>
        <v>0</v>
      </c>
      <c r="S3411" s="237">
        <v>0</v>
      </c>
      <c r="T3411" s="238">
        <f>S3411*H3411</f>
        <v>0</v>
      </c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R3411" s="239" t="s">
        <v>327</v>
      </c>
      <c r="AT3411" s="239" t="s">
        <v>185</v>
      </c>
      <c r="AU3411" s="239" t="s">
        <v>83</v>
      </c>
      <c r="AY3411" s="17" t="s">
        <v>183</v>
      </c>
      <c r="BE3411" s="240">
        <f>IF(N3411="základní",J3411,0)</f>
        <v>0</v>
      </c>
      <c r="BF3411" s="240">
        <f>IF(N3411="snížená",J3411,0)</f>
        <v>0</v>
      </c>
      <c r="BG3411" s="240">
        <f>IF(N3411="zákl. přenesená",J3411,0)</f>
        <v>0</v>
      </c>
      <c r="BH3411" s="240">
        <f>IF(N3411="sníž. přenesená",J3411,0)</f>
        <v>0</v>
      </c>
      <c r="BI3411" s="240">
        <f>IF(N3411="nulová",J3411,0)</f>
        <v>0</v>
      </c>
      <c r="BJ3411" s="17" t="s">
        <v>81</v>
      </c>
      <c r="BK3411" s="240">
        <f>ROUND(I3411*H3411,2)</f>
        <v>0</v>
      </c>
      <c r="BL3411" s="17" t="s">
        <v>327</v>
      </c>
      <c r="BM3411" s="239" t="s">
        <v>3829</v>
      </c>
    </row>
    <row r="3412" s="2" customFormat="1" ht="33" customHeight="1">
      <c r="A3412" s="38"/>
      <c r="B3412" s="39"/>
      <c r="C3412" s="227" t="s">
        <v>3830</v>
      </c>
      <c r="D3412" s="227" t="s">
        <v>185</v>
      </c>
      <c r="E3412" s="228" t="s">
        <v>3831</v>
      </c>
      <c r="F3412" s="229" t="s">
        <v>3832</v>
      </c>
      <c r="G3412" s="230" t="s">
        <v>293</v>
      </c>
      <c r="H3412" s="231">
        <v>2.8980000000000001</v>
      </c>
      <c r="I3412" s="232"/>
      <c r="J3412" s="233">
        <f>ROUND(I3412*H3412,2)</f>
        <v>0</v>
      </c>
      <c r="K3412" s="234"/>
      <c r="L3412" s="44"/>
      <c r="M3412" s="235" t="s">
        <v>1</v>
      </c>
      <c r="N3412" s="236" t="s">
        <v>38</v>
      </c>
      <c r="O3412" s="91"/>
      <c r="P3412" s="237">
        <f>O3412*H3412</f>
        <v>0</v>
      </c>
      <c r="Q3412" s="237">
        <v>0</v>
      </c>
      <c r="R3412" s="237">
        <f>Q3412*H3412</f>
        <v>0</v>
      </c>
      <c r="S3412" s="237">
        <v>0</v>
      </c>
      <c r="T3412" s="238">
        <f>S3412*H3412</f>
        <v>0</v>
      </c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R3412" s="239" t="s">
        <v>327</v>
      </c>
      <c r="AT3412" s="239" t="s">
        <v>185</v>
      </c>
      <c r="AU3412" s="239" t="s">
        <v>83</v>
      </c>
      <c r="AY3412" s="17" t="s">
        <v>183</v>
      </c>
      <c r="BE3412" s="240">
        <f>IF(N3412="základní",J3412,0)</f>
        <v>0</v>
      </c>
      <c r="BF3412" s="240">
        <f>IF(N3412="snížená",J3412,0)</f>
        <v>0</v>
      </c>
      <c r="BG3412" s="240">
        <f>IF(N3412="zákl. přenesená",J3412,0)</f>
        <v>0</v>
      </c>
      <c r="BH3412" s="240">
        <f>IF(N3412="sníž. přenesená",J3412,0)</f>
        <v>0</v>
      </c>
      <c r="BI3412" s="240">
        <f>IF(N3412="nulová",J3412,0)</f>
        <v>0</v>
      </c>
      <c r="BJ3412" s="17" t="s">
        <v>81</v>
      </c>
      <c r="BK3412" s="240">
        <f>ROUND(I3412*H3412,2)</f>
        <v>0</v>
      </c>
      <c r="BL3412" s="17" t="s">
        <v>327</v>
      </c>
      <c r="BM3412" s="239" t="s">
        <v>3833</v>
      </c>
    </row>
    <row r="3413" s="14" customFormat="1">
      <c r="A3413" s="14"/>
      <c r="B3413" s="252"/>
      <c r="C3413" s="253"/>
      <c r="D3413" s="243" t="s">
        <v>195</v>
      </c>
      <c r="E3413" s="253"/>
      <c r="F3413" s="255" t="s">
        <v>3834</v>
      </c>
      <c r="G3413" s="253"/>
      <c r="H3413" s="256">
        <v>2.8980000000000001</v>
      </c>
      <c r="I3413" s="257"/>
      <c r="J3413" s="253"/>
      <c r="K3413" s="253"/>
      <c r="L3413" s="258"/>
      <c r="M3413" s="259"/>
      <c r="N3413" s="260"/>
      <c r="O3413" s="260"/>
      <c r="P3413" s="260"/>
      <c r="Q3413" s="260"/>
      <c r="R3413" s="260"/>
      <c r="S3413" s="260"/>
      <c r="T3413" s="261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62" t="s">
        <v>195</v>
      </c>
      <c r="AU3413" s="262" t="s">
        <v>83</v>
      </c>
      <c r="AV3413" s="14" t="s">
        <v>83</v>
      </c>
      <c r="AW3413" s="14" t="s">
        <v>4</v>
      </c>
      <c r="AX3413" s="14" t="s">
        <v>81</v>
      </c>
      <c r="AY3413" s="262" t="s">
        <v>183</v>
      </c>
    </row>
    <row r="3414" s="12" customFormat="1" ht="22.8" customHeight="1">
      <c r="A3414" s="12"/>
      <c r="B3414" s="211"/>
      <c r="C3414" s="212"/>
      <c r="D3414" s="213" t="s">
        <v>72</v>
      </c>
      <c r="E3414" s="225" t="s">
        <v>3835</v>
      </c>
      <c r="F3414" s="225" t="s">
        <v>3836</v>
      </c>
      <c r="G3414" s="212"/>
      <c r="H3414" s="212"/>
      <c r="I3414" s="215"/>
      <c r="J3414" s="226">
        <f>BK3414</f>
        <v>0</v>
      </c>
      <c r="K3414" s="212"/>
      <c r="L3414" s="217"/>
      <c r="M3414" s="218"/>
      <c r="N3414" s="219"/>
      <c r="O3414" s="219"/>
      <c r="P3414" s="220">
        <f>SUM(P3415:P3631)</f>
        <v>0</v>
      </c>
      <c r="Q3414" s="219"/>
      <c r="R3414" s="220">
        <f>SUM(R3415:R3631)</f>
        <v>2.5134986000000001</v>
      </c>
      <c r="S3414" s="219"/>
      <c r="T3414" s="221">
        <f>SUM(T3415:T3631)</f>
        <v>0.34206000000000003</v>
      </c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  <c r="AR3414" s="222" t="s">
        <v>83</v>
      </c>
      <c r="AT3414" s="223" t="s">
        <v>72</v>
      </c>
      <c r="AU3414" s="223" t="s">
        <v>81</v>
      </c>
      <c r="AY3414" s="222" t="s">
        <v>183</v>
      </c>
      <c r="BK3414" s="224">
        <f>SUM(BK3415:BK3631)</f>
        <v>0</v>
      </c>
    </row>
    <row r="3415" s="2" customFormat="1" ht="24.15" customHeight="1">
      <c r="A3415" s="38"/>
      <c r="B3415" s="39"/>
      <c r="C3415" s="227" t="s">
        <v>3837</v>
      </c>
      <c r="D3415" s="227" t="s">
        <v>185</v>
      </c>
      <c r="E3415" s="228" t="s">
        <v>3838</v>
      </c>
      <c r="F3415" s="229" t="s">
        <v>3839</v>
      </c>
      <c r="G3415" s="230" t="s">
        <v>202</v>
      </c>
      <c r="H3415" s="231">
        <v>164.40000000000001</v>
      </c>
      <c r="I3415" s="232"/>
      <c r="J3415" s="233">
        <f>ROUND(I3415*H3415,2)</f>
        <v>0</v>
      </c>
      <c r="K3415" s="234"/>
      <c r="L3415" s="44"/>
      <c r="M3415" s="235" t="s">
        <v>1</v>
      </c>
      <c r="N3415" s="236" t="s">
        <v>38</v>
      </c>
      <c r="O3415" s="91"/>
      <c r="P3415" s="237">
        <f>O3415*H3415</f>
        <v>0</v>
      </c>
      <c r="Q3415" s="237">
        <v>0</v>
      </c>
      <c r="R3415" s="237">
        <f>Q3415*H3415</f>
        <v>0</v>
      </c>
      <c r="S3415" s="237">
        <v>0</v>
      </c>
      <c r="T3415" s="238">
        <f>S3415*H3415</f>
        <v>0</v>
      </c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R3415" s="239" t="s">
        <v>327</v>
      </c>
      <c r="AT3415" s="239" t="s">
        <v>185</v>
      </c>
      <c r="AU3415" s="239" t="s">
        <v>83</v>
      </c>
      <c r="AY3415" s="17" t="s">
        <v>183</v>
      </c>
      <c r="BE3415" s="240">
        <f>IF(N3415="základní",J3415,0)</f>
        <v>0</v>
      </c>
      <c r="BF3415" s="240">
        <f>IF(N3415="snížená",J3415,0)</f>
        <v>0</v>
      </c>
      <c r="BG3415" s="240">
        <f>IF(N3415="zákl. přenesená",J3415,0)</f>
        <v>0</v>
      </c>
      <c r="BH3415" s="240">
        <f>IF(N3415="sníž. přenesená",J3415,0)</f>
        <v>0</v>
      </c>
      <c r="BI3415" s="240">
        <f>IF(N3415="nulová",J3415,0)</f>
        <v>0</v>
      </c>
      <c r="BJ3415" s="17" t="s">
        <v>81</v>
      </c>
      <c r="BK3415" s="240">
        <f>ROUND(I3415*H3415,2)</f>
        <v>0</v>
      </c>
      <c r="BL3415" s="17" t="s">
        <v>327</v>
      </c>
      <c r="BM3415" s="239" t="s">
        <v>3840</v>
      </c>
    </row>
    <row r="3416" s="13" customFormat="1">
      <c r="A3416" s="13"/>
      <c r="B3416" s="241"/>
      <c r="C3416" s="242"/>
      <c r="D3416" s="243" t="s">
        <v>195</v>
      </c>
      <c r="E3416" s="244" t="s">
        <v>1</v>
      </c>
      <c r="F3416" s="245" t="s">
        <v>196</v>
      </c>
      <c r="G3416" s="242"/>
      <c r="H3416" s="244" t="s">
        <v>1</v>
      </c>
      <c r="I3416" s="246"/>
      <c r="J3416" s="242"/>
      <c r="K3416" s="242"/>
      <c r="L3416" s="247"/>
      <c r="M3416" s="248"/>
      <c r="N3416" s="249"/>
      <c r="O3416" s="249"/>
      <c r="P3416" s="249"/>
      <c r="Q3416" s="249"/>
      <c r="R3416" s="249"/>
      <c r="S3416" s="249"/>
      <c r="T3416" s="250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51" t="s">
        <v>195</v>
      </c>
      <c r="AU3416" s="251" t="s">
        <v>83</v>
      </c>
      <c r="AV3416" s="13" t="s">
        <v>81</v>
      </c>
      <c r="AW3416" s="13" t="s">
        <v>30</v>
      </c>
      <c r="AX3416" s="13" t="s">
        <v>73</v>
      </c>
      <c r="AY3416" s="251" t="s">
        <v>183</v>
      </c>
    </row>
    <row r="3417" s="13" customFormat="1">
      <c r="A3417" s="13"/>
      <c r="B3417" s="241"/>
      <c r="C3417" s="242"/>
      <c r="D3417" s="243" t="s">
        <v>195</v>
      </c>
      <c r="E3417" s="244" t="s">
        <v>1</v>
      </c>
      <c r="F3417" s="245" t="s">
        <v>3841</v>
      </c>
      <c r="G3417" s="242"/>
      <c r="H3417" s="244" t="s">
        <v>1</v>
      </c>
      <c r="I3417" s="246"/>
      <c r="J3417" s="242"/>
      <c r="K3417" s="242"/>
      <c r="L3417" s="247"/>
      <c r="M3417" s="248"/>
      <c r="N3417" s="249"/>
      <c r="O3417" s="249"/>
      <c r="P3417" s="249"/>
      <c r="Q3417" s="249"/>
      <c r="R3417" s="249"/>
      <c r="S3417" s="249"/>
      <c r="T3417" s="250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51" t="s">
        <v>195</v>
      </c>
      <c r="AU3417" s="251" t="s">
        <v>83</v>
      </c>
      <c r="AV3417" s="13" t="s">
        <v>81</v>
      </c>
      <c r="AW3417" s="13" t="s">
        <v>30</v>
      </c>
      <c r="AX3417" s="13" t="s">
        <v>73</v>
      </c>
      <c r="AY3417" s="251" t="s">
        <v>183</v>
      </c>
    </row>
    <row r="3418" s="13" customFormat="1">
      <c r="A3418" s="13"/>
      <c r="B3418" s="241"/>
      <c r="C3418" s="242"/>
      <c r="D3418" s="243" t="s">
        <v>195</v>
      </c>
      <c r="E3418" s="244" t="s">
        <v>1</v>
      </c>
      <c r="F3418" s="245" t="s">
        <v>3842</v>
      </c>
      <c r="G3418" s="242"/>
      <c r="H3418" s="244" t="s">
        <v>1</v>
      </c>
      <c r="I3418" s="246"/>
      <c r="J3418" s="242"/>
      <c r="K3418" s="242"/>
      <c r="L3418" s="247"/>
      <c r="M3418" s="248"/>
      <c r="N3418" s="249"/>
      <c r="O3418" s="249"/>
      <c r="P3418" s="249"/>
      <c r="Q3418" s="249"/>
      <c r="R3418" s="249"/>
      <c r="S3418" s="249"/>
      <c r="T3418" s="250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51" t="s">
        <v>195</v>
      </c>
      <c r="AU3418" s="251" t="s">
        <v>83</v>
      </c>
      <c r="AV3418" s="13" t="s">
        <v>81</v>
      </c>
      <c r="AW3418" s="13" t="s">
        <v>30</v>
      </c>
      <c r="AX3418" s="13" t="s">
        <v>73</v>
      </c>
      <c r="AY3418" s="251" t="s">
        <v>183</v>
      </c>
    </row>
    <row r="3419" s="14" customFormat="1">
      <c r="A3419" s="14"/>
      <c r="B3419" s="252"/>
      <c r="C3419" s="253"/>
      <c r="D3419" s="243" t="s">
        <v>195</v>
      </c>
      <c r="E3419" s="254" t="s">
        <v>1</v>
      </c>
      <c r="F3419" s="255" t="s">
        <v>3843</v>
      </c>
      <c r="G3419" s="253"/>
      <c r="H3419" s="256">
        <v>115.3</v>
      </c>
      <c r="I3419" s="257"/>
      <c r="J3419" s="253"/>
      <c r="K3419" s="253"/>
      <c r="L3419" s="258"/>
      <c r="M3419" s="259"/>
      <c r="N3419" s="260"/>
      <c r="O3419" s="260"/>
      <c r="P3419" s="260"/>
      <c r="Q3419" s="260"/>
      <c r="R3419" s="260"/>
      <c r="S3419" s="260"/>
      <c r="T3419" s="261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62" t="s">
        <v>195</v>
      </c>
      <c r="AU3419" s="262" t="s">
        <v>83</v>
      </c>
      <c r="AV3419" s="14" t="s">
        <v>83</v>
      </c>
      <c r="AW3419" s="14" t="s">
        <v>30</v>
      </c>
      <c r="AX3419" s="14" t="s">
        <v>73</v>
      </c>
      <c r="AY3419" s="262" t="s">
        <v>183</v>
      </c>
    </row>
    <row r="3420" s="13" customFormat="1">
      <c r="A3420" s="13"/>
      <c r="B3420" s="241"/>
      <c r="C3420" s="242"/>
      <c r="D3420" s="243" t="s">
        <v>195</v>
      </c>
      <c r="E3420" s="244" t="s">
        <v>1</v>
      </c>
      <c r="F3420" s="245" t="s">
        <v>1773</v>
      </c>
      <c r="G3420" s="242"/>
      <c r="H3420" s="244" t="s">
        <v>1</v>
      </c>
      <c r="I3420" s="246"/>
      <c r="J3420" s="242"/>
      <c r="K3420" s="242"/>
      <c r="L3420" s="247"/>
      <c r="M3420" s="248"/>
      <c r="N3420" s="249"/>
      <c r="O3420" s="249"/>
      <c r="P3420" s="249"/>
      <c r="Q3420" s="249"/>
      <c r="R3420" s="249"/>
      <c r="S3420" s="249"/>
      <c r="T3420" s="250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51" t="s">
        <v>195</v>
      </c>
      <c r="AU3420" s="251" t="s">
        <v>83</v>
      </c>
      <c r="AV3420" s="13" t="s">
        <v>81</v>
      </c>
      <c r="AW3420" s="13" t="s">
        <v>30</v>
      </c>
      <c r="AX3420" s="13" t="s">
        <v>73</v>
      </c>
      <c r="AY3420" s="251" t="s">
        <v>183</v>
      </c>
    </row>
    <row r="3421" s="13" customFormat="1">
      <c r="A3421" s="13"/>
      <c r="B3421" s="241"/>
      <c r="C3421" s="242"/>
      <c r="D3421" s="243" t="s">
        <v>195</v>
      </c>
      <c r="E3421" s="244" t="s">
        <v>1</v>
      </c>
      <c r="F3421" s="245" t="s">
        <v>1774</v>
      </c>
      <c r="G3421" s="242"/>
      <c r="H3421" s="244" t="s">
        <v>1</v>
      </c>
      <c r="I3421" s="246"/>
      <c r="J3421" s="242"/>
      <c r="K3421" s="242"/>
      <c r="L3421" s="247"/>
      <c r="M3421" s="248"/>
      <c r="N3421" s="249"/>
      <c r="O3421" s="249"/>
      <c r="P3421" s="249"/>
      <c r="Q3421" s="249"/>
      <c r="R3421" s="249"/>
      <c r="S3421" s="249"/>
      <c r="T3421" s="250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51" t="s">
        <v>195</v>
      </c>
      <c r="AU3421" s="251" t="s">
        <v>83</v>
      </c>
      <c r="AV3421" s="13" t="s">
        <v>81</v>
      </c>
      <c r="AW3421" s="13" t="s">
        <v>30</v>
      </c>
      <c r="AX3421" s="13" t="s">
        <v>73</v>
      </c>
      <c r="AY3421" s="251" t="s">
        <v>183</v>
      </c>
    </row>
    <row r="3422" s="14" customFormat="1">
      <c r="A3422" s="14"/>
      <c r="B3422" s="252"/>
      <c r="C3422" s="253"/>
      <c r="D3422" s="243" t="s">
        <v>195</v>
      </c>
      <c r="E3422" s="254" t="s">
        <v>1</v>
      </c>
      <c r="F3422" s="255" t="s">
        <v>3844</v>
      </c>
      <c r="G3422" s="253"/>
      <c r="H3422" s="256">
        <v>25.699999999999999</v>
      </c>
      <c r="I3422" s="257"/>
      <c r="J3422" s="253"/>
      <c r="K3422" s="253"/>
      <c r="L3422" s="258"/>
      <c r="M3422" s="259"/>
      <c r="N3422" s="260"/>
      <c r="O3422" s="260"/>
      <c r="P3422" s="260"/>
      <c r="Q3422" s="260"/>
      <c r="R3422" s="260"/>
      <c r="S3422" s="260"/>
      <c r="T3422" s="261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62" t="s">
        <v>195</v>
      </c>
      <c r="AU3422" s="262" t="s">
        <v>83</v>
      </c>
      <c r="AV3422" s="14" t="s">
        <v>83</v>
      </c>
      <c r="AW3422" s="14" t="s">
        <v>30</v>
      </c>
      <c r="AX3422" s="14" t="s">
        <v>73</v>
      </c>
      <c r="AY3422" s="262" t="s">
        <v>183</v>
      </c>
    </row>
    <row r="3423" s="13" customFormat="1">
      <c r="A3423" s="13"/>
      <c r="B3423" s="241"/>
      <c r="C3423" s="242"/>
      <c r="D3423" s="243" t="s">
        <v>195</v>
      </c>
      <c r="E3423" s="244" t="s">
        <v>1</v>
      </c>
      <c r="F3423" s="245" t="s">
        <v>208</v>
      </c>
      <c r="G3423" s="242"/>
      <c r="H3423" s="244" t="s">
        <v>1</v>
      </c>
      <c r="I3423" s="246"/>
      <c r="J3423" s="242"/>
      <c r="K3423" s="242"/>
      <c r="L3423" s="247"/>
      <c r="M3423" s="248"/>
      <c r="N3423" s="249"/>
      <c r="O3423" s="249"/>
      <c r="P3423" s="249"/>
      <c r="Q3423" s="249"/>
      <c r="R3423" s="249"/>
      <c r="S3423" s="249"/>
      <c r="T3423" s="250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51" t="s">
        <v>195</v>
      </c>
      <c r="AU3423" s="251" t="s">
        <v>83</v>
      </c>
      <c r="AV3423" s="13" t="s">
        <v>81</v>
      </c>
      <c r="AW3423" s="13" t="s">
        <v>30</v>
      </c>
      <c r="AX3423" s="13" t="s">
        <v>73</v>
      </c>
      <c r="AY3423" s="251" t="s">
        <v>183</v>
      </c>
    </row>
    <row r="3424" s="13" customFormat="1">
      <c r="A3424" s="13"/>
      <c r="B3424" s="241"/>
      <c r="C3424" s="242"/>
      <c r="D3424" s="243" t="s">
        <v>195</v>
      </c>
      <c r="E3424" s="244" t="s">
        <v>1</v>
      </c>
      <c r="F3424" s="245" t="s">
        <v>3845</v>
      </c>
      <c r="G3424" s="242"/>
      <c r="H3424" s="244" t="s">
        <v>1</v>
      </c>
      <c r="I3424" s="246"/>
      <c r="J3424" s="242"/>
      <c r="K3424" s="242"/>
      <c r="L3424" s="247"/>
      <c r="M3424" s="248"/>
      <c r="N3424" s="249"/>
      <c r="O3424" s="249"/>
      <c r="P3424" s="249"/>
      <c r="Q3424" s="249"/>
      <c r="R3424" s="249"/>
      <c r="S3424" s="249"/>
      <c r="T3424" s="250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51" t="s">
        <v>195</v>
      </c>
      <c r="AU3424" s="251" t="s">
        <v>83</v>
      </c>
      <c r="AV3424" s="13" t="s">
        <v>81</v>
      </c>
      <c r="AW3424" s="13" t="s">
        <v>30</v>
      </c>
      <c r="AX3424" s="13" t="s">
        <v>73</v>
      </c>
      <c r="AY3424" s="251" t="s">
        <v>183</v>
      </c>
    </row>
    <row r="3425" s="13" customFormat="1">
      <c r="A3425" s="13"/>
      <c r="B3425" s="241"/>
      <c r="C3425" s="242"/>
      <c r="D3425" s="243" t="s">
        <v>195</v>
      </c>
      <c r="E3425" s="244" t="s">
        <v>1</v>
      </c>
      <c r="F3425" s="245" t="s">
        <v>2757</v>
      </c>
      <c r="G3425" s="242"/>
      <c r="H3425" s="244" t="s">
        <v>1</v>
      </c>
      <c r="I3425" s="246"/>
      <c r="J3425" s="242"/>
      <c r="K3425" s="242"/>
      <c r="L3425" s="247"/>
      <c r="M3425" s="248"/>
      <c r="N3425" s="249"/>
      <c r="O3425" s="249"/>
      <c r="P3425" s="249"/>
      <c r="Q3425" s="249"/>
      <c r="R3425" s="249"/>
      <c r="S3425" s="249"/>
      <c r="T3425" s="250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51" t="s">
        <v>195</v>
      </c>
      <c r="AU3425" s="251" t="s">
        <v>83</v>
      </c>
      <c r="AV3425" s="13" t="s">
        <v>81</v>
      </c>
      <c r="AW3425" s="13" t="s">
        <v>30</v>
      </c>
      <c r="AX3425" s="13" t="s">
        <v>73</v>
      </c>
      <c r="AY3425" s="251" t="s">
        <v>183</v>
      </c>
    </row>
    <row r="3426" s="14" customFormat="1">
      <c r="A3426" s="14"/>
      <c r="B3426" s="252"/>
      <c r="C3426" s="253"/>
      <c r="D3426" s="243" t="s">
        <v>195</v>
      </c>
      <c r="E3426" s="254" t="s">
        <v>1</v>
      </c>
      <c r="F3426" s="255" t="s">
        <v>188</v>
      </c>
      <c r="G3426" s="253"/>
      <c r="H3426" s="256">
        <v>4</v>
      </c>
      <c r="I3426" s="257"/>
      <c r="J3426" s="253"/>
      <c r="K3426" s="253"/>
      <c r="L3426" s="258"/>
      <c r="M3426" s="259"/>
      <c r="N3426" s="260"/>
      <c r="O3426" s="260"/>
      <c r="P3426" s="260"/>
      <c r="Q3426" s="260"/>
      <c r="R3426" s="260"/>
      <c r="S3426" s="260"/>
      <c r="T3426" s="261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62" t="s">
        <v>195</v>
      </c>
      <c r="AU3426" s="262" t="s">
        <v>83</v>
      </c>
      <c r="AV3426" s="14" t="s">
        <v>83</v>
      </c>
      <c r="AW3426" s="14" t="s">
        <v>30</v>
      </c>
      <c r="AX3426" s="14" t="s">
        <v>73</v>
      </c>
      <c r="AY3426" s="262" t="s">
        <v>183</v>
      </c>
    </row>
    <row r="3427" s="13" customFormat="1">
      <c r="A3427" s="13"/>
      <c r="B3427" s="241"/>
      <c r="C3427" s="242"/>
      <c r="D3427" s="243" t="s">
        <v>195</v>
      </c>
      <c r="E3427" s="244" t="s">
        <v>1</v>
      </c>
      <c r="F3427" s="245" t="s">
        <v>1778</v>
      </c>
      <c r="G3427" s="242"/>
      <c r="H3427" s="244" t="s">
        <v>1</v>
      </c>
      <c r="I3427" s="246"/>
      <c r="J3427" s="242"/>
      <c r="K3427" s="242"/>
      <c r="L3427" s="247"/>
      <c r="M3427" s="248"/>
      <c r="N3427" s="249"/>
      <c r="O3427" s="249"/>
      <c r="P3427" s="249"/>
      <c r="Q3427" s="249"/>
      <c r="R3427" s="249"/>
      <c r="S3427" s="249"/>
      <c r="T3427" s="250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51" t="s">
        <v>195</v>
      </c>
      <c r="AU3427" s="251" t="s">
        <v>83</v>
      </c>
      <c r="AV3427" s="13" t="s">
        <v>81</v>
      </c>
      <c r="AW3427" s="13" t="s">
        <v>30</v>
      </c>
      <c r="AX3427" s="13" t="s">
        <v>73</v>
      </c>
      <c r="AY3427" s="251" t="s">
        <v>183</v>
      </c>
    </row>
    <row r="3428" s="13" customFormat="1">
      <c r="A3428" s="13"/>
      <c r="B3428" s="241"/>
      <c r="C3428" s="242"/>
      <c r="D3428" s="243" t="s">
        <v>195</v>
      </c>
      <c r="E3428" s="244" t="s">
        <v>1</v>
      </c>
      <c r="F3428" s="245" t="s">
        <v>366</v>
      </c>
      <c r="G3428" s="242"/>
      <c r="H3428" s="244" t="s">
        <v>1</v>
      </c>
      <c r="I3428" s="246"/>
      <c r="J3428" s="242"/>
      <c r="K3428" s="242"/>
      <c r="L3428" s="247"/>
      <c r="M3428" s="248"/>
      <c r="N3428" s="249"/>
      <c r="O3428" s="249"/>
      <c r="P3428" s="249"/>
      <c r="Q3428" s="249"/>
      <c r="R3428" s="249"/>
      <c r="S3428" s="249"/>
      <c r="T3428" s="250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51" t="s">
        <v>195</v>
      </c>
      <c r="AU3428" s="251" t="s">
        <v>83</v>
      </c>
      <c r="AV3428" s="13" t="s">
        <v>81</v>
      </c>
      <c r="AW3428" s="13" t="s">
        <v>30</v>
      </c>
      <c r="AX3428" s="13" t="s">
        <v>73</v>
      </c>
      <c r="AY3428" s="251" t="s">
        <v>183</v>
      </c>
    </row>
    <row r="3429" s="14" customFormat="1">
      <c r="A3429" s="14"/>
      <c r="B3429" s="252"/>
      <c r="C3429" s="253"/>
      <c r="D3429" s="243" t="s">
        <v>195</v>
      </c>
      <c r="E3429" s="254" t="s">
        <v>1</v>
      </c>
      <c r="F3429" s="255" t="s">
        <v>2403</v>
      </c>
      <c r="G3429" s="253"/>
      <c r="H3429" s="256">
        <v>19.399999999999999</v>
      </c>
      <c r="I3429" s="257"/>
      <c r="J3429" s="253"/>
      <c r="K3429" s="253"/>
      <c r="L3429" s="258"/>
      <c r="M3429" s="259"/>
      <c r="N3429" s="260"/>
      <c r="O3429" s="260"/>
      <c r="P3429" s="260"/>
      <c r="Q3429" s="260"/>
      <c r="R3429" s="260"/>
      <c r="S3429" s="260"/>
      <c r="T3429" s="261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62" t="s">
        <v>195</v>
      </c>
      <c r="AU3429" s="262" t="s">
        <v>83</v>
      </c>
      <c r="AV3429" s="14" t="s">
        <v>83</v>
      </c>
      <c r="AW3429" s="14" t="s">
        <v>30</v>
      </c>
      <c r="AX3429" s="14" t="s">
        <v>73</v>
      </c>
      <c r="AY3429" s="262" t="s">
        <v>183</v>
      </c>
    </row>
    <row r="3430" s="15" customFormat="1">
      <c r="A3430" s="15"/>
      <c r="B3430" s="263"/>
      <c r="C3430" s="264"/>
      <c r="D3430" s="243" t="s">
        <v>195</v>
      </c>
      <c r="E3430" s="265" t="s">
        <v>1</v>
      </c>
      <c r="F3430" s="266" t="s">
        <v>219</v>
      </c>
      <c r="G3430" s="264"/>
      <c r="H3430" s="267">
        <v>164.40000000000001</v>
      </c>
      <c r="I3430" s="268"/>
      <c r="J3430" s="264"/>
      <c r="K3430" s="264"/>
      <c r="L3430" s="269"/>
      <c r="M3430" s="270"/>
      <c r="N3430" s="271"/>
      <c r="O3430" s="271"/>
      <c r="P3430" s="271"/>
      <c r="Q3430" s="271"/>
      <c r="R3430" s="271"/>
      <c r="S3430" s="271"/>
      <c r="T3430" s="272"/>
      <c r="U3430" s="15"/>
      <c r="V3430" s="15"/>
      <c r="W3430" s="15"/>
      <c r="X3430" s="15"/>
      <c r="Y3430" s="15"/>
      <c r="Z3430" s="15"/>
      <c r="AA3430" s="15"/>
      <c r="AB3430" s="15"/>
      <c r="AC3430" s="15"/>
      <c r="AD3430" s="15"/>
      <c r="AE3430" s="15"/>
      <c r="AT3430" s="273" t="s">
        <v>195</v>
      </c>
      <c r="AU3430" s="273" t="s">
        <v>83</v>
      </c>
      <c r="AV3430" s="15" t="s">
        <v>188</v>
      </c>
      <c r="AW3430" s="15" t="s">
        <v>30</v>
      </c>
      <c r="AX3430" s="15" t="s">
        <v>81</v>
      </c>
      <c r="AY3430" s="273" t="s">
        <v>183</v>
      </c>
    </row>
    <row r="3431" s="2" customFormat="1" ht="24.15" customHeight="1">
      <c r="A3431" s="38"/>
      <c r="B3431" s="39"/>
      <c r="C3431" s="227" t="s">
        <v>3846</v>
      </c>
      <c r="D3431" s="227" t="s">
        <v>185</v>
      </c>
      <c r="E3431" s="228" t="s">
        <v>3847</v>
      </c>
      <c r="F3431" s="229" t="s">
        <v>3848</v>
      </c>
      <c r="G3431" s="230" t="s">
        <v>202</v>
      </c>
      <c r="H3431" s="231">
        <v>15.4</v>
      </c>
      <c r="I3431" s="232"/>
      <c r="J3431" s="233">
        <f>ROUND(I3431*H3431,2)</f>
        <v>0</v>
      </c>
      <c r="K3431" s="234"/>
      <c r="L3431" s="44"/>
      <c r="M3431" s="235" t="s">
        <v>1</v>
      </c>
      <c r="N3431" s="236" t="s">
        <v>38</v>
      </c>
      <c r="O3431" s="91"/>
      <c r="P3431" s="237">
        <f>O3431*H3431</f>
        <v>0</v>
      </c>
      <c r="Q3431" s="237">
        <v>0</v>
      </c>
      <c r="R3431" s="237">
        <f>Q3431*H3431</f>
        <v>0</v>
      </c>
      <c r="S3431" s="237">
        <v>0</v>
      </c>
      <c r="T3431" s="238">
        <f>S3431*H3431</f>
        <v>0</v>
      </c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R3431" s="239" t="s">
        <v>327</v>
      </c>
      <c r="AT3431" s="239" t="s">
        <v>185</v>
      </c>
      <c r="AU3431" s="239" t="s">
        <v>83</v>
      </c>
      <c r="AY3431" s="17" t="s">
        <v>183</v>
      </c>
      <c r="BE3431" s="240">
        <f>IF(N3431="základní",J3431,0)</f>
        <v>0</v>
      </c>
      <c r="BF3431" s="240">
        <f>IF(N3431="snížená",J3431,0)</f>
        <v>0</v>
      </c>
      <c r="BG3431" s="240">
        <f>IF(N3431="zákl. přenesená",J3431,0)</f>
        <v>0</v>
      </c>
      <c r="BH3431" s="240">
        <f>IF(N3431="sníž. přenesená",J3431,0)</f>
        <v>0</v>
      </c>
      <c r="BI3431" s="240">
        <f>IF(N3431="nulová",J3431,0)</f>
        <v>0</v>
      </c>
      <c r="BJ3431" s="17" t="s">
        <v>81</v>
      </c>
      <c r="BK3431" s="240">
        <f>ROUND(I3431*H3431,2)</f>
        <v>0</v>
      </c>
      <c r="BL3431" s="17" t="s">
        <v>327</v>
      </c>
      <c r="BM3431" s="239" t="s">
        <v>3849</v>
      </c>
    </row>
    <row r="3432" s="13" customFormat="1">
      <c r="A3432" s="13"/>
      <c r="B3432" s="241"/>
      <c r="C3432" s="242"/>
      <c r="D3432" s="243" t="s">
        <v>195</v>
      </c>
      <c r="E3432" s="244" t="s">
        <v>1</v>
      </c>
      <c r="F3432" s="245" t="s">
        <v>196</v>
      </c>
      <c r="G3432" s="242"/>
      <c r="H3432" s="244" t="s">
        <v>1</v>
      </c>
      <c r="I3432" s="246"/>
      <c r="J3432" s="242"/>
      <c r="K3432" s="242"/>
      <c r="L3432" s="247"/>
      <c r="M3432" s="248"/>
      <c r="N3432" s="249"/>
      <c r="O3432" s="249"/>
      <c r="P3432" s="249"/>
      <c r="Q3432" s="249"/>
      <c r="R3432" s="249"/>
      <c r="S3432" s="249"/>
      <c r="T3432" s="250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51" t="s">
        <v>195</v>
      </c>
      <c r="AU3432" s="251" t="s">
        <v>83</v>
      </c>
      <c r="AV3432" s="13" t="s">
        <v>81</v>
      </c>
      <c r="AW3432" s="13" t="s">
        <v>30</v>
      </c>
      <c r="AX3432" s="13" t="s">
        <v>73</v>
      </c>
      <c r="AY3432" s="251" t="s">
        <v>183</v>
      </c>
    </row>
    <row r="3433" s="13" customFormat="1">
      <c r="A3433" s="13"/>
      <c r="B3433" s="241"/>
      <c r="C3433" s="242"/>
      <c r="D3433" s="243" t="s">
        <v>195</v>
      </c>
      <c r="E3433" s="244" t="s">
        <v>1</v>
      </c>
      <c r="F3433" s="245" t="s">
        <v>3850</v>
      </c>
      <c r="G3433" s="242"/>
      <c r="H3433" s="244" t="s">
        <v>1</v>
      </c>
      <c r="I3433" s="246"/>
      <c r="J3433" s="242"/>
      <c r="K3433" s="242"/>
      <c r="L3433" s="247"/>
      <c r="M3433" s="248"/>
      <c r="N3433" s="249"/>
      <c r="O3433" s="249"/>
      <c r="P3433" s="249"/>
      <c r="Q3433" s="249"/>
      <c r="R3433" s="249"/>
      <c r="S3433" s="249"/>
      <c r="T3433" s="250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51" t="s">
        <v>195</v>
      </c>
      <c r="AU3433" s="251" t="s">
        <v>83</v>
      </c>
      <c r="AV3433" s="13" t="s">
        <v>81</v>
      </c>
      <c r="AW3433" s="13" t="s">
        <v>30</v>
      </c>
      <c r="AX3433" s="13" t="s">
        <v>73</v>
      </c>
      <c r="AY3433" s="251" t="s">
        <v>183</v>
      </c>
    </row>
    <row r="3434" s="14" customFormat="1">
      <c r="A3434" s="14"/>
      <c r="B3434" s="252"/>
      <c r="C3434" s="253"/>
      <c r="D3434" s="243" t="s">
        <v>195</v>
      </c>
      <c r="E3434" s="254" t="s">
        <v>1</v>
      </c>
      <c r="F3434" s="255" t="s">
        <v>3851</v>
      </c>
      <c r="G3434" s="253"/>
      <c r="H3434" s="256">
        <v>15.4</v>
      </c>
      <c r="I3434" s="257"/>
      <c r="J3434" s="253"/>
      <c r="K3434" s="253"/>
      <c r="L3434" s="258"/>
      <c r="M3434" s="259"/>
      <c r="N3434" s="260"/>
      <c r="O3434" s="260"/>
      <c r="P3434" s="260"/>
      <c r="Q3434" s="260"/>
      <c r="R3434" s="260"/>
      <c r="S3434" s="260"/>
      <c r="T3434" s="261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62" t="s">
        <v>195</v>
      </c>
      <c r="AU3434" s="262" t="s">
        <v>83</v>
      </c>
      <c r="AV3434" s="14" t="s">
        <v>83</v>
      </c>
      <c r="AW3434" s="14" t="s">
        <v>30</v>
      </c>
      <c r="AX3434" s="14" t="s">
        <v>73</v>
      </c>
      <c r="AY3434" s="262" t="s">
        <v>183</v>
      </c>
    </row>
    <row r="3435" s="15" customFormat="1">
      <c r="A3435" s="15"/>
      <c r="B3435" s="263"/>
      <c r="C3435" s="264"/>
      <c r="D3435" s="243" t="s">
        <v>195</v>
      </c>
      <c r="E3435" s="265" t="s">
        <v>1</v>
      </c>
      <c r="F3435" s="266" t="s">
        <v>219</v>
      </c>
      <c r="G3435" s="264"/>
      <c r="H3435" s="267">
        <v>15.4</v>
      </c>
      <c r="I3435" s="268"/>
      <c r="J3435" s="264"/>
      <c r="K3435" s="264"/>
      <c r="L3435" s="269"/>
      <c r="M3435" s="270"/>
      <c r="N3435" s="271"/>
      <c r="O3435" s="271"/>
      <c r="P3435" s="271"/>
      <c r="Q3435" s="271"/>
      <c r="R3435" s="271"/>
      <c r="S3435" s="271"/>
      <c r="T3435" s="272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T3435" s="273" t="s">
        <v>195</v>
      </c>
      <c r="AU3435" s="273" t="s">
        <v>83</v>
      </c>
      <c r="AV3435" s="15" t="s">
        <v>188</v>
      </c>
      <c r="AW3435" s="15" t="s">
        <v>30</v>
      </c>
      <c r="AX3435" s="15" t="s">
        <v>81</v>
      </c>
      <c r="AY3435" s="273" t="s">
        <v>183</v>
      </c>
    </row>
    <row r="3436" s="2" customFormat="1" ht="16.5" customHeight="1">
      <c r="A3436" s="38"/>
      <c r="B3436" s="39"/>
      <c r="C3436" s="227" t="s">
        <v>3852</v>
      </c>
      <c r="D3436" s="227" t="s">
        <v>185</v>
      </c>
      <c r="E3436" s="228" t="s">
        <v>3853</v>
      </c>
      <c r="F3436" s="229" t="s">
        <v>3854</v>
      </c>
      <c r="G3436" s="230" t="s">
        <v>202</v>
      </c>
      <c r="H3436" s="231">
        <v>164.40000000000001</v>
      </c>
      <c r="I3436" s="232"/>
      <c r="J3436" s="233">
        <f>ROUND(I3436*H3436,2)</f>
        <v>0</v>
      </c>
      <c r="K3436" s="234"/>
      <c r="L3436" s="44"/>
      <c r="M3436" s="235" t="s">
        <v>1</v>
      </c>
      <c r="N3436" s="236" t="s">
        <v>38</v>
      </c>
      <c r="O3436" s="91"/>
      <c r="P3436" s="237">
        <f>O3436*H3436</f>
        <v>0</v>
      </c>
      <c r="Q3436" s="237">
        <v>0</v>
      </c>
      <c r="R3436" s="237">
        <f>Q3436*H3436</f>
        <v>0</v>
      </c>
      <c r="S3436" s="237">
        <v>0</v>
      </c>
      <c r="T3436" s="238">
        <f>S3436*H3436</f>
        <v>0</v>
      </c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R3436" s="239" t="s">
        <v>327</v>
      </c>
      <c r="AT3436" s="239" t="s">
        <v>185</v>
      </c>
      <c r="AU3436" s="239" t="s">
        <v>83</v>
      </c>
      <c r="AY3436" s="17" t="s">
        <v>183</v>
      </c>
      <c r="BE3436" s="240">
        <f>IF(N3436="základní",J3436,0)</f>
        <v>0</v>
      </c>
      <c r="BF3436" s="240">
        <f>IF(N3436="snížená",J3436,0)</f>
        <v>0</v>
      </c>
      <c r="BG3436" s="240">
        <f>IF(N3436="zákl. přenesená",J3436,0)</f>
        <v>0</v>
      </c>
      <c r="BH3436" s="240">
        <f>IF(N3436="sníž. přenesená",J3436,0)</f>
        <v>0</v>
      </c>
      <c r="BI3436" s="240">
        <f>IF(N3436="nulová",J3436,0)</f>
        <v>0</v>
      </c>
      <c r="BJ3436" s="17" t="s">
        <v>81</v>
      </c>
      <c r="BK3436" s="240">
        <f>ROUND(I3436*H3436,2)</f>
        <v>0</v>
      </c>
      <c r="BL3436" s="17" t="s">
        <v>327</v>
      </c>
      <c r="BM3436" s="239" t="s">
        <v>3855</v>
      </c>
    </row>
    <row r="3437" s="13" customFormat="1">
      <c r="A3437" s="13"/>
      <c r="B3437" s="241"/>
      <c r="C3437" s="242"/>
      <c r="D3437" s="243" t="s">
        <v>195</v>
      </c>
      <c r="E3437" s="244" t="s">
        <v>1</v>
      </c>
      <c r="F3437" s="245" t="s">
        <v>196</v>
      </c>
      <c r="G3437" s="242"/>
      <c r="H3437" s="244" t="s">
        <v>1</v>
      </c>
      <c r="I3437" s="246"/>
      <c r="J3437" s="242"/>
      <c r="K3437" s="242"/>
      <c r="L3437" s="247"/>
      <c r="M3437" s="248"/>
      <c r="N3437" s="249"/>
      <c r="O3437" s="249"/>
      <c r="P3437" s="249"/>
      <c r="Q3437" s="249"/>
      <c r="R3437" s="249"/>
      <c r="S3437" s="249"/>
      <c r="T3437" s="250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51" t="s">
        <v>195</v>
      </c>
      <c r="AU3437" s="251" t="s">
        <v>83</v>
      </c>
      <c r="AV3437" s="13" t="s">
        <v>81</v>
      </c>
      <c r="AW3437" s="13" t="s">
        <v>30</v>
      </c>
      <c r="AX3437" s="13" t="s">
        <v>73</v>
      </c>
      <c r="AY3437" s="251" t="s">
        <v>183</v>
      </c>
    </row>
    <row r="3438" s="13" customFormat="1">
      <c r="A3438" s="13"/>
      <c r="B3438" s="241"/>
      <c r="C3438" s="242"/>
      <c r="D3438" s="243" t="s">
        <v>195</v>
      </c>
      <c r="E3438" s="244" t="s">
        <v>1</v>
      </c>
      <c r="F3438" s="245" t="s">
        <v>3856</v>
      </c>
      <c r="G3438" s="242"/>
      <c r="H3438" s="244" t="s">
        <v>1</v>
      </c>
      <c r="I3438" s="246"/>
      <c r="J3438" s="242"/>
      <c r="K3438" s="242"/>
      <c r="L3438" s="247"/>
      <c r="M3438" s="248"/>
      <c r="N3438" s="249"/>
      <c r="O3438" s="249"/>
      <c r="P3438" s="249"/>
      <c r="Q3438" s="249"/>
      <c r="R3438" s="249"/>
      <c r="S3438" s="249"/>
      <c r="T3438" s="250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T3438" s="251" t="s">
        <v>195</v>
      </c>
      <c r="AU3438" s="251" t="s">
        <v>83</v>
      </c>
      <c r="AV3438" s="13" t="s">
        <v>81</v>
      </c>
      <c r="AW3438" s="13" t="s">
        <v>30</v>
      </c>
      <c r="AX3438" s="13" t="s">
        <v>73</v>
      </c>
      <c r="AY3438" s="251" t="s">
        <v>183</v>
      </c>
    </row>
    <row r="3439" s="13" customFormat="1">
      <c r="A3439" s="13"/>
      <c r="B3439" s="241"/>
      <c r="C3439" s="242"/>
      <c r="D3439" s="243" t="s">
        <v>195</v>
      </c>
      <c r="E3439" s="244" t="s">
        <v>1</v>
      </c>
      <c r="F3439" s="245" t="s">
        <v>3842</v>
      </c>
      <c r="G3439" s="242"/>
      <c r="H3439" s="244" t="s">
        <v>1</v>
      </c>
      <c r="I3439" s="246"/>
      <c r="J3439" s="242"/>
      <c r="K3439" s="242"/>
      <c r="L3439" s="247"/>
      <c r="M3439" s="248"/>
      <c r="N3439" s="249"/>
      <c r="O3439" s="249"/>
      <c r="P3439" s="249"/>
      <c r="Q3439" s="249"/>
      <c r="R3439" s="249"/>
      <c r="S3439" s="249"/>
      <c r="T3439" s="250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51" t="s">
        <v>195</v>
      </c>
      <c r="AU3439" s="251" t="s">
        <v>83</v>
      </c>
      <c r="AV3439" s="13" t="s">
        <v>81</v>
      </c>
      <c r="AW3439" s="13" t="s">
        <v>30</v>
      </c>
      <c r="AX3439" s="13" t="s">
        <v>73</v>
      </c>
      <c r="AY3439" s="251" t="s">
        <v>183</v>
      </c>
    </row>
    <row r="3440" s="14" customFormat="1">
      <c r="A3440" s="14"/>
      <c r="B3440" s="252"/>
      <c r="C3440" s="253"/>
      <c r="D3440" s="243" t="s">
        <v>195</v>
      </c>
      <c r="E3440" s="254" t="s">
        <v>1</v>
      </c>
      <c r="F3440" s="255" t="s">
        <v>3843</v>
      </c>
      <c r="G3440" s="253"/>
      <c r="H3440" s="256">
        <v>115.3</v>
      </c>
      <c r="I3440" s="257"/>
      <c r="J3440" s="253"/>
      <c r="K3440" s="253"/>
      <c r="L3440" s="258"/>
      <c r="M3440" s="259"/>
      <c r="N3440" s="260"/>
      <c r="O3440" s="260"/>
      <c r="P3440" s="260"/>
      <c r="Q3440" s="260"/>
      <c r="R3440" s="260"/>
      <c r="S3440" s="260"/>
      <c r="T3440" s="261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62" t="s">
        <v>195</v>
      </c>
      <c r="AU3440" s="262" t="s">
        <v>83</v>
      </c>
      <c r="AV3440" s="14" t="s">
        <v>83</v>
      </c>
      <c r="AW3440" s="14" t="s">
        <v>30</v>
      </c>
      <c r="AX3440" s="14" t="s">
        <v>73</v>
      </c>
      <c r="AY3440" s="262" t="s">
        <v>183</v>
      </c>
    </row>
    <row r="3441" s="13" customFormat="1">
      <c r="A3441" s="13"/>
      <c r="B3441" s="241"/>
      <c r="C3441" s="242"/>
      <c r="D3441" s="243" t="s">
        <v>195</v>
      </c>
      <c r="E3441" s="244" t="s">
        <v>1</v>
      </c>
      <c r="F3441" s="245" t="s">
        <v>1773</v>
      </c>
      <c r="G3441" s="242"/>
      <c r="H3441" s="244" t="s">
        <v>1</v>
      </c>
      <c r="I3441" s="246"/>
      <c r="J3441" s="242"/>
      <c r="K3441" s="242"/>
      <c r="L3441" s="247"/>
      <c r="M3441" s="248"/>
      <c r="N3441" s="249"/>
      <c r="O3441" s="249"/>
      <c r="P3441" s="249"/>
      <c r="Q3441" s="249"/>
      <c r="R3441" s="249"/>
      <c r="S3441" s="249"/>
      <c r="T3441" s="250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51" t="s">
        <v>195</v>
      </c>
      <c r="AU3441" s="251" t="s">
        <v>83</v>
      </c>
      <c r="AV3441" s="13" t="s">
        <v>81</v>
      </c>
      <c r="AW3441" s="13" t="s">
        <v>30</v>
      </c>
      <c r="AX3441" s="13" t="s">
        <v>73</v>
      </c>
      <c r="AY3441" s="251" t="s">
        <v>183</v>
      </c>
    </row>
    <row r="3442" s="13" customFormat="1">
      <c r="A3442" s="13"/>
      <c r="B3442" s="241"/>
      <c r="C3442" s="242"/>
      <c r="D3442" s="243" t="s">
        <v>195</v>
      </c>
      <c r="E3442" s="244" t="s">
        <v>1</v>
      </c>
      <c r="F3442" s="245" t="s">
        <v>1774</v>
      </c>
      <c r="G3442" s="242"/>
      <c r="H3442" s="244" t="s">
        <v>1</v>
      </c>
      <c r="I3442" s="246"/>
      <c r="J3442" s="242"/>
      <c r="K3442" s="242"/>
      <c r="L3442" s="247"/>
      <c r="M3442" s="248"/>
      <c r="N3442" s="249"/>
      <c r="O3442" s="249"/>
      <c r="P3442" s="249"/>
      <c r="Q3442" s="249"/>
      <c r="R3442" s="249"/>
      <c r="S3442" s="249"/>
      <c r="T3442" s="250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51" t="s">
        <v>195</v>
      </c>
      <c r="AU3442" s="251" t="s">
        <v>83</v>
      </c>
      <c r="AV3442" s="13" t="s">
        <v>81</v>
      </c>
      <c r="AW3442" s="13" t="s">
        <v>30</v>
      </c>
      <c r="AX3442" s="13" t="s">
        <v>73</v>
      </c>
      <c r="AY3442" s="251" t="s">
        <v>183</v>
      </c>
    </row>
    <row r="3443" s="14" customFormat="1">
      <c r="A3443" s="14"/>
      <c r="B3443" s="252"/>
      <c r="C3443" s="253"/>
      <c r="D3443" s="243" t="s">
        <v>195</v>
      </c>
      <c r="E3443" s="254" t="s">
        <v>1</v>
      </c>
      <c r="F3443" s="255" t="s">
        <v>3844</v>
      </c>
      <c r="G3443" s="253"/>
      <c r="H3443" s="256">
        <v>25.699999999999999</v>
      </c>
      <c r="I3443" s="257"/>
      <c r="J3443" s="253"/>
      <c r="K3443" s="253"/>
      <c r="L3443" s="258"/>
      <c r="M3443" s="259"/>
      <c r="N3443" s="260"/>
      <c r="O3443" s="260"/>
      <c r="P3443" s="260"/>
      <c r="Q3443" s="260"/>
      <c r="R3443" s="260"/>
      <c r="S3443" s="260"/>
      <c r="T3443" s="261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62" t="s">
        <v>195</v>
      </c>
      <c r="AU3443" s="262" t="s">
        <v>83</v>
      </c>
      <c r="AV3443" s="14" t="s">
        <v>83</v>
      </c>
      <c r="AW3443" s="14" t="s">
        <v>30</v>
      </c>
      <c r="AX3443" s="14" t="s">
        <v>73</v>
      </c>
      <c r="AY3443" s="262" t="s">
        <v>183</v>
      </c>
    </row>
    <row r="3444" s="13" customFormat="1">
      <c r="A3444" s="13"/>
      <c r="B3444" s="241"/>
      <c r="C3444" s="242"/>
      <c r="D3444" s="243" t="s">
        <v>195</v>
      </c>
      <c r="E3444" s="244" t="s">
        <v>1</v>
      </c>
      <c r="F3444" s="245" t="s">
        <v>208</v>
      </c>
      <c r="G3444" s="242"/>
      <c r="H3444" s="244" t="s">
        <v>1</v>
      </c>
      <c r="I3444" s="246"/>
      <c r="J3444" s="242"/>
      <c r="K3444" s="242"/>
      <c r="L3444" s="247"/>
      <c r="M3444" s="248"/>
      <c r="N3444" s="249"/>
      <c r="O3444" s="249"/>
      <c r="P3444" s="249"/>
      <c r="Q3444" s="249"/>
      <c r="R3444" s="249"/>
      <c r="S3444" s="249"/>
      <c r="T3444" s="250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51" t="s">
        <v>195</v>
      </c>
      <c r="AU3444" s="251" t="s">
        <v>83</v>
      </c>
      <c r="AV3444" s="13" t="s">
        <v>81</v>
      </c>
      <c r="AW3444" s="13" t="s">
        <v>30</v>
      </c>
      <c r="AX3444" s="13" t="s">
        <v>73</v>
      </c>
      <c r="AY3444" s="251" t="s">
        <v>183</v>
      </c>
    </row>
    <row r="3445" s="13" customFormat="1">
      <c r="A3445" s="13"/>
      <c r="B3445" s="241"/>
      <c r="C3445" s="242"/>
      <c r="D3445" s="243" t="s">
        <v>195</v>
      </c>
      <c r="E3445" s="244" t="s">
        <v>1</v>
      </c>
      <c r="F3445" s="245" t="s">
        <v>3845</v>
      </c>
      <c r="G3445" s="242"/>
      <c r="H3445" s="244" t="s">
        <v>1</v>
      </c>
      <c r="I3445" s="246"/>
      <c r="J3445" s="242"/>
      <c r="K3445" s="242"/>
      <c r="L3445" s="247"/>
      <c r="M3445" s="248"/>
      <c r="N3445" s="249"/>
      <c r="O3445" s="249"/>
      <c r="P3445" s="249"/>
      <c r="Q3445" s="249"/>
      <c r="R3445" s="249"/>
      <c r="S3445" s="249"/>
      <c r="T3445" s="250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51" t="s">
        <v>195</v>
      </c>
      <c r="AU3445" s="251" t="s">
        <v>83</v>
      </c>
      <c r="AV3445" s="13" t="s">
        <v>81</v>
      </c>
      <c r="AW3445" s="13" t="s">
        <v>30</v>
      </c>
      <c r="AX3445" s="13" t="s">
        <v>73</v>
      </c>
      <c r="AY3445" s="251" t="s">
        <v>183</v>
      </c>
    </row>
    <row r="3446" s="13" customFormat="1">
      <c r="A3446" s="13"/>
      <c r="B3446" s="241"/>
      <c r="C3446" s="242"/>
      <c r="D3446" s="243" t="s">
        <v>195</v>
      </c>
      <c r="E3446" s="244" t="s">
        <v>1</v>
      </c>
      <c r="F3446" s="245" t="s">
        <v>2757</v>
      </c>
      <c r="G3446" s="242"/>
      <c r="H3446" s="244" t="s">
        <v>1</v>
      </c>
      <c r="I3446" s="246"/>
      <c r="J3446" s="242"/>
      <c r="K3446" s="242"/>
      <c r="L3446" s="247"/>
      <c r="M3446" s="248"/>
      <c r="N3446" s="249"/>
      <c r="O3446" s="249"/>
      <c r="P3446" s="249"/>
      <c r="Q3446" s="249"/>
      <c r="R3446" s="249"/>
      <c r="S3446" s="249"/>
      <c r="T3446" s="250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51" t="s">
        <v>195</v>
      </c>
      <c r="AU3446" s="251" t="s">
        <v>83</v>
      </c>
      <c r="AV3446" s="13" t="s">
        <v>81</v>
      </c>
      <c r="AW3446" s="13" t="s">
        <v>30</v>
      </c>
      <c r="AX3446" s="13" t="s">
        <v>73</v>
      </c>
      <c r="AY3446" s="251" t="s">
        <v>183</v>
      </c>
    </row>
    <row r="3447" s="14" customFormat="1">
      <c r="A3447" s="14"/>
      <c r="B3447" s="252"/>
      <c r="C3447" s="253"/>
      <c r="D3447" s="243" t="s">
        <v>195</v>
      </c>
      <c r="E3447" s="254" t="s">
        <v>1</v>
      </c>
      <c r="F3447" s="255" t="s">
        <v>188</v>
      </c>
      <c r="G3447" s="253"/>
      <c r="H3447" s="256">
        <v>4</v>
      </c>
      <c r="I3447" s="257"/>
      <c r="J3447" s="253"/>
      <c r="K3447" s="253"/>
      <c r="L3447" s="258"/>
      <c r="M3447" s="259"/>
      <c r="N3447" s="260"/>
      <c r="O3447" s="260"/>
      <c r="P3447" s="260"/>
      <c r="Q3447" s="260"/>
      <c r="R3447" s="260"/>
      <c r="S3447" s="260"/>
      <c r="T3447" s="261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62" t="s">
        <v>195</v>
      </c>
      <c r="AU3447" s="262" t="s">
        <v>83</v>
      </c>
      <c r="AV3447" s="14" t="s">
        <v>83</v>
      </c>
      <c r="AW3447" s="14" t="s">
        <v>30</v>
      </c>
      <c r="AX3447" s="14" t="s">
        <v>73</v>
      </c>
      <c r="AY3447" s="262" t="s">
        <v>183</v>
      </c>
    </row>
    <row r="3448" s="13" customFormat="1">
      <c r="A3448" s="13"/>
      <c r="B3448" s="241"/>
      <c r="C3448" s="242"/>
      <c r="D3448" s="243" t="s">
        <v>195</v>
      </c>
      <c r="E3448" s="244" t="s">
        <v>1</v>
      </c>
      <c r="F3448" s="245" t="s">
        <v>1778</v>
      </c>
      <c r="G3448" s="242"/>
      <c r="H3448" s="244" t="s">
        <v>1</v>
      </c>
      <c r="I3448" s="246"/>
      <c r="J3448" s="242"/>
      <c r="K3448" s="242"/>
      <c r="L3448" s="247"/>
      <c r="M3448" s="248"/>
      <c r="N3448" s="249"/>
      <c r="O3448" s="249"/>
      <c r="P3448" s="249"/>
      <c r="Q3448" s="249"/>
      <c r="R3448" s="249"/>
      <c r="S3448" s="249"/>
      <c r="T3448" s="250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51" t="s">
        <v>195</v>
      </c>
      <c r="AU3448" s="251" t="s">
        <v>83</v>
      </c>
      <c r="AV3448" s="13" t="s">
        <v>81</v>
      </c>
      <c r="AW3448" s="13" t="s">
        <v>30</v>
      </c>
      <c r="AX3448" s="13" t="s">
        <v>73</v>
      </c>
      <c r="AY3448" s="251" t="s">
        <v>183</v>
      </c>
    </row>
    <row r="3449" s="13" customFormat="1">
      <c r="A3449" s="13"/>
      <c r="B3449" s="241"/>
      <c r="C3449" s="242"/>
      <c r="D3449" s="243" t="s">
        <v>195</v>
      </c>
      <c r="E3449" s="244" t="s">
        <v>1</v>
      </c>
      <c r="F3449" s="245" t="s">
        <v>366</v>
      </c>
      <c r="G3449" s="242"/>
      <c r="H3449" s="244" t="s">
        <v>1</v>
      </c>
      <c r="I3449" s="246"/>
      <c r="J3449" s="242"/>
      <c r="K3449" s="242"/>
      <c r="L3449" s="247"/>
      <c r="M3449" s="248"/>
      <c r="N3449" s="249"/>
      <c r="O3449" s="249"/>
      <c r="P3449" s="249"/>
      <c r="Q3449" s="249"/>
      <c r="R3449" s="249"/>
      <c r="S3449" s="249"/>
      <c r="T3449" s="250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51" t="s">
        <v>195</v>
      </c>
      <c r="AU3449" s="251" t="s">
        <v>83</v>
      </c>
      <c r="AV3449" s="13" t="s">
        <v>81</v>
      </c>
      <c r="AW3449" s="13" t="s">
        <v>30</v>
      </c>
      <c r="AX3449" s="13" t="s">
        <v>73</v>
      </c>
      <c r="AY3449" s="251" t="s">
        <v>183</v>
      </c>
    </row>
    <row r="3450" s="14" customFormat="1">
      <c r="A3450" s="14"/>
      <c r="B3450" s="252"/>
      <c r="C3450" s="253"/>
      <c r="D3450" s="243" t="s">
        <v>195</v>
      </c>
      <c r="E3450" s="254" t="s">
        <v>1</v>
      </c>
      <c r="F3450" s="255" t="s">
        <v>2403</v>
      </c>
      <c r="G3450" s="253"/>
      <c r="H3450" s="256">
        <v>19.399999999999999</v>
      </c>
      <c r="I3450" s="257"/>
      <c r="J3450" s="253"/>
      <c r="K3450" s="253"/>
      <c r="L3450" s="258"/>
      <c r="M3450" s="259"/>
      <c r="N3450" s="260"/>
      <c r="O3450" s="260"/>
      <c r="P3450" s="260"/>
      <c r="Q3450" s="260"/>
      <c r="R3450" s="260"/>
      <c r="S3450" s="260"/>
      <c r="T3450" s="261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62" t="s">
        <v>195</v>
      </c>
      <c r="AU3450" s="262" t="s">
        <v>83</v>
      </c>
      <c r="AV3450" s="14" t="s">
        <v>83</v>
      </c>
      <c r="AW3450" s="14" t="s">
        <v>30</v>
      </c>
      <c r="AX3450" s="14" t="s">
        <v>73</v>
      </c>
      <c r="AY3450" s="262" t="s">
        <v>183</v>
      </c>
    </row>
    <row r="3451" s="15" customFormat="1">
      <c r="A3451" s="15"/>
      <c r="B3451" s="263"/>
      <c r="C3451" s="264"/>
      <c r="D3451" s="243" t="s">
        <v>195</v>
      </c>
      <c r="E3451" s="265" t="s">
        <v>1</v>
      </c>
      <c r="F3451" s="266" t="s">
        <v>219</v>
      </c>
      <c r="G3451" s="264"/>
      <c r="H3451" s="267">
        <v>164.40000000000001</v>
      </c>
      <c r="I3451" s="268"/>
      <c r="J3451" s="264"/>
      <c r="K3451" s="264"/>
      <c r="L3451" s="269"/>
      <c r="M3451" s="270"/>
      <c r="N3451" s="271"/>
      <c r="O3451" s="271"/>
      <c r="P3451" s="271"/>
      <c r="Q3451" s="271"/>
      <c r="R3451" s="271"/>
      <c r="S3451" s="271"/>
      <c r="T3451" s="272"/>
      <c r="U3451" s="15"/>
      <c r="V3451" s="15"/>
      <c r="W3451" s="15"/>
      <c r="X3451" s="15"/>
      <c r="Y3451" s="15"/>
      <c r="Z3451" s="15"/>
      <c r="AA3451" s="15"/>
      <c r="AB3451" s="15"/>
      <c r="AC3451" s="15"/>
      <c r="AD3451" s="15"/>
      <c r="AE3451" s="15"/>
      <c r="AT3451" s="273" t="s">
        <v>195</v>
      </c>
      <c r="AU3451" s="273" t="s">
        <v>83</v>
      </c>
      <c r="AV3451" s="15" t="s">
        <v>188</v>
      </c>
      <c r="AW3451" s="15" t="s">
        <v>30</v>
      </c>
      <c r="AX3451" s="15" t="s">
        <v>81</v>
      </c>
      <c r="AY3451" s="273" t="s">
        <v>183</v>
      </c>
    </row>
    <row r="3452" s="2" customFormat="1" ht="24.15" customHeight="1">
      <c r="A3452" s="38"/>
      <c r="B3452" s="39"/>
      <c r="C3452" s="227" t="s">
        <v>3857</v>
      </c>
      <c r="D3452" s="227" t="s">
        <v>185</v>
      </c>
      <c r="E3452" s="228" t="s">
        <v>3858</v>
      </c>
      <c r="F3452" s="229" t="s">
        <v>3859</v>
      </c>
      <c r="G3452" s="230" t="s">
        <v>202</v>
      </c>
      <c r="H3452" s="231">
        <v>15.4</v>
      </c>
      <c r="I3452" s="232"/>
      <c r="J3452" s="233">
        <f>ROUND(I3452*H3452,2)</f>
        <v>0</v>
      </c>
      <c r="K3452" s="234"/>
      <c r="L3452" s="44"/>
      <c r="M3452" s="235" t="s">
        <v>1</v>
      </c>
      <c r="N3452" s="236" t="s">
        <v>38</v>
      </c>
      <c r="O3452" s="91"/>
      <c r="P3452" s="237">
        <f>O3452*H3452</f>
        <v>0</v>
      </c>
      <c r="Q3452" s="237">
        <v>0</v>
      </c>
      <c r="R3452" s="237">
        <f>Q3452*H3452</f>
        <v>0</v>
      </c>
      <c r="S3452" s="237">
        <v>0</v>
      </c>
      <c r="T3452" s="238">
        <f>S3452*H3452</f>
        <v>0</v>
      </c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R3452" s="239" t="s">
        <v>327</v>
      </c>
      <c r="AT3452" s="239" t="s">
        <v>185</v>
      </c>
      <c r="AU3452" s="239" t="s">
        <v>83</v>
      </c>
      <c r="AY3452" s="17" t="s">
        <v>183</v>
      </c>
      <c r="BE3452" s="240">
        <f>IF(N3452="základní",J3452,0)</f>
        <v>0</v>
      </c>
      <c r="BF3452" s="240">
        <f>IF(N3452="snížená",J3452,0)</f>
        <v>0</v>
      </c>
      <c r="BG3452" s="240">
        <f>IF(N3452="zákl. přenesená",J3452,0)</f>
        <v>0</v>
      </c>
      <c r="BH3452" s="240">
        <f>IF(N3452="sníž. přenesená",J3452,0)</f>
        <v>0</v>
      </c>
      <c r="BI3452" s="240">
        <f>IF(N3452="nulová",J3452,0)</f>
        <v>0</v>
      </c>
      <c r="BJ3452" s="17" t="s">
        <v>81</v>
      </c>
      <c r="BK3452" s="240">
        <f>ROUND(I3452*H3452,2)</f>
        <v>0</v>
      </c>
      <c r="BL3452" s="17" t="s">
        <v>327</v>
      </c>
      <c r="BM3452" s="239" t="s">
        <v>3860</v>
      </c>
    </row>
    <row r="3453" s="13" customFormat="1">
      <c r="A3453" s="13"/>
      <c r="B3453" s="241"/>
      <c r="C3453" s="242"/>
      <c r="D3453" s="243" t="s">
        <v>195</v>
      </c>
      <c r="E3453" s="244" t="s">
        <v>1</v>
      </c>
      <c r="F3453" s="245" t="s">
        <v>196</v>
      </c>
      <c r="G3453" s="242"/>
      <c r="H3453" s="244" t="s">
        <v>1</v>
      </c>
      <c r="I3453" s="246"/>
      <c r="J3453" s="242"/>
      <c r="K3453" s="242"/>
      <c r="L3453" s="247"/>
      <c r="M3453" s="248"/>
      <c r="N3453" s="249"/>
      <c r="O3453" s="249"/>
      <c r="P3453" s="249"/>
      <c r="Q3453" s="249"/>
      <c r="R3453" s="249"/>
      <c r="S3453" s="249"/>
      <c r="T3453" s="250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51" t="s">
        <v>195</v>
      </c>
      <c r="AU3453" s="251" t="s">
        <v>83</v>
      </c>
      <c r="AV3453" s="13" t="s">
        <v>81</v>
      </c>
      <c r="AW3453" s="13" t="s">
        <v>30</v>
      </c>
      <c r="AX3453" s="13" t="s">
        <v>73</v>
      </c>
      <c r="AY3453" s="251" t="s">
        <v>183</v>
      </c>
    </row>
    <row r="3454" s="13" customFormat="1">
      <c r="A3454" s="13"/>
      <c r="B3454" s="241"/>
      <c r="C3454" s="242"/>
      <c r="D3454" s="243" t="s">
        <v>195</v>
      </c>
      <c r="E3454" s="244" t="s">
        <v>1</v>
      </c>
      <c r="F3454" s="245" t="s">
        <v>3850</v>
      </c>
      <c r="G3454" s="242"/>
      <c r="H3454" s="244" t="s">
        <v>1</v>
      </c>
      <c r="I3454" s="246"/>
      <c r="J3454" s="242"/>
      <c r="K3454" s="242"/>
      <c r="L3454" s="247"/>
      <c r="M3454" s="248"/>
      <c r="N3454" s="249"/>
      <c r="O3454" s="249"/>
      <c r="P3454" s="249"/>
      <c r="Q3454" s="249"/>
      <c r="R3454" s="249"/>
      <c r="S3454" s="249"/>
      <c r="T3454" s="250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51" t="s">
        <v>195</v>
      </c>
      <c r="AU3454" s="251" t="s">
        <v>83</v>
      </c>
      <c r="AV3454" s="13" t="s">
        <v>81</v>
      </c>
      <c r="AW3454" s="13" t="s">
        <v>30</v>
      </c>
      <c r="AX3454" s="13" t="s">
        <v>73</v>
      </c>
      <c r="AY3454" s="251" t="s">
        <v>183</v>
      </c>
    </row>
    <row r="3455" s="14" customFormat="1">
      <c r="A3455" s="14"/>
      <c r="B3455" s="252"/>
      <c r="C3455" s="253"/>
      <c r="D3455" s="243" t="s">
        <v>195</v>
      </c>
      <c r="E3455" s="254" t="s">
        <v>1</v>
      </c>
      <c r="F3455" s="255" t="s">
        <v>3851</v>
      </c>
      <c r="G3455" s="253"/>
      <c r="H3455" s="256">
        <v>15.4</v>
      </c>
      <c r="I3455" s="257"/>
      <c r="J3455" s="253"/>
      <c r="K3455" s="253"/>
      <c r="L3455" s="258"/>
      <c r="M3455" s="259"/>
      <c r="N3455" s="260"/>
      <c r="O3455" s="260"/>
      <c r="P3455" s="260"/>
      <c r="Q3455" s="260"/>
      <c r="R3455" s="260"/>
      <c r="S3455" s="260"/>
      <c r="T3455" s="261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62" t="s">
        <v>195</v>
      </c>
      <c r="AU3455" s="262" t="s">
        <v>83</v>
      </c>
      <c r="AV3455" s="14" t="s">
        <v>83</v>
      </c>
      <c r="AW3455" s="14" t="s">
        <v>30</v>
      </c>
      <c r="AX3455" s="14" t="s">
        <v>73</v>
      </c>
      <c r="AY3455" s="262" t="s">
        <v>183</v>
      </c>
    </row>
    <row r="3456" s="15" customFormat="1">
      <c r="A3456" s="15"/>
      <c r="B3456" s="263"/>
      <c r="C3456" s="264"/>
      <c r="D3456" s="243" t="s">
        <v>195</v>
      </c>
      <c r="E3456" s="265" t="s">
        <v>1</v>
      </c>
      <c r="F3456" s="266" t="s">
        <v>219</v>
      </c>
      <c r="G3456" s="264"/>
      <c r="H3456" s="267">
        <v>15.4</v>
      </c>
      <c r="I3456" s="268"/>
      <c r="J3456" s="264"/>
      <c r="K3456" s="264"/>
      <c r="L3456" s="269"/>
      <c r="M3456" s="270"/>
      <c r="N3456" s="271"/>
      <c r="O3456" s="271"/>
      <c r="P3456" s="271"/>
      <c r="Q3456" s="271"/>
      <c r="R3456" s="271"/>
      <c r="S3456" s="271"/>
      <c r="T3456" s="272"/>
      <c r="U3456" s="15"/>
      <c r="V3456" s="15"/>
      <c r="W3456" s="15"/>
      <c r="X3456" s="15"/>
      <c r="Y3456" s="15"/>
      <c r="Z3456" s="15"/>
      <c r="AA3456" s="15"/>
      <c r="AB3456" s="15"/>
      <c r="AC3456" s="15"/>
      <c r="AD3456" s="15"/>
      <c r="AE3456" s="15"/>
      <c r="AT3456" s="273" t="s">
        <v>195</v>
      </c>
      <c r="AU3456" s="273" t="s">
        <v>83</v>
      </c>
      <c r="AV3456" s="15" t="s">
        <v>188</v>
      </c>
      <c r="AW3456" s="15" t="s">
        <v>30</v>
      </c>
      <c r="AX3456" s="15" t="s">
        <v>81</v>
      </c>
      <c r="AY3456" s="273" t="s">
        <v>183</v>
      </c>
    </row>
    <row r="3457" s="2" customFormat="1" ht="24.15" customHeight="1">
      <c r="A3457" s="38"/>
      <c r="B3457" s="39"/>
      <c r="C3457" s="227" t="s">
        <v>3861</v>
      </c>
      <c r="D3457" s="227" t="s">
        <v>185</v>
      </c>
      <c r="E3457" s="228" t="s">
        <v>3862</v>
      </c>
      <c r="F3457" s="229" t="s">
        <v>3863</v>
      </c>
      <c r="G3457" s="230" t="s">
        <v>202</v>
      </c>
      <c r="H3457" s="231">
        <v>164.40000000000001</v>
      </c>
      <c r="I3457" s="232"/>
      <c r="J3457" s="233">
        <f>ROUND(I3457*H3457,2)</f>
        <v>0</v>
      </c>
      <c r="K3457" s="234"/>
      <c r="L3457" s="44"/>
      <c r="M3457" s="235" t="s">
        <v>1</v>
      </c>
      <c r="N3457" s="236" t="s">
        <v>38</v>
      </c>
      <c r="O3457" s="91"/>
      <c r="P3457" s="237">
        <f>O3457*H3457</f>
        <v>0</v>
      </c>
      <c r="Q3457" s="237">
        <v>0.00020000000000000001</v>
      </c>
      <c r="R3457" s="237">
        <f>Q3457*H3457</f>
        <v>0.03288</v>
      </c>
      <c r="S3457" s="237">
        <v>0</v>
      </c>
      <c r="T3457" s="238">
        <f>S3457*H3457</f>
        <v>0</v>
      </c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R3457" s="239" t="s">
        <v>327</v>
      </c>
      <c r="AT3457" s="239" t="s">
        <v>185</v>
      </c>
      <c r="AU3457" s="239" t="s">
        <v>83</v>
      </c>
      <c r="AY3457" s="17" t="s">
        <v>183</v>
      </c>
      <c r="BE3457" s="240">
        <f>IF(N3457="základní",J3457,0)</f>
        <v>0</v>
      </c>
      <c r="BF3457" s="240">
        <f>IF(N3457="snížená",J3457,0)</f>
        <v>0</v>
      </c>
      <c r="BG3457" s="240">
        <f>IF(N3457="zákl. přenesená",J3457,0)</f>
        <v>0</v>
      </c>
      <c r="BH3457" s="240">
        <f>IF(N3457="sníž. přenesená",J3457,0)</f>
        <v>0</v>
      </c>
      <c r="BI3457" s="240">
        <f>IF(N3457="nulová",J3457,0)</f>
        <v>0</v>
      </c>
      <c r="BJ3457" s="17" t="s">
        <v>81</v>
      </c>
      <c r="BK3457" s="240">
        <f>ROUND(I3457*H3457,2)</f>
        <v>0</v>
      </c>
      <c r="BL3457" s="17" t="s">
        <v>327</v>
      </c>
      <c r="BM3457" s="239" t="s">
        <v>3864</v>
      </c>
    </row>
    <row r="3458" s="13" customFormat="1">
      <c r="A3458" s="13"/>
      <c r="B3458" s="241"/>
      <c r="C3458" s="242"/>
      <c r="D3458" s="243" t="s">
        <v>195</v>
      </c>
      <c r="E3458" s="244" t="s">
        <v>1</v>
      </c>
      <c r="F3458" s="245" t="s">
        <v>196</v>
      </c>
      <c r="G3458" s="242"/>
      <c r="H3458" s="244" t="s">
        <v>1</v>
      </c>
      <c r="I3458" s="246"/>
      <c r="J3458" s="242"/>
      <c r="K3458" s="242"/>
      <c r="L3458" s="247"/>
      <c r="M3458" s="248"/>
      <c r="N3458" s="249"/>
      <c r="O3458" s="249"/>
      <c r="P3458" s="249"/>
      <c r="Q3458" s="249"/>
      <c r="R3458" s="249"/>
      <c r="S3458" s="249"/>
      <c r="T3458" s="250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51" t="s">
        <v>195</v>
      </c>
      <c r="AU3458" s="251" t="s">
        <v>83</v>
      </c>
      <c r="AV3458" s="13" t="s">
        <v>81</v>
      </c>
      <c r="AW3458" s="13" t="s">
        <v>30</v>
      </c>
      <c r="AX3458" s="13" t="s">
        <v>73</v>
      </c>
      <c r="AY3458" s="251" t="s">
        <v>183</v>
      </c>
    </row>
    <row r="3459" s="13" customFormat="1">
      <c r="A3459" s="13"/>
      <c r="B3459" s="241"/>
      <c r="C3459" s="242"/>
      <c r="D3459" s="243" t="s">
        <v>195</v>
      </c>
      <c r="E3459" s="244" t="s">
        <v>1</v>
      </c>
      <c r="F3459" s="245" t="s">
        <v>3856</v>
      </c>
      <c r="G3459" s="242"/>
      <c r="H3459" s="244" t="s">
        <v>1</v>
      </c>
      <c r="I3459" s="246"/>
      <c r="J3459" s="242"/>
      <c r="K3459" s="242"/>
      <c r="L3459" s="247"/>
      <c r="M3459" s="248"/>
      <c r="N3459" s="249"/>
      <c r="O3459" s="249"/>
      <c r="P3459" s="249"/>
      <c r="Q3459" s="249"/>
      <c r="R3459" s="249"/>
      <c r="S3459" s="249"/>
      <c r="T3459" s="250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51" t="s">
        <v>195</v>
      </c>
      <c r="AU3459" s="251" t="s">
        <v>83</v>
      </c>
      <c r="AV3459" s="13" t="s">
        <v>81</v>
      </c>
      <c r="AW3459" s="13" t="s">
        <v>30</v>
      </c>
      <c r="AX3459" s="13" t="s">
        <v>73</v>
      </c>
      <c r="AY3459" s="251" t="s">
        <v>183</v>
      </c>
    </row>
    <row r="3460" s="13" customFormat="1">
      <c r="A3460" s="13"/>
      <c r="B3460" s="241"/>
      <c r="C3460" s="242"/>
      <c r="D3460" s="243" t="s">
        <v>195</v>
      </c>
      <c r="E3460" s="244" t="s">
        <v>1</v>
      </c>
      <c r="F3460" s="245" t="s">
        <v>3842</v>
      </c>
      <c r="G3460" s="242"/>
      <c r="H3460" s="244" t="s">
        <v>1</v>
      </c>
      <c r="I3460" s="246"/>
      <c r="J3460" s="242"/>
      <c r="K3460" s="242"/>
      <c r="L3460" s="247"/>
      <c r="M3460" s="248"/>
      <c r="N3460" s="249"/>
      <c r="O3460" s="249"/>
      <c r="P3460" s="249"/>
      <c r="Q3460" s="249"/>
      <c r="R3460" s="249"/>
      <c r="S3460" s="249"/>
      <c r="T3460" s="250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51" t="s">
        <v>195</v>
      </c>
      <c r="AU3460" s="251" t="s">
        <v>83</v>
      </c>
      <c r="AV3460" s="13" t="s">
        <v>81</v>
      </c>
      <c r="AW3460" s="13" t="s">
        <v>30</v>
      </c>
      <c r="AX3460" s="13" t="s">
        <v>73</v>
      </c>
      <c r="AY3460" s="251" t="s">
        <v>183</v>
      </c>
    </row>
    <row r="3461" s="14" customFormat="1">
      <c r="A3461" s="14"/>
      <c r="B3461" s="252"/>
      <c r="C3461" s="253"/>
      <c r="D3461" s="243" t="s">
        <v>195</v>
      </c>
      <c r="E3461" s="254" t="s">
        <v>1</v>
      </c>
      <c r="F3461" s="255" t="s">
        <v>3843</v>
      </c>
      <c r="G3461" s="253"/>
      <c r="H3461" s="256">
        <v>115.3</v>
      </c>
      <c r="I3461" s="257"/>
      <c r="J3461" s="253"/>
      <c r="K3461" s="253"/>
      <c r="L3461" s="258"/>
      <c r="M3461" s="259"/>
      <c r="N3461" s="260"/>
      <c r="O3461" s="260"/>
      <c r="P3461" s="260"/>
      <c r="Q3461" s="260"/>
      <c r="R3461" s="260"/>
      <c r="S3461" s="260"/>
      <c r="T3461" s="261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62" t="s">
        <v>195</v>
      </c>
      <c r="AU3461" s="262" t="s">
        <v>83</v>
      </c>
      <c r="AV3461" s="14" t="s">
        <v>83</v>
      </c>
      <c r="AW3461" s="14" t="s">
        <v>30</v>
      </c>
      <c r="AX3461" s="14" t="s">
        <v>73</v>
      </c>
      <c r="AY3461" s="262" t="s">
        <v>183</v>
      </c>
    </row>
    <row r="3462" s="13" customFormat="1">
      <c r="A3462" s="13"/>
      <c r="B3462" s="241"/>
      <c r="C3462" s="242"/>
      <c r="D3462" s="243" t="s">
        <v>195</v>
      </c>
      <c r="E3462" s="244" t="s">
        <v>1</v>
      </c>
      <c r="F3462" s="245" t="s">
        <v>1773</v>
      </c>
      <c r="G3462" s="242"/>
      <c r="H3462" s="244" t="s">
        <v>1</v>
      </c>
      <c r="I3462" s="246"/>
      <c r="J3462" s="242"/>
      <c r="K3462" s="242"/>
      <c r="L3462" s="247"/>
      <c r="M3462" s="248"/>
      <c r="N3462" s="249"/>
      <c r="O3462" s="249"/>
      <c r="P3462" s="249"/>
      <c r="Q3462" s="249"/>
      <c r="R3462" s="249"/>
      <c r="S3462" s="249"/>
      <c r="T3462" s="250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51" t="s">
        <v>195</v>
      </c>
      <c r="AU3462" s="251" t="s">
        <v>83</v>
      </c>
      <c r="AV3462" s="13" t="s">
        <v>81</v>
      </c>
      <c r="AW3462" s="13" t="s">
        <v>30</v>
      </c>
      <c r="AX3462" s="13" t="s">
        <v>73</v>
      </c>
      <c r="AY3462" s="251" t="s">
        <v>183</v>
      </c>
    </row>
    <row r="3463" s="13" customFormat="1">
      <c r="A3463" s="13"/>
      <c r="B3463" s="241"/>
      <c r="C3463" s="242"/>
      <c r="D3463" s="243" t="s">
        <v>195</v>
      </c>
      <c r="E3463" s="244" t="s">
        <v>1</v>
      </c>
      <c r="F3463" s="245" t="s">
        <v>1774</v>
      </c>
      <c r="G3463" s="242"/>
      <c r="H3463" s="244" t="s">
        <v>1</v>
      </c>
      <c r="I3463" s="246"/>
      <c r="J3463" s="242"/>
      <c r="K3463" s="242"/>
      <c r="L3463" s="247"/>
      <c r="M3463" s="248"/>
      <c r="N3463" s="249"/>
      <c r="O3463" s="249"/>
      <c r="P3463" s="249"/>
      <c r="Q3463" s="249"/>
      <c r="R3463" s="249"/>
      <c r="S3463" s="249"/>
      <c r="T3463" s="250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51" t="s">
        <v>195</v>
      </c>
      <c r="AU3463" s="251" t="s">
        <v>83</v>
      </c>
      <c r="AV3463" s="13" t="s">
        <v>81</v>
      </c>
      <c r="AW3463" s="13" t="s">
        <v>30</v>
      </c>
      <c r="AX3463" s="13" t="s">
        <v>73</v>
      </c>
      <c r="AY3463" s="251" t="s">
        <v>183</v>
      </c>
    </row>
    <row r="3464" s="14" customFormat="1">
      <c r="A3464" s="14"/>
      <c r="B3464" s="252"/>
      <c r="C3464" s="253"/>
      <c r="D3464" s="243" t="s">
        <v>195</v>
      </c>
      <c r="E3464" s="254" t="s">
        <v>1</v>
      </c>
      <c r="F3464" s="255" t="s">
        <v>3844</v>
      </c>
      <c r="G3464" s="253"/>
      <c r="H3464" s="256">
        <v>25.699999999999999</v>
      </c>
      <c r="I3464" s="257"/>
      <c r="J3464" s="253"/>
      <c r="K3464" s="253"/>
      <c r="L3464" s="258"/>
      <c r="M3464" s="259"/>
      <c r="N3464" s="260"/>
      <c r="O3464" s="260"/>
      <c r="P3464" s="260"/>
      <c r="Q3464" s="260"/>
      <c r="R3464" s="260"/>
      <c r="S3464" s="260"/>
      <c r="T3464" s="261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62" t="s">
        <v>195</v>
      </c>
      <c r="AU3464" s="262" t="s">
        <v>83</v>
      </c>
      <c r="AV3464" s="14" t="s">
        <v>83</v>
      </c>
      <c r="AW3464" s="14" t="s">
        <v>30</v>
      </c>
      <c r="AX3464" s="14" t="s">
        <v>73</v>
      </c>
      <c r="AY3464" s="262" t="s">
        <v>183</v>
      </c>
    </row>
    <row r="3465" s="13" customFormat="1">
      <c r="A3465" s="13"/>
      <c r="B3465" s="241"/>
      <c r="C3465" s="242"/>
      <c r="D3465" s="243" t="s">
        <v>195</v>
      </c>
      <c r="E3465" s="244" t="s">
        <v>1</v>
      </c>
      <c r="F3465" s="245" t="s">
        <v>208</v>
      </c>
      <c r="G3465" s="242"/>
      <c r="H3465" s="244" t="s">
        <v>1</v>
      </c>
      <c r="I3465" s="246"/>
      <c r="J3465" s="242"/>
      <c r="K3465" s="242"/>
      <c r="L3465" s="247"/>
      <c r="M3465" s="248"/>
      <c r="N3465" s="249"/>
      <c r="O3465" s="249"/>
      <c r="P3465" s="249"/>
      <c r="Q3465" s="249"/>
      <c r="R3465" s="249"/>
      <c r="S3465" s="249"/>
      <c r="T3465" s="250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51" t="s">
        <v>195</v>
      </c>
      <c r="AU3465" s="251" t="s">
        <v>83</v>
      </c>
      <c r="AV3465" s="13" t="s">
        <v>81</v>
      </c>
      <c r="AW3465" s="13" t="s">
        <v>30</v>
      </c>
      <c r="AX3465" s="13" t="s">
        <v>73</v>
      </c>
      <c r="AY3465" s="251" t="s">
        <v>183</v>
      </c>
    </row>
    <row r="3466" s="13" customFormat="1">
      <c r="A3466" s="13"/>
      <c r="B3466" s="241"/>
      <c r="C3466" s="242"/>
      <c r="D3466" s="243" t="s">
        <v>195</v>
      </c>
      <c r="E3466" s="244" t="s">
        <v>1</v>
      </c>
      <c r="F3466" s="245" t="s">
        <v>3845</v>
      </c>
      <c r="G3466" s="242"/>
      <c r="H3466" s="244" t="s">
        <v>1</v>
      </c>
      <c r="I3466" s="246"/>
      <c r="J3466" s="242"/>
      <c r="K3466" s="242"/>
      <c r="L3466" s="247"/>
      <c r="M3466" s="248"/>
      <c r="N3466" s="249"/>
      <c r="O3466" s="249"/>
      <c r="P3466" s="249"/>
      <c r="Q3466" s="249"/>
      <c r="R3466" s="249"/>
      <c r="S3466" s="249"/>
      <c r="T3466" s="250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51" t="s">
        <v>195</v>
      </c>
      <c r="AU3466" s="251" t="s">
        <v>83</v>
      </c>
      <c r="AV3466" s="13" t="s">
        <v>81</v>
      </c>
      <c r="AW3466" s="13" t="s">
        <v>30</v>
      </c>
      <c r="AX3466" s="13" t="s">
        <v>73</v>
      </c>
      <c r="AY3466" s="251" t="s">
        <v>183</v>
      </c>
    </row>
    <row r="3467" s="13" customFormat="1">
      <c r="A3467" s="13"/>
      <c r="B3467" s="241"/>
      <c r="C3467" s="242"/>
      <c r="D3467" s="243" t="s">
        <v>195</v>
      </c>
      <c r="E3467" s="244" t="s">
        <v>1</v>
      </c>
      <c r="F3467" s="245" t="s">
        <v>2757</v>
      </c>
      <c r="G3467" s="242"/>
      <c r="H3467" s="244" t="s">
        <v>1</v>
      </c>
      <c r="I3467" s="246"/>
      <c r="J3467" s="242"/>
      <c r="K3467" s="242"/>
      <c r="L3467" s="247"/>
      <c r="M3467" s="248"/>
      <c r="N3467" s="249"/>
      <c r="O3467" s="249"/>
      <c r="P3467" s="249"/>
      <c r="Q3467" s="249"/>
      <c r="R3467" s="249"/>
      <c r="S3467" s="249"/>
      <c r="T3467" s="250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51" t="s">
        <v>195</v>
      </c>
      <c r="AU3467" s="251" t="s">
        <v>83</v>
      </c>
      <c r="AV3467" s="13" t="s">
        <v>81</v>
      </c>
      <c r="AW3467" s="13" t="s">
        <v>30</v>
      </c>
      <c r="AX3467" s="13" t="s">
        <v>73</v>
      </c>
      <c r="AY3467" s="251" t="s">
        <v>183</v>
      </c>
    </row>
    <row r="3468" s="14" customFormat="1">
      <c r="A3468" s="14"/>
      <c r="B3468" s="252"/>
      <c r="C3468" s="253"/>
      <c r="D3468" s="243" t="s">
        <v>195</v>
      </c>
      <c r="E3468" s="254" t="s">
        <v>1</v>
      </c>
      <c r="F3468" s="255" t="s">
        <v>188</v>
      </c>
      <c r="G3468" s="253"/>
      <c r="H3468" s="256">
        <v>4</v>
      </c>
      <c r="I3468" s="257"/>
      <c r="J3468" s="253"/>
      <c r="K3468" s="253"/>
      <c r="L3468" s="258"/>
      <c r="M3468" s="259"/>
      <c r="N3468" s="260"/>
      <c r="O3468" s="260"/>
      <c r="P3468" s="260"/>
      <c r="Q3468" s="260"/>
      <c r="R3468" s="260"/>
      <c r="S3468" s="260"/>
      <c r="T3468" s="261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62" t="s">
        <v>195</v>
      </c>
      <c r="AU3468" s="262" t="s">
        <v>83</v>
      </c>
      <c r="AV3468" s="14" t="s">
        <v>83</v>
      </c>
      <c r="AW3468" s="14" t="s">
        <v>30</v>
      </c>
      <c r="AX3468" s="14" t="s">
        <v>73</v>
      </c>
      <c r="AY3468" s="262" t="s">
        <v>183</v>
      </c>
    </row>
    <row r="3469" s="13" customFormat="1">
      <c r="A3469" s="13"/>
      <c r="B3469" s="241"/>
      <c r="C3469" s="242"/>
      <c r="D3469" s="243" t="s">
        <v>195</v>
      </c>
      <c r="E3469" s="244" t="s">
        <v>1</v>
      </c>
      <c r="F3469" s="245" t="s">
        <v>1778</v>
      </c>
      <c r="G3469" s="242"/>
      <c r="H3469" s="244" t="s">
        <v>1</v>
      </c>
      <c r="I3469" s="246"/>
      <c r="J3469" s="242"/>
      <c r="K3469" s="242"/>
      <c r="L3469" s="247"/>
      <c r="M3469" s="248"/>
      <c r="N3469" s="249"/>
      <c r="O3469" s="249"/>
      <c r="P3469" s="249"/>
      <c r="Q3469" s="249"/>
      <c r="R3469" s="249"/>
      <c r="S3469" s="249"/>
      <c r="T3469" s="250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51" t="s">
        <v>195</v>
      </c>
      <c r="AU3469" s="251" t="s">
        <v>83</v>
      </c>
      <c r="AV3469" s="13" t="s">
        <v>81</v>
      </c>
      <c r="AW3469" s="13" t="s">
        <v>30</v>
      </c>
      <c r="AX3469" s="13" t="s">
        <v>73</v>
      </c>
      <c r="AY3469" s="251" t="s">
        <v>183</v>
      </c>
    </row>
    <row r="3470" s="13" customFormat="1">
      <c r="A3470" s="13"/>
      <c r="B3470" s="241"/>
      <c r="C3470" s="242"/>
      <c r="D3470" s="243" t="s">
        <v>195</v>
      </c>
      <c r="E3470" s="244" t="s">
        <v>1</v>
      </c>
      <c r="F3470" s="245" t="s">
        <v>366</v>
      </c>
      <c r="G3470" s="242"/>
      <c r="H3470" s="244" t="s">
        <v>1</v>
      </c>
      <c r="I3470" s="246"/>
      <c r="J3470" s="242"/>
      <c r="K3470" s="242"/>
      <c r="L3470" s="247"/>
      <c r="M3470" s="248"/>
      <c r="N3470" s="249"/>
      <c r="O3470" s="249"/>
      <c r="P3470" s="249"/>
      <c r="Q3470" s="249"/>
      <c r="R3470" s="249"/>
      <c r="S3470" s="249"/>
      <c r="T3470" s="250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51" t="s">
        <v>195</v>
      </c>
      <c r="AU3470" s="251" t="s">
        <v>83</v>
      </c>
      <c r="AV3470" s="13" t="s">
        <v>81</v>
      </c>
      <c r="AW3470" s="13" t="s">
        <v>30</v>
      </c>
      <c r="AX3470" s="13" t="s">
        <v>73</v>
      </c>
      <c r="AY3470" s="251" t="s">
        <v>183</v>
      </c>
    </row>
    <row r="3471" s="14" customFormat="1">
      <c r="A3471" s="14"/>
      <c r="B3471" s="252"/>
      <c r="C3471" s="253"/>
      <c r="D3471" s="243" t="s">
        <v>195</v>
      </c>
      <c r="E3471" s="254" t="s">
        <v>1</v>
      </c>
      <c r="F3471" s="255" t="s">
        <v>2403</v>
      </c>
      <c r="G3471" s="253"/>
      <c r="H3471" s="256">
        <v>19.399999999999999</v>
      </c>
      <c r="I3471" s="257"/>
      <c r="J3471" s="253"/>
      <c r="K3471" s="253"/>
      <c r="L3471" s="258"/>
      <c r="M3471" s="259"/>
      <c r="N3471" s="260"/>
      <c r="O3471" s="260"/>
      <c r="P3471" s="260"/>
      <c r="Q3471" s="260"/>
      <c r="R3471" s="260"/>
      <c r="S3471" s="260"/>
      <c r="T3471" s="261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62" t="s">
        <v>195</v>
      </c>
      <c r="AU3471" s="262" t="s">
        <v>83</v>
      </c>
      <c r="AV3471" s="14" t="s">
        <v>83</v>
      </c>
      <c r="AW3471" s="14" t="s">
        <v>30</v>
      </c>
      <c r="AX3471" s="14" t="s">
        <v>73</v>
      </c>
      <c r="AY3471" s="262" t="s">
        <v>183</v>
      </c>
    </row>
    <row r="3472" s="15" customFormat="1">
      <c r="A3472" s="15"/>
      <c r="B3472" s="263"/>
      <c r="C3472" s="264"/>
      <c r="D3472" s="243" t="s">
        <v>195</v>
      </c>
      <c r="E3472" s="265" t="s">
        <v>1</v>
      </c>
      <c r="F3472" s="266" t="s">
        <v>219</v>
      </c>
      <c r="G3472" s="264"/>
      <c r="H3472" s="267">
        <v>164.40000000000001</v>
      </c>
      <c r="I3472" s="268"/>
      <c r="J3472" s="264"/>
      <c r="K3472" s="264"/>
      <c r="L3472" s="269"/>
      <c r="M3472" s="270"/>
      <c r="N3472" s="271"/>
      <c r="O3472" s="271"/>
      <c r="P3472" s="271"/>
      <c r="Q3472" s="271"/>
      <c r="R3472" s="271"/>
      <c r="S3472" s="271"/>
      <c r="T3472" s="272"/>
      <c r="U3472" s="15"/>
      <c r="V3472" s="15"/>
      <c r="W3472" s="15"/>
      <c r="X3472" s="15"/>
      <c r="Y3472" s="15"/>
      <c r="Z3472" s="15"/>
      <c r="AA3472" s="15"/>
      <c r="AB3472" s="15"/>
      <c r="AC3472" s="15"/>
      <c r="AD3472" s="15"/>
      <c r="AE3472" s="15"/>
      <c r="AT3472" s="273" t="s">
        <v>195</v>
      </c>
      <c r="AU3472" s="273" t="s">
        <v>83</v>
      </c>
      <c r="AV3472" s="15" t="s">
        <v>188</v>
      </c>
      <c r="AW3472" s="15" t="s">
        <v>30</v>
      </c>
      <c r="AX3472" s="15" t="s">
        <v>81</v>
      </c>
      <c r="AY3472" s="273" t="s">
        <v>183</v>
      </c>
    </row>
    <row r="3473" s="2" customFormat="1" ht="24.15" customHeight="1">
      <c r="A3473" s="38"/>
      <c r="B3473" s="39"/>
      <c r="C3473" s="227" t="s">
        <v>3865</v>
      </c>
      <c r="D3473" s="227" t="s">
        <v>185</v>
      </c>
      <c r="E3473" s="228" t="s">
        <v>3866</v>
      </c>
      <c r="F3473" s="229" t="s">
        <v>3867</v>
      </c>
      <c r="G3473" s="230" t="s">
        <v>202</v>
      </c>
      <c r="H3473" s="231">
        <v>31.300000000000001</v>
      </c>
      <c r="I3473" s="232"/>
      <c r="J3473" s="233">
        <f>ROUND(I3473*H3473,2)</f>
        <v>0</v>
      </c>
      <c r="K3473" s="234"/>
      <c r="L3473" s="44"/>
      <c r="M3473" s="235" t="s">
        <v>1</v>
      </c>
      <c r="N3473" s="236" t="s">
        <v>38</v>
      </c>
      <c r="O3473" s="91"/>
      <c r="P3473" s="237">
        <f>O3473*H3473</f>
        <v>0</v>
      </c>
      <c r="Q3473" s="237">
        <v>0.00029999999999999997</v>
      </c>
      <c r="R3473" s="237">
        <f>Q3473*H3473</f>
        <v>0.009389999999999999</v>
      </c>
      <c r="S3473" s="237">
        <v>0</v>
      </c>
      <c r="T3473" s="238">
        <f>S3473*H3473</f>
        <v>0</v>
      </c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R3473" s="239" t="s">
        <v>327</v>
      </c>
      <c r="AT3473" s="239" t="s">
        <v>185</v>
      </c>
      <c r="AU3473" s="239" t="s">
        <v>83</v>
      </c>
      <c r="AY3473" s="17" t="s">
        <v>183</v>
      </c>
      <c r="BE3473" s="240">
        <f>IF(N3473="základní",J3473,0)</f>
        <v>0</v>
      </c>
      <c r="BF3473" s="240">
        <f>IF(N3473="snížená",J3473,0)</f>
        <v>0</v>
      </c>
      <c r="BG3473" s="240">
        <f>IF(N3473="zákl. přenesená",J3473,0)</f>
        <v>0</v>
      </c>
      <c r="BH3473" s="240">
        <f>IF(N3473="sníž. přenesená",J3473,0)</f>
        <v>0</v>
      </c>
      <c r="BI3473" s="240">
        <f>IF(N3473="nulová",J3473,0)</f>
        <v>0</v>
      </c>
      <c r="BJ3473" s="17" t="s">
        <v>81</v>
      </c>
      <c r="BK3473" s="240">
        <f>ROUND(I3473*H3473,2)</f>
        <v>0</v>
      </c>
      <c r="BL3473" s="17" t="s">
        <v>327</v>
      </c>
      <c r="BM3473" s="239" t="s">
        <v>3868</v>
      </c>
    </row>
    <row r="3474" s="13" customFormat="1">
      <c r="A3474" s="13"/>
      <c r="B3474" s="241"/>
      <c r="C3474" s="242"/>
      <c r="D3474" s="243" t="s">
        <v>195</v>
      </c>
      <c r="E3474" s="244" t="s">
        <v>1</v>
      </c>
      <c r="F3474" s="245" t="s">
        <v>196</v>
      </c>
      <c r="G3474" s="242"/>
      <c r="H3474" s="244" t="s">
        <v>1</v>
      </c>
      <c r="I3474" s="246"/>
      <c r="J3474" s="242"/>
      <c r="K3474" s="242"/>
      <c r="L3474" s="247"/>
      <c r="M3474" s="248"/>
      <c r="N3474" s="249"/>
      <c r="O3474" s="249"/>
      <c r="P3474" s="249"/>
      <c r="Q3474" s="249"/>
      <c r="R3474" s="249"/>
      <c r="S3474" s="249"/>
      <c r="T3474" s="250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51" t="s">
        <v>195</v>
      </c>
      <c r="AU3474" s="251" t="s">
        <v>83</v>
      </c>
      <c r="AV3474" s="13" t="s">
        <v>81</v>
      </c>
      <c r="AW3474" s="13" t="s">
        <v>30</v>
      </c>
      <c r="AX3474" s="13" t="s">
        <v>73</v>
      </c>
      <c r="AY3474" s="251" t="s">
        <v>183</v>
      </c>
    </row>
    <row r="3475" s="13" customFormat="1">
      <c r="A3475" s="13"/>
      <c r="B3475" s="241"/>
      <c r="C3475" s="242"/>
      <c r="D3475" s="243" t="s">
        <v>195</v>
      </c>
      <c r="E3475" s="244" t="s">
        <v>1</v>
      </c>
      <c r="F3475" s="245" t="s">
        <v>3869</v>
      </c>
      <c r="G3475" s="242"/>
      <c r="H3475" s="244" t="s">
        <v>1</v>
      </c>
      <c r="I3475" s="246"/>
      <c r="J3475" s="242"/>
      <c r="K3475" s="242"/>
      <c r="L3475" s="247"/>
      <c r="M3475" s="248"/>
      <c r="N3475" s="249"/>
      <c r="O3475" s="249"/>
      <c r="P3475" s="249"/>
      <c r="Q3475" s="249"/>
      <c r="R3475" s="249"/>
      <c r="S3475" s="249"/>
      <c r="T3475" s="250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51" t="s">
        <v>195</v>
      </c>
      <c r="AU3475" s="251" t="s">
        <v>83</v>
      </c>
      <c r="AV3475" s="13" t="s">
        <v>81</v>
      </c>
      <c r="AW3475" s="13" t="s">
        <v>30</v>
      </c>
      <c r="AX3475" s="13" t="s">
        <v>73</v>
      </c>
      <c r="AY3475" s="251" t="s">
        <v>183</v>
      </c>
    </row>
    <row r="3476" s="13" customFormat="1">
      <c r="A3476" s="13"/>
      <c r="B3476" s="241"/>
      <c r="C3476" s="242"/>
      <c r="D3476" s="243" t="s">
        <v>195</v>
      </c>
      <c r="E3476" s="244" t="s">
        <v>1</v>
      </c>
      <c r="F3476" s="245" t="s">
        <v>3850</v>
      </c>
      <c r="G3476" s="242"/>
      <c r="H3476" s="244" t="s">
        <v>1</v>
      </c>
      <c r="I3476" s="246"/>
      <c r="J3476" s="242"/>
      <c r="K3476" s="242"/>
      <c r="L3476" s="247"/>
      <c r="M3476" s="248"/>
      <c r="N3476" s="249"/>
      <c r="O3476" s="249"/>
      <c r="P3476" s="249"/>
      <c r="Q3476" s="249"/>
      <c r="R3476" s="249"/>
      <c r="S3476" s="249"/>
      <c r="T3476" s="250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51" t="s">
        <v>195</v>
      </c>
      <c r="AU3476" s="251" t="s">
        <v>83</v>
      </c>
      <c r="AV3476" s="13" t="s">
        <v>81</v>
      </c>
      <c r="AW3476" s="13" t="s">
        <v>30</v>
      </c>
      <c r="AX3476" s="13" t="s">
        <v>73</v>
      </c>
      <c r="AY3476" s="251" t="s">
        <v>183</v>
      </c>
    </row>
    <row r="3477" s="14" customFormat="1">
      <c r="A3477" s="14"/>
      <c r="B3477" s="252"/>
      <c r="C3477" s="253"/>
      <c r="D3477" s="243" t="s">
        <v>195</v>
      </c>
      <c r="E3477" s="254" t="s">
        <v>1</v>
      </c>
      <c r="F3477" s="255" t="s">
        <v>3851</v>
      </c>
      <c r="G3477" s="253"/>
      <c r="H3477" s="256">
        <v>15.4</v>
      </c>
      <c r="I3477" s="257"/>
      <c r="J3477" s="253"/>
      <c r="K3477" s="253"/>
      <c r="L3477" s="258"/>
      <c r="M3477" s="259"/>
      <c r="N3477" s="260"/>
      <c r="O3477" s="260"/>
      <c r="P3477" s="260"/>
      <c r="Q3477" s="260"/>
      <c r="R3477" s="260"/>
      <c r="S3477" s="260"/>
      <c r="T3477" s="261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62" t="s">
        <v>195</v>
      </c>
      <c r="AU3477" s="262" t="s">
        <v>83</v>
      </c>
      <c r="AV3477" s="14" t="s">
        <v>83</v>
      </c>
      <c r="AW3477" s="14" t="s">
        <v>30</v>
      </c>
      <c r="AX3477" s="14" t="s">
        <v>73</v>
      </c>
      <c r="AY3477" s="262" t="s">
        <v>183</v>
      </c>
    </row>
    <row r="3478" s="13" customFormat="1">
      <c r="A3478" s="13"/>
      <c r="B3478" s="241"/>
      <c r="C3478" s="242"/>
      <c r="D3478" s="243" t="s">
        <v>195</v>
      </c>
      <c r="E3478" s="244" t="s">
        <v>1</v>
      </c>
      <c r="F3478" s="245" t="s">
        <v>3856</v>
      </c>
      <c r="G3478" s="242"/>
      <c r="H3478" s="244" t="s">
        <v>1</v>
      </c>
      <c r="I3478" s="246"/>
      <c r="J3478" s="242"/>
      <c r="K3478" s="242"/>
      <c r="L3478" s="247"/>
      <c r="M3478" s="248"/>
      <c r="N3478" s="249"/>
      <c r="O3478" s="249"/>
      <c r="P3478" s="249"/>
      <c r="Q3478" s="249"/>
      <c r="R3478" s="249"/>
      <c r="S3478" s="249"/>
      <c r="T3478" s="250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51" t="s">
        <v>195</v>
      </c>
      <c r="AU3478" s="251" t="s">
        <v>83</v>
      </c>
      <c r="AV3478" s="13" t="s">
        <v>81</v>
      </c>
      <c r="AW3478" s="13" t="s">
        <v>30</v>
      </c>
      <c r="AX3478" s="13" t="s">
        <v>73</v>
      </c>
      <c r="AY3478" s="251" t="s">
        <v>183</v>
      </c>
    </row>
    <row r="3479" s="13" customFormat="1">
      <c r="A3479" s="13"/>
      <c r="B3479" s="241"/>
      <c r="C3479" s="242"/>
      <c r="D3479" s="243" t="s">
        <v>195</v>
      </c>
      <c r="E3479" s="244" t="s">
        <v>1</v>
      </c>
      <c r="F3479" s="245" t="s">
        <v>3870</v>
      </c>
      <c r="G3479" s="242"/>
      <c r="H3479" s="244" t="s">
        <v>1</v>
      </c>
      <c r="I3479" s="246"/>
      <c r="J3479" s="242"/>
      <c r="K3479" s="242"/>
      <c r="L3479" s="247"/>
      <c r="M3479" s="248"/>
      <c r="N3479" s="249"/>
      <c r="O3479" s="249"/>
      <c r="P3479" s="249"/>
      <c r="Q3479" s="249"/>
      <c r="R3479" s="249"/>
      <c r="S3479" s="249"/>
      <c r="T3479" s="250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51" t="s">
        <v>195</v>
      </c>
      <c r="AU3479" s="251" t="s">
        <v>83</v>
      </c>
      <c r="AV3479" s="13" t="s">
        <v>81</v>
      </c>
      <c r="AW3479" s="13" t="s">
        <v>30</v>
      </c>
      <c r="AX3479" s="13" t="s">
        <v>73</v>
      </c>
      <c r="AY3479" s="251" t="s">
        <v>183</v>
      </c>
    </row>
    <row r="3480" s="14" customFormat="1">
      <c r="A3480" s="14"/>
      <c r="B3480" s="252"/>
      <c r="C3480" s="253"/>
      <c r="D3480" s="243" t="s">
        <v>195</v>
      </c>
      <c r="E3480" s="254" t="s">
        <v>1</v>
      </c>
      <c r="F3480" s="255" t="s">
        <v>3871</v>
      </c>
      <c r="G3480" s="253"/>
      <c r="H3480" s="256">
        <v>15.9</v>
      </c>
      <c r="I3480" s="257"/>
      <c r="J3480" s="253"/>
      <c r="K3480" s="253"/>
      <c r="L3480" s="258"/>
      <c r="M3480" s="259"/>
      <c r="N3480" s="260"/>
      <c r="O3480" s="260"/>
      <c r="P3480" s="260"/>
      <c r="Q3480" s="260"/>
      <c r="R3480" s="260"/>
      <c r="S3480" s="260"/>
      <c r="T3480" s="261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62" t="s">
        <v>195</v>
      </c>
      <c r="AU3480" s="262" t="s">
        <v>83</v>
      </c>
      <c r="AV3480" s="14" t="s">
        <v>83</v>
      </c>
      <c r="AW3480" s="14" t="s">
        <v>30</v>
      </c>
      <c r="AX3480" s="14" t="s">
        <v>73</v>
      </c>
      <c r="AY3480" s="262" t="s">
        <v>183</v>
      </c>
    </row>
    <row r="3481" s="15" customFormat="1">
      <c r="A3481" s="15"/>
      <c r="B3481" s="263"/>
      <c r="C3481" s="264"/>
      <c r="D3481" s="243" t="s">
        <v>195</v>
      </c>
      <c r="E3481" s="265" t="s">
        <v>1</v>
      </c>
      <c r="F3481" s="266" t="s">
        <v>219</v>
      </c>
      <c r="G3481" s="264"/>
      <c r="H3481" s="267">
        <v>31.300000000000001</v>
      </c>
      <c r="I3481" s="268"/>
      <c r="J3481" s="264"/>
      <c r="K3481" s="264"/>
      <c r="L3481" s="269"/>
      <c r="M3481" s="270"/>
      <c r="N3481" s="271"/>
      <c r="O3481" s="271"/>
      <c r="P3481" s="271"/>
      <c r="Q3481" s="271"/>
      <c r="R3481" s="271"/>
      <c r="S3481" s="271"/>
      <c r="T3481" s="272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T3481" s="273" t="s">
        <v>195</v>
      </c>
      <c r="AU3481" s="273" t="s">
        <v>83</v>
      </c>
      <c r="AV3481" s="15" t="s">
        <v>188</v>
      </c>
      <c r="AW3481" s="15" t="s">
        <v>30</v>
      </c>
      <c r="AX3481" s="15" t="s">
        <v>81</v>
      </c>
      <c r="AY3481" s="273" t="s">
        <v>183</v>
      </c>
    </row>
    <row r="3482" s="2" customFormat="1" ht="33" customHeight="1">
      <c r="A3482" s="38"/>
      <c r="B3482" s="39"/>
      <c r="C3482" s="227" t="s">
        <v>3872</v>
      </c>
      <c r="D3482" s="227" t="s">
        <v>185</v>
      </c>
      <c r="E3482" s="228" t="s">
        <v>3873</v>
      </c>
      <c r="F3482" s="229" t="s">
        <v>3874</v>
      </c>
      <c r="G3482" s="230" t="s">
        <v>202</v>
      </c>
      <c r="H3482" s="231">
        <v>179.80000000000001</v>
      </c>
      <c r="I3482" s="232"/>
      <c r="J3482" s="233">
        <f>ROUND(I3482*H3482,2)</f>
        <v>0</v>
      </c>
      <c r="K3482" s="234"/>
      <c r="L3482" s="44"/>
      <c r="M3482" s="235" t="s">
        <v>1</v>
      </c>
      <c r="N3482" s="236" t="s">
        <v>38</v>
      </c>
      <c r="O3482" s="91"/>
      <c r="P3482" s="237">
        <f>O3482*H3482</f>
        <v>0</v>
      </c>
      <c r="Q3482" s="237">
        <v>0.0044999999999999997</v>
      </c>
      <c r="R3482" s="237">
        <f>Q3482*H3482</f>
        <v>0.80910000000000004</v>
      </c>
      <c r="S3482" s="237">
        <v>0</v>
      </c>
      <c r="T3482" s="238">
        <f>S3482*H3482</f>
        <v>0</v>
      </c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R3482" s="239" t="s">
        <v>327</v>
      </c>
      <c r="AT3482" s="239" t="s">
        <v>185</v>
      </c>
      <c r="AU3482" s="239" t="s">
        <v>83</v>
      </c>
      <c r="AY3482" s="17" t="s">
        <v>183</v>
      </c>
      <c r="BE3482" s="240">
        <f>IF(N3482="základní",J3482,0)</f>
        <v>0</v>
      </c>
      <c r="BF3482" s="240">
        <f>IF(N3482="snížená",J3482,0)</f>
        <v>0</v>
      </c>
      <c r="BG3482" s="240">
        <f>IF(N3482="zákl. přenesená",J3482,0)</f>
        <v>0</v>
      </c>
      <c r="BH3482" s="240">
        <f>IF(N3482="sníž. přenesená",J3482,0)</f>
        <v>0</v>
      </c>
      <c r="BI3482" s="240">
        <f>IF(N3482="nulová",J3482,0)</f>
        <v>0</v>
      </c>
      <c r="BJ3482" s="17" t="s">
        <v>81</v>
      </c>
      <c r="BK3482" s="240">
        <f>ROUND(I3482*H3482,2)</f>
        <v>0</v>
      </c>
      <c r="BL3482" s="17" t="s">
        <v>327</v>
      </c>
      <c r="BM3482" s="239" t="s">
        <v>3875</v>
      </c>
    </row>
    <row r="3483" s="13" customFormat="1">
      <c r="A3483" s="13"/>
      <c r="B3483" s="241"/>
      <c r="C3483" s="242"/>
      <c r="D3483" s="243" t="s">
        <v>195</v>
      </c>
      <c r="E3483" s="244" t="s">
        <v>1</v>
      </c>
      <c r="F3483" s="245" t="s">
        <v>196</v>
      </c>
      <c r="G3483" s="242"/>
      <c r="H3483" s="244" t="s">
        <v>1</v>
      </c>
      <c r="I3483" s="246"/>
      <c r="J3483" s="242"/>
      <c r="K3483" s="242"/>
      <c r="L3483" s="247"/>
      <c r="M3483" s="248"/>
      <c r="N3483" s="249"/>
      <c r="O3483" s="249"/>
      <c r="P3483" s="249"/>
      <c r="Q3483" s="249"/>
      <c r="R3483" s="249"/>
      <c r="S3483" s="249"/>
      <c r="T3483" s="250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51" t="s">
        <v>195</v>
      </c>
      <c r="AU3483" s="251" t="s">
        <v>83</v>
      </c>
      <c r="AV3483" s="13" t="s">
        <v>81</v>
      </c>
      <c r="AW3483" s="13" t="s">
        <v>30</v>
      </c>
      <c r="AX3483" s="13" t="s">
        <v>73</v>
      </c>
      <c r="AY3483" s="251" t="s">
        <v>183</v>
      </c>
    </row>
    <row r="3484" s="13" customFormat="1">
      <c r="A3484" s="13"/>
      <c r="B3484" s="241"/>
      <c r="C3484" s="242"/>
      <c r="D3484" s="243" t="s">
        <v>195</v>
      </c>
      <c r="E3484" s="244" t="s">
        <v>1</v>
      </c>
      <c r="F3484" s="245" t="s">
        <v>3869</v>
      </c>
      <c r="G3484" s="242"/>
      <c r="H3484" s="244" t="s">
        <v>1</v>
      </c>
      <c r="I3484" s="246"/>
      <c r="J3484" s="242"/>
      <c r="K3484" s="242"/>
      <c r="L3484" s="247"/>
      <c r="M3484" s="248"/>
      <c r="N3484" s="249"/>
      <c r="O3484" s="249"/>
      <c r="P3484" s="249"/>
      <c r="Q3484" s="249"/>
      <c r="R3484" s="249"/>
      <c r="S3484" s="249"/>
      <c r="T3484" s="250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51" t="s">
        <v>195</v>
      </c>
      <c r="AU3484" s="251" t="s">
        <v>83</v>
      </c>
      <c r="AV3484" s="13" t="s">
        <v>81</v>
      </c>
      <c r="AW3484" s="13" t="s">
        <v>30</v>
      </c>
      <c r="AX3484" s="13" t="s">
        <v>73</v>
      </c>
      <c r="AY3484" s="251" t="s">
        <v>183</v>
      </c>
    </row>
    <row r="3485" s="13" customFormat="1">
      <c r="A3485" s="13"/>
      <c r="B3485" s="241"/>
      <c r="C3485" s="242"/>
      <c r="D3485" s="243" t="s">
        <v>195</v>
      </c>
      <c r="E3485" s="244" t="s">
        <v>1</v>
      </c>
      <c r="F3485" s="245" t="s">
        <v>3850</v>
      </c>
      <c r="G3485" s="242"/>
      <c r="H3485" s="244" t="s">
        <v>1</v>
      </c>
      <c r="I3485" s="246"/>
      <c r="J3485" s="242"/>
      <c r="K3485" s="242"/>
      <c r="L3485" s="247"/>
      <c r="M3485" s="248"/>
      <c r="N3485" s="249"/>
      <c r="O3485" s="249"/>
      <c r="P3485" s="249"/>
      <c r="Q3485" s="249"/>
      <c r="R3485" s="249"/>
      <c r="S3485" s="249"/>
      <c r="T3485" s="250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51" t="s">
        <v>195</v>
      </c>
      <c r="AU3485" s="251" t="s">
        <v>83</v>
      </c>
      <c r="AV3485" s="13" t="s">
        <v>81</v>
      </c>
      <c r="AW3485" s="13" t="s">
        <v>30</v>
      </c>
      <c r="AX3485" s="13" t="s">
        <v>73</v>
      </c>
      <c r="AY3485" s="251" t="s">
        <v>183</v>
      </c>
    </row>
    <row r="3486" s="14" customFormat="1">
      <c r="A3486" s="14"/>
      <c r="B3486" s="252"/>
      <c r="C3486" s="253"/>
      <c r="D3486" s="243" t="s">
        <v>195</v>
      </c>
      <c r="E3486" s="254" t="s">
        <v>1</v>
      </c>
      <c r="F3486" s="255" t="s">
        <v>3851</v>
      </c>
      <c r="G3486" s="253"/>
      <c r="H3486" s="256">
        <v>15.4</v>
      </c>
      <c r="I3486" s="257"/>
      <c r="J3486" s="253"/>
      <c r="K3486" s="253"/>
      <c r="L3486" s="258"/>
      <c r="M3486" s="259"/>
      <c r="N3486" s="260"/>
      <c r="O3486" s="260"/>
      <c r="P3486" s="260"/>
      <c r="Q3486" s="260"/>
      <c r="R3486" s="260"/>
      <c r="S3486" s="260"/>
      <c r="T3486" s="261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62" t="s">
        <v>195</v>
      </c>
      <c r="AU3486" s="262" t="s">
        <v>83</v>
      </c>
      <c r="AV3486" s="14" t="s">
        <v>83</v>
      </c>
      <c r="AW3486" s="14" t="s">
        <v>30</v>
      </c>
      <c r="AX3486" s="14" t="s">
        <v>73</v>
      </c>
      <c r="AY3486" s="262" t="s">
        <v>183</v>
      </c>
    </row>
    <row r="3487" s="13" customFormat="1">
      <c r="A3487" s="13"/>
      <c r="B3487" s="241"/>
      <c r="C3487" s="242"/>
      <c r="D3487" s="243" t="s">
        <v>195</v>
      </c>
      <c r="E3487" s="244" t="s">
        <v>1</v>
      </c>
      <c r="F3487" s="245" t="s">
        <v>3856</v>
      </c>
      <c r="G3487" s="242"/>
      <c r="H3487" s="244" t="s">
        <v>1</v>
      </c>
      <c r="I3487" s="246"/>
      <c r="J3487" s="242"/>
      <c r="K3487" s="242"/>
      <c r="L3487" s="247"/>
      <c r="M3487" s="248"/>
      <c r="N3487" s="249"/>
      <c r="O3487" s="249"/>
      <c r="P3487" s="249"/>
      <c r="Q3487" s="249"/>
      <c r="R3487" s="249"/>
      <c r="S3487" s="249"/>
      <c r="T3487" s="250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51" t="s">
        <v>195</v>
      </c>
      <c r="AU3487" s="251" t="s">
        <v>83</v>
      </c>
      <c r="AV3487" s="13" t="s">
        <v>81</v>
      </c>
      <c r="AW3487" s="13" t="s">
        <v>30</v>
      </c>
      <c r="AX3487" s="13" t="s">
        <v>73</v>
      </c>
      <c r="AY3487" s="251" t="s">
        <v>183</v>
      </c>
    </row>
    <row r="3488" s="13" customFormat="1">
      <c r="A3488" s="13"/>
      <c r="B3488" s="241"/>
      <c r="C3488" s="242"/>
      <c r="D3488" s="243" t="s">
        <v>195</v>
      </c>
      <c r="E3488" s="244" t="s">
        <v>1</v>
      </c>
      <c r="F3488" s="245" t="s">
        <v>3842</v>
      </c>
      <c r="G3488" s="242"/>
      <c r="H3488" s="244" t="s">
        <v>1</v>
      </c>
      <c r="I3488" s="246"/>
      <c r="J3488" s="242"/>
      <c r="K3488" s="242"/>
      <c r="L3488" s="247"/>
      <c r="M3488" s="248"/>
      <c r="N3488" s="249"/>
      <c r="O3488" s="249"/>
      <c r="P3488" s="249"/>
      <c r="Q3488" s="249"/>
      <c r="R3488" s="249"/>
      <c r="S3488" s="249"/>
      <c r="T3488" s="250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51" t="s">
        <v>195</v>
      </c>
      <c r="AU3488" s="251" t="s">
        <v>83</v>
      </c>
      <c r="AV3488" s="13" t="s">
        <v>81</v>
      </c>
      <c r="AW3488" s="13" t="s">
        <v>30</v>
      </c>
      <c r="AX3488" s="13" t="s">
        <v>73</v>
      </c>
      <c r="AY3488" s="251" t="s">
        <v>183</v>
      </c>
    </row>
    <row r="3489" s="14" customFormat="1">
      <c r="A3489" s="14"/>
      <c r="B3489" s="252"/>
      <c r="C3489" s="253"/>
      <c r="D3489" s="243" t="s">
        <v>195</v>
      </c>
      <c r="E3489" s="254" t="s">
        <v>1</v>
      </c>
      <c r="F3489" s="255" t="s">
        <v>3843</v>
      </c>
      <c r="G3489" s="253"/>
      <c r="H3489" s="256">
        <v>115.3</v>
      </c>
      <c r="I3489" s="257"/>
      <c r="J3489" s="253"/>
      <c r="K3489" s="253"/>
      <c r="L3489" s="258"/>
      <c r="M3489" s="259"/>
      <c r="N3489" s="260"/>
      <c r="O3489" s="260"/>
      <c r="P3489" s="260"/>
      <c r="Q3489" s="260"/>
      <c r="R3489" s="260"/>
      <c r="S3489" s="260"/>
      <c r="T3489" s="261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62" t="s">
        <v>195</v>
      </c>
      <c r="AU3489" s="262" t="s">
        <v>83</v>
      </c>
      <c r="AV3489" s="14" t="s">
        <v>83</v>
      </c>
      <c r="AW3489" s="14" t="s">
        <v>30</v>
      </c>
      <c r="AX3489" s="14" t="s">
        <v>73</v>
      </c>
      <c r="AY3489" s="262" t="s">
        <v>183</v>
      </c>
    </row>
    <row r="3490" s="13" customFormat="1">
      <c r="A3490" s="13"/>
      <c r="B3490" s="241"/>
      <c r="C3490" s="242"/>
      <c r="D3490" s="243" t="s">
        <v>195</v>
      </c>
      <c r="E3490" s="244" t="s">
        <v>1</v>
      </c>
      <c r="F3490" s="245" t="s">
        <v>1773</v>
      </c>
      <c r="G3490" s="242"/>
      <c r="H3490" s="244" t="s">
        <v>1</v>
      </c>
      <c r="I3490" s="246"/>
      <c r="J3490" s="242"/>
      <c r="K3490" s="242"/>
      <c r="L3490" s="247"/>
      <c r="M3490" s="248"/>
      <c r="N3490" s="249"/>
      <c r="O3490" s="249"/>
      <c r="P3490" s="249"/>
      <c r="Q3490" s="249"/>
      <c r="R3490" s="249"/>
      <c r="S3490" s="249"/>
      <c r="T3490" s="250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51" t="s">
        <v>195</v>
      </c>
      <c r="AU3490" s="251" t="s">
        <v>83</v>
      </c>
      <c r="AV3490" s="13" t="s">
        <v>81</v>
      </c>
      <c r="AW3490" s="13" t="s">
        <v>30</v>
      </c>
      <c r="AX3490" s="13" t="s">
        <v>73</v>
      </c>
      <c r="AY3490" s="251" t="s">
        <v>183</v>
      </c>
    </row>
    <row r="3491" s="13" customFormat="1">
      <c r="A3491" s="13"/>
      <c r="B3491" s="241"/>
      <c r="C3491" s="242"/>
      <c r="D3491" s="243" t="s">
        <v>195</v>
      </c>
      <c r="E3491" s="244" t="s">
        <v>1</v>
      </c>
      <c r="F3491" s="245" t="s">
        <v>1774</v>
      </c>
      <c r="G3491" s="242"/>
      <c r="H3491" s="244" t="s">
        <v>1</v>
      </c>
      <c r="I3491" s="246"/>
      <c r="J3491" s="242"/>
      <c r="K3491" s="242"/>
      <c r="L3491" s="247"/>
      <c r="M3491" s="248"/>
      <c r="N3491" s="249"/>
      <c r="O3491" s="249"/>
      <c r="P3491" s="249"/>
      <c r="Q3491" s="249"/>
      <c r="R3491" s="249"/>
      <c r="S3491" s="249"/>
      <c r="T3491" s="250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51" t="s">
        <v>195</v>
      </c>
      <c r="AU3491" s="251" t="s">
        <v>83</v>
      </c>
      <c r="AV3491" s="13" t="s">
        <v>81</v>
      </c>
      <c r="AW3491" s="13" t="s">
        <v>30</v>
      </c>
      <c r="AX3491" s="13" t="s">
        <v>73</v>
      </c>
      <c r="AY3491" s="251" t="s">
        <v>183</v>
      </c>
    </row>
    <row r="3492" s="14" customFormat="1">
      <c r="A3492" s="14"/>
      <c r="B3492" s="252"/>
      <c r="C3492" s="253"/>
      <c r="D3492" s="243" t="s">
        <v>195</v>
      </c>
      <c r="E3492" s="254" t="s">
        <v>1</v>
      </c>
      <c r="F3492" s="255" t="s">
        <v>3844</v>
      </c>
      <c r="G3492" s="253"/>
      <c r="H3492" s="256">
        <v>25.699999999999999</v>
      </c>
      <c r="I3492" s="257"/>
      <c r="J3492" s="253"/>
      <c r="K3492" s="253"/>
      <c r="L3492" s="258"/>
      <c r="M3492" s="259"/>
      <c r="N3492" s="260"/>
      <c r="O3492" s="260"/>
      <c r="P3492" s="260"/>
      <c r="Q3492" s="260"/>
      <c r="R3492" s="260"/>
      <c r="S3492" s="260"/>
      <c r="T3492" s="261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62" t="s">
        <v>195</v>
      </c>
      <c r="AU3492" s="262" t="s">
        <v>83</v>
      </c>
      <c r="AV3492" s="14" t="s">
        <v>83</v>
      </c>
      <c r="AW3492" s="14" t="s">
        <v>30</v>
      </c>
      <c r="AX3492" s="14" t="s">
        <v>73</v>
      </c>
      <c r="AY3492" s="262" t="s">
        <v>183</v>
      </c>
    </row>
    <row r="3493" s="13" customFormat="1">
      <c r="A3493" s="13"/>
      <c r="B3493" s="241"/>
      <c r="C3493" s="242"/>
      <c r="D3493" s="243" t="s">
        <v>195</v>
      </c>
      <c r="E3493" s="244" t="s">
        <v>1</v>
      </c>
      <c r="F3493" s="245" t="s">
        <v>208</v>
      </c>
      <c r="G3493" s="242"/>
      <c r="H3493" s="244" t="s">
        <v>1</v>
      </c>
      <c r="I3493" s="246"/>
      <c r="J3493" s="242"/>
      <c r="K3493" s="242"/>
      <c r="L3493" s="247"/>
      <c r="M3493" s="248"/>
      <c r="N3493" s="249"/>
      <c r="O3493" s="249"/>
      <c r="P3493" s="249"/>
      <c r="Q3493" s="249"/>
      <c r="R3493" s="249"/>
      <c r="S3493" s="249"/>
      <c r="T3493" s="250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51" t="s">
        <v>195</v>
      </c>
      <c r="AU3493" s="251" t="s">
        <v>83</v>
      </c>
      <c r="AV3493" s="13" t="s">
        <v>81</v>
      </c>
      <c r="AW3493" s="13" t="s">
        <v>30</v>
      </c>
      <c r="AX3493" s="13" t="s">
        <v>73</v>
      </c>
      <c r="AY3493" s="251" t="s">
        <v>183</v>
      </c>
    </row>
    <row r="3494" s="13" customFormat="1">
      <c r="A3494" s="13"/>
      <c r="B3494" s="241"/>
      <c r="C3494" s="242"/>
      <c r="D3494" s="243" t="s">
        <v>195</v>
      </c>
      <c r="E3494" s="244" t="s">
        <v>1</v>
      </c>
      <c r="F3494" s="245" t="s">
        <v>3845</v>
      </c>
      <c r="G3494" s="242"/>
      <c r="H3494" s="244" t="s">
        <v>1</v>
      </c>
      <c r="I3494" s="246"/>
      <c r="J3494" s="242"/>
      <c r="K3494" s="242"/>
      <c r="L3494" s="247"/>
      <c r="M3494" s="248"/>
      <c r="N3494" s="249"/>
      <c r="O3494" s="249"/>
      <c r="P3494" s="249"/>
      <c r="Q3494" s="249"/>
      <c r="R3494" s="249"/>
      <c r="S3494" s="249"/>
      <c r="T3494" s="250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51" t="s">
        <v>195</v>
      </c>
      <c r="AU3494" s="251" t="s">
        <v>83</v>
      </c>
      <c r="AV3494" s="13" t="s">
        <v>81</v>
      </c>
      <c r="AW3494" s="13" t="s">
        <v>30</v>
      </c>
      <c r="AX3494" s="13" t="s">
        <v>73</v>
      </c>
      <c r="AY3494" s="251" t="s">
        <v>183</v>
      </c>
    </row>
    <row r="3495" s="13" customFormat="1">
      <c r="A3495" s="13"/>
      <c r="B3495" s="241"/>
      <c r="C3495" s="242"/>
      <c r="D3495" s="243" t="s">
        <v>195</v>
      </c>
      <c r="E3495" s="244" t="s">
        <v>1</v>
      </c>
      <c r="F3495" s="245" t="s">
        <v>2757</v>
      </c>
      <c r="G3495" s="242"/>
      <c r="H3495" s="244" t="s">
        <v>1</v>
      </c>
      <c r="I3495" s="246"/>
      <c r="J3495" s="242"/>
      <c r="K3495" s="242"/>
      <c r="L3495" s="247"/>
      <c r="M3495" s="248"/>
      <c r="N3495" s="249"/>
      <c r="O3495" s="249"/>
      <c r="P3495" s="249"/>
      <c r="Q3495" s="249"/>
      <c r="R3495" s="249"/>
      <c r="S3495" s="249"/>
      <c r="T3495" s="250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51" t="s">
        <v>195</v>
      </c>
      <c r="AU3495" s="251" t="s">
        <v>83</v>
      </c>
      <c r="AV3495" s="13" t="s">
        <v>81</v>
      </c>
      <c r="AW3495" s="13" t="s">
        <v>30</v>
      </c>
      <c r="AX3495" s="13" t="s">
        <v>73</v>
      </c>
      <c r="AY3495" s="251" t="s">
        <v>183</v>
      </c>
    </row>
    <row r="3496" s="14" customFormat="1">
      <c r="A3496" s="14"/>
      <c r="B3496" s="252"/>
      <c r="C3496" s="253"/>
      <c r="D3496" s="243" t="s">
        <v>195</v>
      </c>
      <c r="E3496" s="254" t="s">
        <v>1</v>
      </c>
      <c r="F3496" s="255" t="s">
        <v>188</v>
      </c>
      <c r="G3496" s="253"/>
      <c r="H3496" s="256">
        <v>4</v>
      </c>
      <c r="I3496" s="257"/>
      <c r="J3496" s="253"/>
      <c r="K3496" s="253"/>
      <c r="L3496" s="258"/>
      <c r="M3496" s="259"/>
      <c r="N3496" s="260"/>
      <c r="O3496" s="260"/>
      <c r="P3496" s="260"/>
      <c r="Q3496" s="260"/>
      <c r="R3496" s="260"/>
      <c r="S3496" s="260"/>
      <c r="T3496" s="261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62" t="s">
        <v>195</v>
      </c>
      <c r="AU3496" s="262" t="s">
        <v>83</v>
      </c>
      <c r="AV3496" s="14" t="s">
        <v>83</v>
      </c>
      <c r="AW3496" s="14" t="s">
        <v>30</v>
      </c>
      <c r="AX3496" s="14" t="s">
        <v>73</v>
      </c>
      <c r="AY3496" s="262" t="s">
        <v>183</v>
      </c>
    </row>
    <row r="3497" s="13" customFormat="1">
      <c r="A3497" s="13"/>
      <c r="B3497" s="241"/>
      <c r="C3497" s="242"/>
      <c r="D3497" s="243" t="s">
        <v>195</v>
      </c>
      <c r="E3497" s="244" t="s">
        <v>1</v>
      </c>
      <c r="F3497" s="245" t="s">
        <v>1778</v>
      </c>
      <c r="G3497" s="242"/>
      <c r="H3497" s="244" t="s">
        <v>1</v>
      </c>
      <c r="I3497" s="246"/>
      <c r="J3497" s="242"/>
      <c r="K3497" s="242"/>
      <c r="L3497" s="247"/>
      <c r="M3497" s="248"/>
      <c r="N3497" s="249"/>
      <c r="O3497" s="249"/>
      <c r="P3497" s="249"/>
      <c r="Q3497" s="249"/>
      <c r="R3497" s="249"/>
      <c r="S3497" s="249"/>
      <c r="T3497" s="250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51" t="s">
        <v>195</v>
      </c>
      <c r="AU3497" s="251" t="s">
        <v>83</v>
      </c>
      <c r="AV3497" s="13" t="s">
        <v>81</v>
      </c>
      <c r="AW3497" s="13" t="s">
        <v>30</v>
      </c>
      <c r="AX3497" s="13" t="s">
        <v>73</v>
      </c>
      <c r="AY3497" s="251" t="s">
        <v>183</v>
      </c>
    </row>
    <row r="3498" s="13" customFormat="1">
      <c r="A3498" s="13"/>
      <c r="B3498" s="241"/>
      <c r="C3498" s="242"/>
      <c r="D3498" s="243" t="s">
        <v>195</v>
      </c>
      <c r="E3498" s="244" t="s">
        <v>1</v>
      </c>
      <c r="F3498" s="245" t="s">
        <v>366</v>
      </c>
      <c r="G3498" s="242"/>
      <c r="H3498" s="244" t="s">
        <v>1</v>
      </c>
      <c r="I3498" s="246"/>
      <c r="J3498" s="242"/>
      <c r="K3498" s="242"/>
      <c r="L3498" s="247"/>
      <c r="M3498" s="248"/>
      <c r="N3498" s="249"/>
      <c r="O3498" s="249"/>
      <c r="P3498" s="249"/>
      <c r="Q3498" s="249"/>
      <c r="R3498" s="249"/>
      <c r="S3498" s="249"/>
      <c r="T3498" s="250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51" t="s">
        <v>195</v>
      </c>
      <c r="AU3498" s="251" t="s">
        <v>83</v>
      </c>
      <c r="AV3498" s="13" t="s">
        <v>81</v>
      </c>
      <c r="AW3498" s="13" t="s">
        <v>30</v>
      </c>
      <c r="AX3498" s="13" t="s">
        <v>73</v>
      </c>
      <c r="AY3498" s="251" t="s">
        <v>183</v>
      </c>
    </row>
    <row r="3499" s="14" customFormat="1">
      <c r="A3499" s="14"/>
      <c r="B3499" s="252"/>
      <c r="C3499" s="253"/>
      <c r="D3499" s="243" t="s">
        <v>195</v>
      </c>
      <c r="E3499" s="254" t="s">
        <v>1</v>
      </c>
      <c r="F3499" s="255" t="s">
        <v>2403</v>
      </c>
      <c r="G3499" s="253"/>
      <c r="H3499" s="256">
        <v>19.399999999999999</v>
      </c>
      <c r="I3499" s="257"/>
      <c r="J3499" s="253"/>
      <c r="K3499" s="253"/>
      <c r="L3499" s="258"/>
      <c r="M3499" s="259"/>
      <c r="N3499" s="260"/>
      <c r="O3499" s="260"/>
      <c r="P3499" s="260"/>
      <c r="Q3499" s="260"/>
      <c r="R3499" s="260"/>
      <c r="S3499" s="260"/>
      <c r="T3499" s="261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62" t="s">
        <v>195</v>
      </c>
      <c r="AU3499" s="262" t="s">
        <v>83</v>
      </c>
      <c r="AV3499" s="14" t="s">
        <v>83</v>
      </c>
      <c r="AW3499" s="14" t="s">
        <v>30</v>
      </c>
      <c r="AX3499" s="14" t="s">
        <v>73</v>
      </c>
      <c r="AY3499" s="262" t="s">
        <v>183</v>
      </c>
    </row>
    <row r="3500" s="15" customFormat="1">
      <c r="A3500" s="15"/>
      <c r="B3500" s="263"/>
      <c r="C3500" s="264"/>
      <c r="D3500" s="243" t="s">
        <v>195</v>
      </c>
      <c r="E3500" s="265" t="s">
        <v>1</v>
      </c>
      <c r="F3500" s="266" t="s">
        <v>219</v>
      </c>
      <c r="G3500" s="264"/>
      <c r="H3500" s="267">
        <v>179.80000000000001</v>
      </c>
      <c r="I3500" s="268"/>
      <c r="J3500" s="264"/>
      <c r="K3500" s="264"/>
      <c r="L3500" s="269"/>
      <c r="M3500" s="270"/>
      <c r="N3500" s="271"/>
      <c r="O3500" s="271"/>
      <c r="P3500" s="271"/>
      <c r="Q3500" s="271"/>
      <c r="R3500" s="271"/>
      <c r="S3500" s="271"/>
      <c r="T3500" s="272"/>
      <c r="U3500" s="15"/>
      <c r="V3500" s="15"/>
      <c r="W3500" s="15"/>
      <c r="X3500" s="15"/>
      <c r="Y3500" s="15"/>
      <c r="Z3500" s="15"/>
      <c r="AA3500" s="15"/>
      <c r="AB3500" s="15"/>
      <c r="AC3500" s="15"/>
      <c r="AD3500" s="15"/>
      <c r="AE3500" s="15"/>
      <c r="AT3500" s="273" t="s">
        <v>195</v>
      </c>
      <c r="AU3500" s="273" t="s">
        <v>83</v>
      </c>
      <c r="AV3500" s="15" t="s">
        <v>188</v>
      </c>
      <c r="AW3500" s="15" t="s">
        <v>30</v>
      </c>
      <c r="AX3500" s="15" t="s">
        <v>81</v>
      </c>
      <c r="AY3500" s="273" t="s">
        <v>183</v>
      </c>
    </row>
    <row r="3501" s="2" customFormat="1" ht="16.5" customHeight="1">
      <c r="A3501" s="38"/>
      <c r="B3501" s="39"/>
      <c r="C3501" s="227" t="s">
        <v>3876</v>
      </c>
      <c r="D3501" s="227" t="s">
        <v>185</v>
      </c>
      <c r="E3501" s="228" t="s">
        <v>3877</v>
      </c>
      <c r="F3501" s="229" t="s">
        <v>3878</v>
      </c>
      <c r="G3501" s="230" t="s">
        <v>202</v>
      </c>
      <c r="H3501" s="231">
        <v>145.80000000000001</v>
      </c>
      <c r="I3501" s="232"/>
      <c r="J3501" s="233">
        <f>ROUND(I3501*H3501,2)</f>
        <v>0</v>
      </c>
      <c r="K3501" s="234"/>
      <c r="L3501" s="44"/>
      <c r="M3501" s="235" t="s">
        <v>1</v>
      </c>
      <c r="N3501" s="236" t="s">
        <v>38</v>
      </c>
      <c r="O3501" s="91"/>
      <c r="P3501" s="237">
        <f>O3501*H3501</f>
        <v>0</v>
      </c>
      <c r="Q3501" s="237">
        <v>0.00010000000000000001</v>
      </c>
      <c r="R3501" s="237">
        <f>Q3501*H3501</f>
        <v>0.014580000000000003</v>
      </c>
      <c r="S3501" s="237">
        <v>0</v>
      </c>
      <c r="T3501" s="238">
        <f>S3501*H3501</f>
        <v>0</v>
      </c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R3501" s="239" t="s">
        <v>327</v>
      </c>
      <c r="AT3501" s="239" t="s">
        <v>185</v>
      </c>
      <c r="AU3501" s="239" t="s">
        <v>83</v>
      </c>
      <c r="AY3501" s="17" t="s">
        <v>183</v>
      </c>
      <c r="BE3501" s="240">
        <f>IF(N3501="základní",J3501,0)</f>
        <v>0</v>
      </c>
      <c r="BF3501" s="240">
        <f>IF(N3501="snížená",J3501,0)</f>
        <v>0</v>
      </c>
      <c r="BG3501" s="240">
        <f>IF(N3501="zákl. přenesená",J3501,0)</f>
        <v>0</v>
      </c>
      <c r="BH3501" s="240">
        <f>IF(N3501="sníž. přenesená",J3501,0)</f>
        <v>0</v>
      </c>
      <c r="BI3501" s="240">
        <f>IF(N3501="nulová",J3501,0)</f>
        <v>0</v>
      </c>
      <c r="BJ3501" s="17" t="s">
        <v>81</v>
      </c>
      <c r="BK3501" s="240">
        <f>ROUND(I3501*H3501,2)</f>
        <v>0</v>
      </c>
      <c r="BL3501" s="17" t="s">
        <v>327</v>
      </c>
      <c r="BM3501" s="239" t="s">
        <v>3879</v>
      </c>
    </row>
    <row r="3502" s="13" customFormat="1">
      <c r="A3502" s="13"/>
      <c r="B3502" s="241"/>
      <c r="C3502" s="242"/>
      <c r="D3502" s="243" t="s">
        <v>195</v>
      </c>
      <c r="E3502" s="244" t="s">
        <v>1</v>
      </c>
      <c r="F3502" s="245" t="s">
        <v>208</v>
      </c>
      <c r="G3502" s="242"/>
      <c r="H3502" s="244" t="s">
        <v>1</v>
      </c>
      <c r="I3502" s="246"/>
      <c r="J3502" s="242"/>
      <c r="K3502" s="242"/>
      <c r="L3502" s="247"/>
      <c r="M3502" s="248"/>
      <c r="N3502" s="249"/>
      <c r="O3502" s="249"/>
      <c r="P3502" s="249"/>
      <c r="Q3502" s="249"/>
      <c r="R3502" s="249"/>
      <c r="S3502" s="249"/>
      <c r="T3502" s="250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51" t="s">
        <v>195</v>
      </c>
      <c r="AU3502" s="251" t="s">
        <v>83</v>
      </c>
      <c r="AV3502" s="13" t="s">
        <v>81</v>
      </c>
      <c r="AW3502" s="13" t="s">
        <v>30</v>
      </c>
      <c r="AX3502" s="13" t="s">
        <v>73</v>
      </c>
      <c r="AY3502" s="251" t="s">
        <v>183</v>
      </c>
    </row>
    <row r="3503" s="13" customFormat="1">
      <c r="A3503" s="13"/>
      <c r="B3503" s="241"/>
      <c r="C3503" s="242"/>
      <c r="D3503" s="243" t="s">
        <v>195</v>
      </c>
      <c r="E3503" s="244" t="s">
        <v>1</v>
      </c>
      <c r="F3503" s="245" t="s">
        <v>2756</v>
      </c>
      <c r="G3503" s="242"/>
      <c r="H3503" s="244" t="s">
        <v>1</v>
      </c>
      <c r="I3503" s="246"/>
      <c r="J3503" s="242"/>
      <c r="K3503" s="242"/>
      <c r="L3503" s="247"/>
      <c r="M3503" s="248"/>
      <c r="N3503" s="249"/>
      <c r="O3503" s="249"/>
      <c r="P3503" s="249"/>
      <c r="Q3503" s="249"/>
      <c r="R3503" s="249"/>
      <c r="S3503" s="249"/>
      <c r="T3503" s="250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51" t="s">
        <v>195</v>
      </c>
      <c r="AU3503" s="251" t="s">
        <v>83</v>
      </c>
      <c r="AV3503" s="13" t="s">
        <v>81</v>
      </c>
      <c r="AW3503" s="13" t="s">
        <v>30</v>
      </c>
      <c r="AX3503" s="13" t="s">
        <v>73</v>
      </c>
      <c r="AY3503" s="251" t="s">
        <v>183</v>
      </c>
    </row>
    <row r="3504" s="13" customFormat="1">
      <c r="A3504" s="13"/>
      <c r="B3504" s="241"/>
      <c r="C3504" s="242"/>
      <c r="D3504" s="243" t="s">
        <v>195</v>
      </c>
      <c r="E3504" s="244" t="s">
        <v>1</v>
      </c>
      <c r="F3504" s="245" t="s">
        <v>2757</v>
      </c>
      <c r="G3504" s="242"/>
      <c r="H3504" s="244" t="s">
        <v>1</v>
      </c>
      <c r="I3504" s="246"/>
      <c r="J3504" s="242"/>
      <c r="K3504" s="242"/>
      <c r="L3504" s="247"/>
      <c r="M3504" s="248"/>
      <c r="N3504" s="249"/>
      <c r="O3504" s="249"/>
      <c r="P3504" s="249"/>
      <c r="Q3504" s="249"/>
      <c r="R3504" s="249"/>
      <c r="S3504" s="249"/>
      <c r="T3504" s="250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51" t="s">
        <v>195</v>
      </c>
      <c r="AU3504" s="251" t="s">
        <v>83</v>
      </c>
      <c r="AV3504" s="13" t="s">
        <v>81</v>
      </c>
      <c r="AW3504" s="13" t="s">
        <v>30</v>
      </c>
      <c r="AX3504" s="13" t="s">
        <v>73</v>
      </c>
      <c r="AY3504" s="251" t="s">
        <v>183</v>
      </c>
    </row>
    <row r="3505" s="14" customFormat="1">
      <c r="A3505" s="14"/>
      <c r="B3505" s="252"/>
      <c r="C3505" s="253"/>
      <c r="D3505" s="243" t="s">
        <v>195</v>
      </c>
      <c r="E3505" s="254" t="s">
        <v>1</v>
      </c>
      <c r="F3505" s="255" t="s">
        <v>3819</v>
      </c>
      <c r="G3505" s="253"/>
      <c r="H3505" s="256">
        <v>125.3</v>
      </c>
      <c r="I3505" s="257"/>
      <c r="J3505" s="253"/>
      <c r="K3505" s="253"/>
      <c r="L3505" s="258"/>
      <c r="M3505" s="259"/>
      <c r="N3505" s="260"/>
      <c r="O3505" s="260"/>
      <c r="P3505" s="260"/>
      <c r="Q3505" s="260"/>
      <c r="R3505" s="260"/>
      <c r="S3505" s="260"/>
      <c r="T3505" s="261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62" t="s">
        <v>195</v>
      </c>
      <c r="AU3505" s="262" t="s">
        <v>83</v>
      </c>
      <c r="AV3505" s="14" t="s">
        <v>83</v>
      </c>
      <c r="AW3505" s="14" t="s">
        <v>30</v>
      </c>
      <c r="AX3505" s="14" t="s">
        <v>73</v>
      </c>
      <c r="AY3505" s="262" t="s">
        <v>183</v>
      </c>
    </row>
    <row r="3506" s="13" customFormat="1">
      <c r="A3506" s="13"/>
      <c r="B3506" s="241"/>
      <c r="C3506" s="242"/>
      <c r="D3506" s="243" t="s">
        <v>195</v>
      </c>
      <c r="E3506" s="244" t="s">
        <v>1</v>
      </c>
      <c r="F3506" s="245" t="s">
        <v>254</v>
      </c>
      <c r="G3506" s="242"/>
      <c r="H3506" s="244" t="s">
        <v>1</v>
      </c>
      <c r="I3506" s="246"/>
      <c r="J3506" s="242"/>
      <c r="K3506" s="242"/>
      <c r="L3506" s="247"/>
      <c r="M3506" s="248"/>
      <c r="N3506" s="249"/>
      <c r="O3506" s="249"/>
      <c r="P3506" s="249"/>
      <c r="Q3506" s="249"/>
      <c r="R3506" s="249"/>
      <c r="S3506" s="249"/>
      <c r="T3506" s="250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51" t="s">
        <v>195</v>
      </c>
      <c r="AU3506" s="251" t="s">
        <v>83</v>
      </c>
      <c r="AV3506" s="13" t="s">
        <v>81</v>
      </c>
      <c r="AW3506" s="13" t="s">
        <v>30</v>
      </c>
      <c r="AX3506" s="13" t="s">
        <v>73</v>
      </c>
      <c r="AY3506" s="251" t="s">
        <v>183</v>
      </c>
    </row>
    <row r="3507" s="13" customFormat="1">
      <c r="A3507" s="13"/>
      <c r="B3507" s="241"/>
      <c r="C3507" s="242"/>
      <c r="D3507" s="243" t="s">
        <v>195</v>
      </c>
      <c r="E3507" s="244" t="s">
        <v>1</v>
      </c>
      <c r="F3507" s="245" t="s">
        <v>2759</v>
      </c>
      <c r="G3507" s="242"/>
      <c r="H3507" s="244" t="s">
        <v>1</v>
      </c>
      <c r="I3507" s="246"/>
      <c r="J3507" s="242"/>
      <c r="K3507" s="242"/>
      <c r="L3507" s="247"/>
      <c r="M3507" s="248"/>
      <c r="N3507" s="249"/>
      <c r="O3507" s="249"/>
      <c r="P3507" s="249"/>
      <c r="Q3507" s="249"/>
      <c r="R3507" s="249"/>
      <c r="S3507" s="249"/>
      <c r="T3507" s="250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51" t="s">
        <v>195</v>
      </c>
      <c r="AU3507" s="251" t="s">
        <v>83</v>
      </c>
      <c r="AV3507" s="13" t="s">
        <v>81</v>
      </c>
      <c r="AW3507" s="13" t="s">
        <v>30</v>
      </c>
      <c r="AX3507" s="13" t="s">
        <v>73</v>
      </c>
      <c r="AY3507" s="251" t="s">
        <v>183</v>
      </c>
    </row>
    <row r="3508" s="13" customFormat="1">
      <c r="A3508" s="13"/>
      <c r="B3508" s="241"/>
      <c r="C3508" s="242"/>
      <c r="D3508" s="243" t="s">
        <v>195</v>
      </c>
      <c r="E3508" s="244" t="s">
        <v>1</v>
      </c>
      <c r="F3508" s="245" t="s">
        <v>2760</v>
      </c>
      <c r="G3508" s="242"/>
      <c r="H3508" s="244" t="s">
        <v>1</v>
      </c>
      <c r="I3508" s="246"/>
      <c r="J3508" s="242"/>
      <c r="K3508" s="242"/>
      <c r="L3508" s="247"/>
      <c r="M3508" s="248"/>
      <c r="N3508" s="249"/>
      <c r="O3508" s="249"/>
      <c r="P3508" s="249"/>
      <c r="Q3508" s="249"/>
      <c r="R3508" s="249"/>
      <c r="S3508" s="249"/>
      <c r="T3508" s="250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51" t="s">
        <v>195</v>
      </c>
      <c r="AU3508" s="251" t="s">
        <v>83</v>
      </c>
      <c r="AV3508" s="13" t="s">
        <v>81</v>
      </c>
      <c r="AW3508" s="13" t="s">
        <v>30</v>
      </c>
      <c r="AX3508" s="13" t="s">
        <v>73</v>
      </c>
      <c r="AY3508" s="251" t="s">
        <v>183</v>
      </c>
    </row>
    <row r="3509" s="14" customFormat="1">
      <c r="A3509" s="14"/>
      <c r="B3509" s="252"/>
      <c r="C3509" s="253"/>
      <c r="D3509" s="243" t="s">
        <v>195</v>
      </c>
      <c r="E3509" s="254" t="s">
        <v>1</v>
      </c>
      <c r="F3509" s="255" t="s">
        <v>3880</v>
      </c>
      <c r="G3509" s="253"/>
      <c r="H3509" s="256">
        <v>20.5</v>
      </c>
      <c r="I3509" s="257"/>
      <c r="J3509" s="253"/>
      <c r="K3509" s="253"/>
      <c r="L3509" s="258"/>
      <c r="M3509" s="259"/>
      <c r="N3509" s="260"/>
      <c r="O3509" s="260"/>
      <c r="P3509" s="260"/>
      <c r="Q3509" s="260"/>
      <c r="R3509" s="260"/>
      <c r="S3509" s="260"/>
      <c r="T3509" s="261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62" t="s">
        <v>195</v>
      </c>
      <c r="AU3509" s="262" t="s">
        <v>83</v>
      </c>
      <c r="AV3509" s="14" t="s">
        <v>83</v>
      </c>
      <c r="AW3509" s="14" t="s">
        <v>30</v>
      </c>
      <c r="AX3509" s="14" t="s">
        <v>73</v>
      </c>
      <c r="AY3509" s="262" t="s">
        <v>183</v>
      </c>
    </row>
    <row r="3510" s="15" customFormat="1">
      <c r="A3510" s="15"/>
      <c r="B3510" s="263"/>
      <c r="C3510" s="264"/>
      <c r="D3510" s="243" t="s">
        <v>195</v>
      </c>
      <c r="E3510" s="265" t="s">
        <v>1</v>
      </c>
      <c r="F3510" s="266" t="s">
        <v>219</v>
      </c>
      <c r="G3510" s="264"/>
      <c r="H3510" s="267">
        <v>145.80000000000001</v>
      </c>
      <c r="I3510" s="268"/>
      <c r="J3510" s="264"/>
      <c r="K3510" s="264"/>
      <c r="L3510" s="269"/>
      <c r="M3510" s="270"/>
      <c r="N3510" s="271"/>
      <c r="O3510" s="271"/>
      <c r="P3510" s="271"/>
      <c r="Q3510" s="271"/>
      <c r="R3510" s="271"/>
      <c r="S3510" s="271"/>
      <c r="T3510" s="272"/>
      <c r="U3510" s="15"/>
      <c r="V3510" s="15"/>
      <c r="W3510" s="15"/>
      <c r="X3510" s="15"/>
      <c r="Y3510" s="15"/>
      <c r="Z3510" s="15"/>
      <c r="AA3510" s="15"/>
      <c r="AB3510" s="15"/>
      <c r="AC3510" s="15"/>
      <c r="AD3510" s="15"/>
      <c r="AE3510" s="15"/>
      <c r="AT3510" s="273" t="s">
        <v>195</v>
      </c>
      <c r="AU3510" s="273" t="s">
        <v>83</v>
      </c>
      <c r="AV3510" s="15" t="s">
        <v>188</v>
      </c>
      <c r="AW3510" s="15" t="s">
        <v>30</v>
      </c>
      <c r="AX3510" s="15" t="s">
        <v>81</v>
      </c>
      <c r="AY3510" s="273" t="s">
        <v>183</v>
      </c>
    </row>
    <row r="3511" s="2" customFormat="1" ht="37.8" customHeight="1">
      <c r="A3511" s="38"/>
      <c r="B3511" s="39"/>
      <c r="C3511" s="277" t="s">
        <v>3881</v>
      </c>
      <c r="D3511" s="277" t="s">
        <v>649</v>
      </c>
      <c r="E3511" s="278" t="s">
        <v>3882</v>
      </c>
      <c r="F3511" s="279" t="s">
        <v>3883</v>
      </c>
      <c r="G3511" s="280" t="s">
        <v>202</v>
      </c>
      <c r="H3511" s="281">
        <v>160.38</v>
      </c>
      <c r="I3511" s="282"/>
      <c r="J3511" s="283">
        <f>ROUND(I3511*H3511,2)</f>
        <v>0</v>
      </c>
      <c r="K3511" s="284"/>
      <c r="L3511" s="285"/>
      <c r="M3511" s="286" t="s">
        <v>1</v>
      </c>
      <c r="N3511" s="287" t="s">
        <v>38</v>
      </c>
      <c r="O3511" s="91"/>
      <c r="P3511" s="237">
        <f>O3511*H3511</f>
        <v>0</v>
      </c>
      <c r="Q3511" s="237">
        <v>0.00131</v>
      </c>
      <c r="R3511" s="237">
        <f>Q3511*H3511</f>
        <v>0.2100978</v>
      </c>
      <c r="S3511" s="237">
        <v>0</v>
      </c>
      <c r="T3511" s="238">
        <f>S3511*H3511</f>
        <v>0</v>
      </c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R3511" s="239" t="s">
        <v>435</v>
      </c>
      <c r="AT3511" s="239" t="s">
        <v>649</v>
      </c>
      <c r="AU3511" s="239" t="s">
        <v>83</v>
      </c>
      <c r="AY3511" s="17" t="s">
        <v>183</v>
      </c>
      <c r="BE3511" s="240">
        <f>IF(N3511="základní",J3511,0)</f>
        <v>0</v>
      </c>
      <c r="BF3511" s="240">
        <f>IF(N3511="snížená",J3511,0)</f>
        <v>0</v>
      </c>
      <c r="BG3511" s="240">
        <f>IF(N3511="zákl. přenesená",J3511,0)</f>
        <v>0</v>
      </c>
      <c r="BH3511" s="240">
        <f>IF(N3511="sníž. přenesená",J3511,0)</f>
        <v>0</v>
      </c>
      <c r="BI3511" s="240">
        <f>IF(N3511="nulová",J3511,0)</f>
        <v>0</v>
      </c>
      <c r="BJ3511" s="17" t="s">
        <v>81</v>
      </c>
      <c r="BK3511" s="240">
        <f>ROUND(I3511*H3511,2)</f>
        <v>0</v>
      </c>
      <c r="BL3511" s="17" t="s">
        <v>327</v>
      </c>
      <c r="BM3511" s="239" t="s">
        <v>3884</v>
      </c>
    </row>
    <row r="3512" s="13" customFormat="1">
      <c r="A3512" s="13"/>
      <c r="B3512" s="241"/>
      <c r="C3512" s="242"/>
      <c r="D3512" s="243" t="s">
        <v>195</v>
      </c>
      <c r="E3512" s="244" t="s">
        <v>1</v>
      </c>
      <c r="F3512" s="245" t="s">
        <v>208</v>
      </c>
      <c r="G3512" s="242"/>
      <c r="H3512" s="244" t="s">
        <v>1</v>
      </c>
      <c r="I3512" s="246"/>
      <c r="J3512" s="242"/>
      <c r="K3512" s="242"/>
      <c r="L3512" s="247"/>
      <c r="M3512" s="248"/>
      <c r="N3512" s="249"/>
      <c r="O3512" s="249"/>
      <c r="P3512" s="249"/>
      <c r="Q3512" s="249"/>
      <c r="R3512" s="249"/>
      <c r="S3512" s="249"/>
      <c r="T3512" s="250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51" t="s">
        <v>195</v>
      </c>
      <c r="AU3512" s="251" t="s">
        <v>83</v>
      </c>
      <c r="AV3512" s="13" t="s">
        <v>81</v>
      </c>
      <c r="AW3512" s="13" t="s">
        <v>30</v>
      </c>
      <c r="AX3512" s="13" t="s">
        <v>73</v>
      </c>
      <c r="AY3512" s="251" t="s">
        <v>183</v>
      </c>
    </row>
    <row r="3513" s="13" customFormat="1">
      <c r="A3513" s="13"/>
      <c r="B3513" s="241"/>
      <c r="C3513" s="242"/>
      <c r="D3513" s="243" t="s">
        <v>195</v>
      </c>
      <c r="E3513" s="244" t="s">
        <v>1</v>
      </c>
      <c r="F3513" s="245" t="s">
        <v>2756</v>
      </c>
      <c r="G3513" s="242"/>
      <c r="H3513" s="244" t="s">
        <v>1</v>
      </c>
      <c r="I3513" s="246"/>
      <c r="J3513" s="242"/>
      <c r="K3513" s="242"/>
      <c r="L3513" s="247"/>
      <c r="M3513" s="248"/>
      <c r="N3513" s="249"/>
      <c r="O3513" s="249"/>
      <c r="P3513" s="249"/>
      <c r="Q3513" s="249"/>
      <c r="R3513" s="249"/>
      <c r="S3513" s="249"/>
      <c r="T3513" s="250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51" t="s">
        <v>195</v>
      </c>
      <c r="AU3513" s="251" t="s">
        <v>83</v>
      </c>
      <c r="AV3513" s="13" t="s">
        <v>81</v>
      </c>
      <c r="AW3513" s="13" t="s">
        <v>30</v>
      </c>
      <c r="AX3513" s="13" t="s">
        <v>73</v>
      </c>
      <c r="AY3513" s="251" t="s">
        <v>183</v>
      </c>
    </row>
    <row r="3514" s="13" customFormat="1">
      <c r="A3514" s="13"/>
      <c r="B3514" s="241"/>
      <c r="C3514" s="242"/>
      <c r="D3514" s="243" t="s">
        <v>195</v>
      </c>
      <c r="E3514" s="244" t="s">
        <v>1</v>
      </c>
      <c r="F3514" s="245" t="s">
        <v>2757</v>
      </c>
      <c r="G3514" s="242"/>
      <c r="H3514" s="244" t="s">
        <v>1</v>
      </c>
      <c r="I3514" s="246"/>
      <c r="J3514" s="242"/>
      <c r="K3514" s="242"/>
      <c r="L3514" s="247"/>
      <c r="M3514" s="248"/>
      <c r="N3514" s="249"/>
      <c r="O3514" s="249"/>
      <c r="P3514" s="249"/>
      <c r="Q3514" s="249"/>
      <c r="R3514" s="249"/>
      <c r="S3514" s="249"/>
      <c r="T3514" s="250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51" t="s">
        <v>195</v>
      </c>
      <c r="AU3514" s="251" t="s">
        <v>83</v>
      </c>
      <c r="AV3514" s="13" t="s">
        <v>81</v>
      </c>
      <c r="AW3514" s="13" t="s">
        <v>30</v>
      </c>
      <c r="AX3514" s="13" t="s">
        <v>73</v>
      </c>
      <c r="AY3514" s="251" t="s">
        <v>183</v>
      </c>
    </row>
    <row r="3515" s="14" customFormat="1">
      <c r="A3515" s="14"/>
      <c r="B3515" s="252"/>
      <c r="C3515" s="253"/>
      <c r="D3515" s="243" t="s">
        <v>195</v>
      </c>
      <c r="E3515" s="254" t="s">
        <v>1</v>
      </c>
      <c r="F3515" s="255" t="s">
        <v>3819</v>
      </c>
      <c r="G3515" s="253"/>
      <c r="H3515" s="256">
        <v>125.3</v>
      </c>
      <c r="I3515" s="257"/>
      <c r="J3515" s="253"/>
      <c r="K3515" s="253"/>
      <c r="L3515" s="258"/>
      <c r="M3515" s="259"/>
      <c r="N3515" s="260"/>
      <c r="O3515" s="260"/>
      <c r="P3515" s="260"/>
      <c r="Q3515" s="260"/>
      <c r="R3515" s="260"/>
      <c r="S3515" s="260"/>
      <c r="T3515" s="261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62" t="s">
        <v>195</v>
      </c>
      <c r="AU3515" s="262" t="s">
        <v>83</v>
      </c>
      <c r="AV3515" s="14" t="s">
        <v>83</v>
      </c>
      <c r="AW3515" s="14" t="s">
        <v>30</v>
      </c>
      <c r="AX3515" s="14" t="s">
        <v>73</v>
      </c>
      <c r="AY3515" s="262" t="s">
        <v>183</v>
      </c>
    </row>
    <row r="3516" s="13" customFormat="1">
      <c r="A3516" s="13"/>
      <c r="B3516" s="241"/>
      <c r="C3516" s="242"/>
      <c r="D3516" s="243" t="s">
        <v>195</v>
      </c>
      <c r="E3516" s="244" t="s">
        <v>1</v>
      </c>
      <c r="F3516" s="245" t="s">
        <v>254</v>
      </c>
      <c r="G3516" s="242"/>
      <c r="H3516" s="244" t="s">
        <v>1</v>
      </c>
      <c r="I3516" s="246"/>
      <c r="J3516" s="242"/>
      <c r="K3516" s="242"/>
      <c r="L3516" s="247"/>
      <c r="M3516" s="248"/>
      <c r="N3516" s="249"/>
      <c r="O3516" s="249"/>
      <c r="P3516" s="249"/>
      <c r="Q3516" s="249"/>
      <c r="R3516" s="249"/>
      <c r="S3516" s="249"/>
      <c r="T3516" s="250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51" t="s">
        <v>195</v>
      </c>
      <c r="AU3516" s="251" t="s">
        <v>83</v>
      </c>
      <c r="AV3516" s="13" t="s">
        <v>81</v>
      </c>
      <c r="AW3516" s="13" t="s">
        <v>30</v>
      </c>
      <c r="AX3516" s="13" t="s">
        <v>73</v>
      </c>
      <c r="AY3516" s="251" t="s">
        <v>183</v>
      </c>
    </row>
    <row r="3517" s="13" customFormat="1">
      <c r="A3517" s="13"/>
      <c r="B3517" s="241"/>
      <c r="C3517" s="242"/>
      <c r="D3517" s="243" t="s">
        <v>195</v>
      </c>
      <c r="E3517" s="244" t="s">
        <v>1</v>
      </c>
      <c r="F3517" s="245" t="s">
        <v>2759</v>
      </c>
      <c r="G3517" s="242"/>
      <c r="H3517" s="244" t="s">
        <v>1</v>
      </c>
      <c r="I3517" s="246"/>
      <c r="J3517" s="242"/>
      <c r="K3517" s="242"/>
      <c r="L3517" s="247"/>
      <c r="M3517" s="248"/>
      <c r="N3517" s="249"/>
      <c r="O3517" s="249"/>
      <c r="P3517" s="249"/>
      <c r="Q3517" s="249"/>
      <c r="R3517" s="249"/>
      <c r="S3517" s="249"/>
      <c r="T3517" s="250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51" t="s">
        <v>195</v>
      </c>
      <c r="AU3517" s="251" t="s">
        <v>83</v>
      </c>
      <c r="AV3517" s="13" t="s">
        <v>81</v>
      </c>
      <c r="AW3517" s="13" t="s">
        <v>30</v>
      </c>
      <c r="AX3517" s="13" t="s">
        <v>73</v>
      </c>
      <c r="AY3517" s="251" t="s">
        <v>183</v>
      </c>
    </row>
    <row r="3518" s="13" customFormat="1">
      <c r="A3518" s="13"/>
      <c r="B3518" s="241"/>
      <c r="C3518" s="242"/>
      <c r="D3518" s="243" t="s">
        <v>195</v>
      </c>
      <c r="E3518" s="244" t="s">
        <v>1</v>
      </c>
      <c r="F3518" s="245" t="s">
        <v>2760</v>
      </c>
      <c r="G3518" s="242"/>
      <c r="H3518" s="244" t="s">
        <v>1</v>
      </c>
      <c r="I3518" s="246"/>
      <c r="J3518" s="242"/>
      <c r="K3518" s="242"/>
      <c r="L3518" s="247"/>
      <c r="M3518" s="248"/>
      <c r="N3518" s="249"/>
      <c r="O3518" s="249"/>
      <c r="P3518" s="249"/>
      <c r="Q3518" s="249"/>
      <c r="R3518" s="249"/>
      <c r="S3518" s="249"/>
      <c r="T3518" s="250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51" t="s">
        <v>195</v>
      </c>
      <c r="AU3518" s="251" t="s">
        <v>83</v>
      </c>
      <c r="AV3518" s="13" t="s">
        <v>81</v>
      </c>
      <c r="AW3518" s="13" t="s">
        <v>30</v>
      </c>
      <c r="AX3518" s="13" t="s">
        <v>73</v>
      </c>
      <c r="AY3518" s="251" t="s">
        <v>183</v>
      </c>
    </row>
    <row r="3519" s="14" customFormat="1">
      <c r="A3519" s="14"/>
      <c r="B3519" s="252"/>
      <c r="C3519" s="253"/>
      <c r="D3519" s="243" t="s">
        <v>195</v>
      </c>
      <c r="E3519" s="254" t="s">
        <v>1</v>
      </c>
      <c r="F3519" s="255" t="s">
        <v>3880</v>
      </c>
      <c r="G3519" s="253"/>
      <c r="H3519" s="256">
        <v>20.5</v>
      </c>
      <c r="I3519" s="257"/>
      <c r="J3519" s="253"/>
      <c r="K3519" s="253"/>
      <c r="L3519" s="258"/>
      <c r="M3519" s="259"/>
      <c r="N3519" s="260"/>
      <c r="O3519" s="260"/>
      <c r="P3519" s="260"/>
      <c r="Q3519" s="260"/>
      <c r="R3519" s="260"/>
      <c r="S3519" s="260"/>
      <c r="T3519" s="261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62" t="s">
        <v>195</v>
      </c>
      <c r="AU3519" s="262" t="s">
        <v>83</v>
      </c>
      <c r="AV3519" s="14" t="s">
        <v>83</v>
      </c>
      <c r="AW3519" s="14" t="s">
        <v>30</v>
      </c>
      <c r="AX3519" s="14" t="s">
        <v>73</v>
      </c>
      <c r="AY3519" s="262" t="s">
        <v>183</v>
      </c>
    </row>
    <row r="3520" s="15" customFormat="1">
      <c r="A3520" s="15"/>
      <c r="B3520" s="263"/>
      <c r="C3520" s="264"/>
      <c r="D3520" s="243" t="s">
        <v>195</v>
      </c>
      <c r="E3520" s="265" t="s">
        <v>1</v>
      </c>
      <c r="F3520" s="266" t="s">
        <v>219</v>
      </c>
      <c r="G3520" s="264"/>
      <c r="H3520" s="267">
        <v>145.80000000000001</v>
      </c>
      <c r="I3520" s="268"/>
      <c r="J3520" s="264"/>
      <c r="K3520" s="264"/>
      <c r="L3520" s="269"/>
      <c r="M3520" s="270"/>
      <c r="N3520" s="271"/>
      <c r="O3520" s="271"/>
      <c r="P3520" s="271"/>
      <c r="Q3520" s="271"/>
      <c r="R3520" s="271"/>
      <c r="S3520" s="271"/>
      <c r="T3520" s="272"/>
      <c r="U3520" s="15"/>
      <c r="V3520" s="15"/>
      <c r="W3520" s="15"/>
      <c r="X3520" s="15"/>
      <c r="Y3520" s="15"/>
      <c r="Z3520" s="15"/>
      <c r="AA3520" s="15"/>
      <c r="AB3520" s="15"/>
      <c r="AC3520" s="15"/>
      <c r="AD3520" s="15"/>
      <c r="AE3520" s="15"/>
      <c r="AT3520" s="273" t="s">
        <v>195</v>
      </c>
      <c r="AU3520" s="273" t="s">
        <v>83</v>
      </c>
      <c r="AV3520" s="15" t="s">
        <v>188</v>
      </c>
      <c r="AW3520" s="15" t="s">
        <v>30</v>
      </c>
      <c r="AX3520" s="15" t="s">
        <v>81</v>
      </c>
      <c r="AY3520" s="273" t="s">
        <v>183</v>
      </c>
    </row>
    <row r="3521" s="14" customFormat="1">
      <c r="A3521" s="14"/>
      <c r="B3521" s="252"/>
      <c r="C3521" s="253"/>
      <c r="D3521" s="243" t="s">
        <v>195</v>
      </c>
      <c r="E3521" s="253"/>
      <c r="F3521" s="255" t="s">
        <v>3825</v>
      </c>
      <c r="G3521" s="253"/>
      <c r="H3521" s="256">
        <v>160.38</v>
      </c>
      <c r="I3521" s="257"/>
      <c r="J3521" s="253"/>
      <c r="K3521" s="253"/>
      <c r="L3521" s="258"/>
      <c r="M3521" s="259"/>
      <c r="N3521" s="260"/>
      <c r="O3521" s="260"/>
      <c r="P3521" s="260"/>
      <c r="Q3521" s="260"/>
      <c r="R3521" s="260"/>
      <c r="S3521" s="260"/>
      <c r="T3521" s="261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T3521" s="262" t="s">
        <v>195</v>
      </c>
      <c r="AU3521" s="262" t="s">
        <v>83</v>
      </c>
      <c r="AV3521" s="14" t="s">
        <v>83</v>
      </c>
      <c r="AW3521" s="14" t="s">
        <v>4</v>
      </c>
      <c r="AX3521" s="14" t="s">
        <v>81</v>
      </c>
      <c r="AY3521" s="262" t="s">
        <v>183</v>
      </c>
    </row>
    <row r="3522" s="2" customFormat="1" ht="24.15" customHeight="1">
      <c r="A3522" s="38"/>
      <c r="B3522" s="39"/>
      <c r="C3522" s="227" t="s">
        <v>3885</v>
      </c>
      <c r="D3522" s="227" t="s">
        <v>185</v>
      </c>
      <c r="E3522" s="228" t="s">
        <v>3886</v>
      </c>
      <c r="F3522" s="229" t="s">
        <v>3887</v>
      </c>
      <c r="G3522" s="230" t="s">
        <v>202</v>
      </c>
      <c r="H3522" s="231">
        <v>79.019999999999996</v>
      </c>
      <c r="I3522" s="232"/>
      <c r="J3522" s="233">
        <f>ROUND(I3522*H3522,2)</f>
        <v>0</v>
      </c>
      <c r="K3522" s="234"/>
      <c r="L3522" s="44"/>
      <c r="M3522" s="235" t="s">
        <v>1</v>
      </c>
      <c r="N3522" s="236" t="s">
        <v>38</v>
      </c>
      <c r="O3522" s="91"/>
      <c r="P3522" s="237">
        <f>O3522*H3522</f>
        <v>0</v>
      </c>
      <c r="Q3522" s="237">
        <v>0</v>
      </c>
      <c r="R3522" s="237">
        <f>Q3522*H3522</f>
        <v>0</v>
      </c>
      <c r="S3522" s="237">
        <v>0.0030000000000000001</v>
      </c>
      <c r="T3522" s="238">
        <f>S3522*H3522</f>
        <v>0.23705999999999999</v>
      </c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R3522" s="239" t="s">
        <v>188</v>
      </c>
      <c r="AT3522" s="239" t="s">
        <v>185</v>
      </c>
      <c r="AU3522" s="239" t="s">
        <v>83</v>
      </c>
      <c r="AY3522" s="17" t="s">
        <v>183</v>
      </c>
      <c r="BE3522" s="240">
        <f>IF(N3522="základní",J3522,0)</f>
        <v>0</v>
      </c>
      <c r="BF3522" s="240">
        <f>IF(N3522="snížená",J3522,0)</f>
        <v>0</v>
      </c>
      <c r="BG3522" s="240">
        <f>IF(N3522="zákl. přenesená",J3522,0)</f>
        <v>0</v>
      </c>
      <c r="BH3522" s="240">
        <f>IF(N3522="sníž. přenesená",J3522,0)</f>
        <v>0</v>
      </c>
      <c r="BI3522" s="240">
        <f>IF(N3522="nulová",J3522,0)</f>
        <v>0</v>
      </c>
      <c r="BJ3522" s="17" t="s">
        <v>81</v>
      </c>
      <c r="BK3522" s="240">
        <f>ROUND(I3522*H3522,2)</f>
        <v>0</v>
      </c>
      <c r="BL3522" s="17" t="s">
        <v>188</v>
      </c>
      <c r="BM3522" s="239" t="s">
        <v>3888</v>
      </c>
    </row>
    <row r="3523" s="13" customFormat="1">
      <c r="A3523" s="13"/>
      <c r="B3523" s="241"/>
      <c r="C3523" s="242"/>
      <c r="D3523" s="243" t="s">
        <v>195</v>
      </c>
      <c r="E3523" s="244" t="s">
        <v>1</v>
      </c>
      <c r="F3523" s="245" t="s">
        <v>196</v>
      </c>
      <c r="G3523" s="242"/>
      <c r="H3523" s="244" t="s">
        <v>1</v>
      </c>
      <c r="I3523" s="246"/>
      <c r="J3523" s="242"/>
      <c r="K3523" s="242"/>
      <c r="L3523" s="247"/>
      <c r="M3523" s="248"/>
      <c r="N3523" s="249"/>
      <c r="O3523" s="249"/>
      <c r="P3523" s="249"/>
      <c r="Q3523" s="249"/>
      <c r="R3523" s="249"/>
      <c r="S3523" s="249"/>
      <c r="T3523" s="250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51" t="s">
        <v>195</v>
      </c>
      <c r="AU3523" s="251" t="s">
        <v>83</v>
      </c>
      <c r="AV3523" s="13" t="s">
        <v>81</v>
      </c>
      <c r="AW3523" s="13" t="s">
        <v>30</v>
      </c>
      <c r="AX3523" s="13" t="s">
        <v>73</v>
      </c>
      <c r="AY3523" s="251" t="s">
        <v>183</v>
      </c>
    </row>
    <row r="3524" s="13" customFormat="1">
      <c r="A3524" s="13"/>
      <c r="B3524" s="241"/>
      <c r="C3524" s="242"/>
      <c r="D3524" s="243" t="s">
        <v>195</v>
      </c>
      <c r="E3524" s="244" t="s">
        <v>1</v>
      </c>
      <c r="F3524" s="245" t="s">
        <v>3889</v>
      </c>
      <c r="G3524" s="242"/>
      <c r="H3524" s="244" t="s">
        <v>1</v>
      </c>
      <c r="I3524" s="246"/>
      <c r="J3524" s="242"/>
      <c r="K3524" s="242"/>
      <c r="L3524" s="247"/>
      <c r="M3524" s="248"/>
      <c r="N3524" s="249"/>
      <c r="O3524" s="249"/>
      <c r="P3524" s="249"/>
      <c r="Q3524" s="249"/>
      <c r="R3524" s="249"/>
      <c r="S3524" s="249"/>
      <c r="T3524" s="250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51" t="s">
        <v>195</v>
      </c>
      <c r="AU3524" s="251" t="s">
        <v>83</v>
      </c>
      <c r="AV3524" s="13" t="s">
        <v>81</v>
      </c>
      <c r="AW3524" s="13" t="s">
        <v>30</v>
      </c>
      <c r="AX3524" s="13" t="s">
        <v>73</v>
      </c>
      <c r="AY3524" s="251" t="s">
        <v>183</v>
      </c>
    </row>
    <row r="3525" s="14" customFormat="1">
      <c r="A3525" s="14"/>
      <c r="B3525" s="252"/>
      <c r="C3525" s="253"/>
      <c r="D3525" s="243" t="s">
        <v>195</v>
      </c>
      <c r="E3525" s="254" t="s">
        <v>1</v>
      </c>
      <c r="F3525" s="255" t="s">
        <v>3890</v>
      </c>
      <c r="G3525" s="253"/>
      <c r="H3525" s="256">
        <v>61.920000000000002</v>
      </c>
      <c r="I3525" s="257"/>
      <c r="J3525" s="253"/>
      <c r="K3525" s="253"/>
      <c r="L3525" s="258"/>
      <c r="M3525" s="259"/>
      <c r="N3525" s="260"/>
      <c r="O3525" s="260"/>
      <c r="P3525" s="260"/>
      <c r="Q3525" s="260"/>
      <c r="R3525" s="260"/>
      <c r="S3525" s="260"/>
      <c r="T3525" s="261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T3525" s="262" t="s">
        <v>195</v>
      </c>
      <c r="AU3525" s="262" t="s">
        <v>83</v>
      </c>
      <c r="AV3525" s="14" t="s">
        <v>83</v>
      </c>
      <c r="AW3525" s="14" t="s">
        <v>30</v>
      </c>
      <c r="AX3525" s="14" t="s">
        <v>73</v>
      </c>
      <c r="AY3525" s="262" t="s">
        <v>183</v>
      </c>
    </row>
    <row r="3526" s="13" customFormat="1">
      <c r="A3526" s="13"/>
      <c r="B3526" s="241"/>
      <c r="C3526" s="242"/>
      <c r="D3526" s="243" t="s">
        <v>195</v>
      </c>
      <c r="E3526" s="244" t="s">
        <v>1</v>
      </c>
      <c r="F3526" s="245" t="s">
        <v>254</v>
      </c>
      <c r="G3526" s="242"/>
      <c r="H3526" s="244" t="s">
        <v>1</v>
      </c>
      <c r="I3526" s="246"/>
      <c r="J3526" s="242"/>
      <c r="K3526" s="242"/>
      <c r="L3526" s="247"/>
      <c r="M3526" s="248"/>
      <c r="N3526" s="249"/>
      <c r="O3526" s="249"/>
      <c r="P3526" s="249"/>
      <c r="Q3526" s="249"/>
      <c r="R3526" s="249"/>
      <c r="S3526" s="249"/>
      <c r="T3526" s="250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51" t="s">
        <v>195</v>
      </c>
      <c r="AU3526" s="251" t="s">
        <v>83</v>
      </c>
      <c r="AV3526" s="13" t="s">
        <v>81</v>
      </c>
      <c r="AW3526" s="13" t="s">
        <v>30</v>
      </c>
      <c r="AX3526" s="13" t="s">
        <v>73</v>
      </c>
      <c r="AY3526" s="251" t="s">
        <v>183</v>
      </c>
    </row>
    <row r="3527" s="13" customFormat="1">
      <c r="A3527" s="13"/>
      <c r="B3527" s="241"/>
      <c r="C3527" s="242"/>
      <c r="D3527" s="243" t="s">
        <v>195</v>
      </c>
      <c r="E3527" s="244" t="s">
        <v>1</v>
      </c>
      <c r="F3527" s="245" t="s">
        <v>2864</v>
      </c>
      <c r="G3527" s="242"/>
      <c r="H3527" s="244" t="s">
        <v>1</v>
      </c>
      <c r="I3527" s="246"/>
      <c r="J3527" s="242"/>
      <c r="K3527" s="242"/>
      <c r="L3527" s="247"/>
      <c r="M3527" s="248"/>
      <c r="N3527" s="249"/>
      <c r="O3527" s="249"/>
      <c r="P3527" s="249"/>
      <c r="Q3527" s="249"/>
      <c r="R3527" s="249"/>
      <c r="S3527" s="249"/>
      <c r="T3527" s="250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51" t="s">
        <v>195</v>
      </c>
      <c r="AU3527" s="251" t="s">
        <v>83</v>
      </c>
      <c r="AV3527" s="13" t="s">
        <v>81</v>
      </c>
      <c r="AW3527" s="13" t="s">
        <v>30</v>
      </c>
      <c r="AX3527" s="13" t="s">
        <v>73</v>
      </c>
      <c r="AY3527" s="251" t="s">
        <v>183</v>
      </c>
    </row>
    <row r="3528" s="14" customFormat="1">
      <c r="A3528" s="14"/>
      <c r="B3528" s="252"/>
      <c r="C3528" s="253"/>
      <c r="D3528" s="243" t="s">
        <v>195</v>
      </c>
      <c r="E3528" s="254" t="s">
        <v>1</v>
      </c>
      <c r="F3528" s="255" t="s">
        <v>2865</v>
      </c>
      <c r="G3528" s="253"/>
      <c r="H3528" s="256">
        <v>17.100000000000001</v>
      </c>
      <c r="I3528" s="257"/>
      <c r="J3528" s="253"/>
      <c r="K3528" s="253"/>
      <c r="L3528" s="258"/>
      <c r="M3528" s="259"/>
      <c r="N3528" s="260"/>
      <c r="O3528" s="260"/>
      <c r="P3528" s="260"/>
      <c r="Q3528" s="260"/>
      <c r="R3528" s="260"/>
      <c r="S3528" s="260"/>
      <c r="T3528" s="261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62" t="s">
        <v>195</v>
      </c>
      <c r="AU3528" s="262" t="s">
        <v>83</v>
      </c>
      <c r="AV3528" s="14" t="s">
        <v>83</v>
      </c>
      <c r="AW3528" s="14" t="s">
        <v>30</v>
      </c>
      <c r="AX3528" s="14" t="s">
        <v>73</v>
      </c>
      <c r="AY3528" s="262" t="s">
        <v>183</v>
      </c>
    </row>
    <row r="3529" s="15" customFormat="1">
      <c r="A3529" s="15"/>
      <c r="B3529" s="263"/>
      <c r="C3529" s="264"/>
      <c r="D3529" s="243" t="s">
        <v>195</v>
      </c>
      <c r="E3529" s="265" t="s">
        <v>1</v>
      </c>
      <c r="F3529" s="266" t="s">
        <v>219</v>
      </c>
      <c r="G3529" s="264"/>
      <c r="H3529" s="267">
        <v>79.019999999999996</v>
      </c>
      <c r="I3529" s="268"/>
      <c r="J3529" s="264"/>
      <c r="K3529" s="264"/>
      <c r="L3529" s="269"/>
      <c r="M3529" s="270"/>
      <c r="N3529" s="271"/>
      <c r="O3529" s="271"/>
      <c r="P3529" s="271"/>
      <c r="Q3529" s="271"/>
      <c r="R3529" s="271"/>
      <c r="S3529" s="271"/>
      <c r="T3529" s="272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73" t="s">
        <v>195</v>
      </c>
      <c r="AU3529" s="273" t="s">
        <v>83</v>
      </c>
      <c r="AV3529" s="15" t="s">
        <v>188</v>
      </c>
      <c r="AW3529" s="15" t="s">
        <v>30</v>
      </c>
      <c r="AX3529" s="15" t="s">
        <v>81</v>
      </c>
      <c r="AY3529" s="273" t="s">
        <v>183</v>
      </c>
    </row>
    <row r="3530" s="2" customFormat="1" ht="16.5" customHeight="1">
      <c r="A3530" s="38"/>
      <c r="B3530" s="39"/>
      <c r="C3530" s="227" t="s">
        <v>3891</v>
      </c>
      <c r="D3530" s="227" t="s">
        <v>185</v>
      </c>
      <c r="E3530" s="228" t="s">
        <v>3892</v>
      </c>
      <c r="F3530" s="229" t="s">
        <v>3893</v>
      </c>
      <c r="G3530" s="230" t="s">
        <v>202</v>
      </c>
      <c r="H3530" s="231">
        <v>145.80000000000001</v>
      </c>
      <c r="I3530" s="232"/>
      <c r="J3530" s="233">
        <f>ROUND(I3530*H3530,2)</f>
        <v>0</v>
      </c>
      <c r="K3530" s="234"/>
      <c r="L3530" s="44"/>
      <c r="M3530" s="235" t="s">
        <v>1</v>
      </c>
      <c r="N3530" s="236" t="s">
        <v>38</v>
      </c>
      <c r="O3530" s="91"/>
      <c r="P3530" s="237">
        <f>O3530*H3530</f>
        <v>0</v>
      </c>
      <c r="Q3530" s="237">
        <v>0.00050000000000000001</v>
      </c>
      <c r="R3530" s="237">
        <f>Q3530*H3530</f>
        <v>0.072900000000000006</v>
      </c>
      <c r="S3530" s="237">
        <v>0</v>
      </c>
      <c r="T3530" s="238">
        <f>S3530*H3530</f>
        <v>0</v>
      </c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R3530" s="239" t="s">
        <v>327</v>
      </c>
      <c r="AT3530" s="239" t="s">
        <v>185</v>
      </c>
      <c r="AU3530" s="239" t="s">
        <v>83</v>
      </c>
      <c r="AY3530" s="17" t="s">
        <v>183</v>
      </c>
      <c r="BE3530" s="240">
        <f>IF(N3530="základní",J3530,0)</f>
        <v>0</v>
      </c>
      <c r="BF3530" s="240">
        <f>IF(N3530="snížená",J3530,0)</f>
        <v>0</v>
      </c>
      <c r="BG3530" s="240">
        <f>IF(N3530="zákl. přenesená",J3530,0)</f>
        <v>0</v>
      </c>
      <c r="BH3530" s="240">
        <f>IF(N3530="sníž. přenesená",J3530,0)</f>
        <v>0</v>
      </c>
      <c r="BI3530" s="240">
        <f>IF(N3530="nulová",J3530,0)</f>
        <v>0</v>
      </c>
      <c r="BJ3530" s="17" t="s">
        <v>81</v>
      </c>
      <c r="BK3530" s="240">
        <f>ROUND(I3530*H3530,2)</f>
        <v>0</v>
      </c>
      <c r="BL3530" s="17" t="s">
        <v>327</v>
      </c>
      <c r="BM3530" s="239" t="s">
        <v>3894</v>
      </c>
    </row>
    <row r="3531" s="13" customFormat="1">
      <c r="A3531" s="13"/>
      <c r="B3531" s="241"/>
      <c r="C3531" s="242"/>
      <c r="D3531" s="243" t="s">
        <v>195</v>
      </c>
      <c r="E3531" s="244" t="s">
        <v>1</v>
      </c>
      <c r="F3531" s="245" t="s">
        <v>208</v>
      </c>
      <c r="G3531" s="242"/>
      <c r="H3531" s="244" t="s">
        <v>1</v>
      </c>
      <c r="I3531" s="246"/>
      <c r="J3531" s="242"/>
      <c r="K3531" s="242"/>
      <c r="L3531" s="247"/>
      <c r="M3531" s="248"/>
      <c r="N3531" s="249"/>
      <c r="O3531" s="249"/>
      <c r="P3531" s="249"/>
      <c r="Q3531" s="249"/>
      <c r="R3531" s="249"/>
      <c r="S3531" s="249"/>
      <c r="T3531" s="250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51" t="s">
        <v>195</v>
      </c>
      <c r="AU3531" s="251" t="s">
        <v>83</v>
      </c>
      <c r="AV3531" s="13" t="s">
        <v>81</v>
      </c>
      <c r="AW3531" s="13" t="s">
        <v>30</v>
      </c>
      <c r="AX3531" s="13" t="s">
        <v>73</v>
      </c>
      <c r="AY3531" s="251" t="s">
        <v>183</v>
      </c>
    </row>
    <row r="3532" s="13" customFormat="1">
      <c r="A3532" s="13"/>
      <c r="B3532" s="241"/>
      <c r="C3532" s="242"/>
      <c r="D3532" s="243" t="s">
        <v>195</v>
      </c>
      <c r="E3532" s="244" t="s">
        <v>1</v>
      </c>
      <c r="F3532" s="245" t="s">
        <v>2756</v>
      </c>
      <c r="G3532" s="242"/>
      <c r="H3532" s="244" t="s">
        <v>1</v>
      </c>
      <c r="I3532" s="246"/>
      <c r="J3532" s="242"/>
      <c r="K3532" s="242"/>
      <c r="L3532" s="247"/>
      <c r="M3532" s="248"/>
      <c r="N3532" s="249"/>
      <c r="O3532" s="249"/>
      <c r="P3532" s="249"/>
      <c r="Q3532" s="249"/>
      <c r="R3532" s="249"/>
      <c r="S3532" s="249"/>
      <c r="T3532" s="250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51" t="s">
        <v>195</v>
      </c>
      <c r="AU3532" s="251" t="s">
        <v>83</v>
      </c>
      <c r="AV3532" s="13" t="s">
        <v>81</v>
      </c>
      <c r="AW3532" s="13" t="s">
        <v>30</v>
      </c>
      <c r="AX3532" s="13" t="s">
        <v>73</v>
      </c>
      <c r="AY3532" s="251" t="s">
        <v>183</v>
      </c>
    </row>
    <row r="3533" s="13" customFormat="1">
      <c r="A3533" s="13"/>
      <c r="B3533" s="241"/>
      <c r="C3533" s="242"/>
      <c r="D3533" s="243" t="s">
        <v>195</v>
      </c>
      <c r="E3533" s="244" t="s">
        <v>1</v>
      </c>
      <c r="F3533" s="245" t="s">
        <v>2757</v>
      </c>
      <c r="G3533" s="242"/>
      <c r="H3533" s="244" t="s">
        <v>1</v>
      </c>
      <c r="I3533" s="246"/>
      <c r="J3533" s="242"/>
      <c r="K3533" s="242"/>
      <c r="L3533" s="247"/>
      <c r="M3533" s="248"/>
      <c r="N3533" s="249"/>
      <c r="O3533" s="249"/>
      <c r="P3533" s="249"/>
      <c r="Q3533" s="249"/>
      <c r="R3533" s="249"/>
      <c r="S3533" s="249"/>
      <c r="T3533" s="250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51" t="s">
        <v>195</v>
      </c>
      <c r="AU3533" s="251" t="s">
        <v>83</v>
      </c>
      <c r="AV3533" s="13" t="s">
        <v>81</v>
      </c>
      <c r="AW3533" s="13" t="s">
        <v>30</v>
      </c>
      <c r="AX3533" s="13" t="s">
        <v>73</v>
      </c>
      <c r="AY3533" s="251" t="s">
        <v>183</v>
      </c>
    </row>
    <row r="3534" s="14" customFormat="1">
      <c r="A3534" s="14"/>
      <c r="B3534" s="252"/>
      <c r="C3534" s="253"/>
      <c r="D3534" s="243" t="s">
        <v>195</v>
      </c>
      <c r="E3534" s="254" t="s">
        <v>1</v>
      </c>
      <c r="F3534" s="255" t="s">
        <v>3819</v>
      </c>
      <c r="G3534" s="253"/>
      <c r="H3534" s="256">
        <v>125.3</v>
      </c>
      <c r="I3534" s="257"/>
      <c r="J3534" s="253"/>
      <c r="K3534" s="253"/>
      <c r="L3534" s="258"/>
      <c r="M3534" s="259"/>
      <c r="N3534" s="260"/>
      <c r="O3534" s="260"/>
      <c r="P3534" s="260"/>
      <c r="Q3534" s="260"/>
      <c r="R3534" s="260"/>
      <c r="S3534" s="260"/>
      <c r="T3534" s="261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62" t="s">
        <v>195</v>
      </c>
      <c r="AU3534" s="262" t="s">
        <v>83</v>
      </c>
      <c r="AV3534" s="14" t="s">
        <v>83</v>
      </c>
      <c r="AW3534" s="14" t="s">
        <v>30</v>
      </c>
      <c r="AX3534" s="14" t="s">
        <v>73</v>
      </c>
      <c r="AY3534" s="262" t="s">
        <v>183</v>
      </c>
    </row>
    <row r="3535" s="13" customFormat="1">
      <c r="A3535" s="13"/>
      <c r="B3535" s="241"/>
      <c r="C3535" s="242"/>
      <c r="D3535" s="243" t="s">
        <v>195</v>
      </c>
      <c r="E3535" s="244" t="s">
        <v>1</v>
      </c>
      <c r="F3535" s="245" t="s">
        <v>254</v>
      </c>
      <c r="G3535" s="242"/>
      <c r="H3535" s="244" t="s">
        <v>1</v>
      </c>
      <c r="I3535" s="246"/>
      <c r="J3535" s="242"/>
      <c r="K3535" s="242"/>
      <c r="L3535" s="247"/>
      <c r="M3535" s="248"/>
      <c r="N3535" s="249"/>
      <c r="O3535" s="249"/>
      <c r="P3535" s="249"/>
      <c r="Q3535" s="249"/>
      <c r="R3535" s="249"/>
      <c r="S3535" s="249"/>
      <c r="T3535" s="250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51" t="s">
        <v>195</v>
      </c>
      <c r="AU3535" s="251" t="s">
        <v>83</v>
      </c>
      <c r="AV3535" s="13" t="s">
        <v>81</v>
      </c>
      <c r="AW3535" s="13" t="s">
        <v>30</v>
      </c>
      <c r="AX3535" s="13" t="s">
        <v>73</v>
      </c>
      <c r="AY3535" s="251" t="s">
        <v>183</v>
      </c>
    </row>
    <row r="3536" s="13" customFormat="1">
      <c r="A3536" s="13"/>
      <c r="B3536" s="241"/>
      <c r="C3536" s="242"/>
      <c r="D3536" s="243" t="s">
        <v>195</v>
      </c>
      <c r="E3536" s="244" t="s">
        <v>1</v>
      </c>
      <c r="F3536" s="245" t="s">
        <v>2759</v>
      </c>
      <c r="G3536" s="242"/>
      <c r="H3536" s="244" t="s">
        <v>1</v>
      </c>
      <c r="I3536" s="246"/>
      <c r="J3536" s="242"/>
      <c r="K3536" s="242"/>
      <c r="L3536" s="247"/>
      <c r="M3536" s="248"/>
      <c r="N3536" s="249"/>
      <c r="O3536" s="249"/>
      <c r="P3536" s="249"/>
      <c r="Q3536" s="249"/>
      <c r="R3536" s="249"/>
      <c r="S3536" s="249"/>
      <c r="T3536" s="250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51" t="s">
        <v>195</v>
      </c>
      <c r="AU3536" s="251" t="s">
        <v>83</v>
      </c>
      <c r="AV3536" s="13" t="s">
        <v>81</v>
      </c>
      <c r="AW3536" s="13" t="s">
        <v>30</v>
      </c>
      <c r="AX3536" s="13" t="s">
        <v>73</v>
      </c>
      <c r="AY3536" s="251" t="s">
        <v>183</v>
      </c>
    </row>
    <row r="3537" s="13" customFormat="1">
      <c r="A3537" s="13"/>
      <c r="B3537" s="241"/>
      <c r="C3537" s="242"/>
      <c r="D3537" s="243" t="s">
        <v>195</v>
      </c>
      <c r="E3537" s="244" t="s">
        <v>1</v>
      </c>
      <c r="F3537" s="245" t="s">
        <v>2760</v>
      </c>
      <c r="G3537" s="242"/>
      <c r="H3537" s="244" t="s">
        <v>1</v>
      </c>
      <c r="I3537" s="246"/>
      <c r="J3537" s="242"/>
      <c r="K3537" s="242"/>
      <c r="L3537" s="247"/>
      <c r="M3537" s="248"/>
      <c r="N3537" s="249"/>
      <c r="O3537" s="249"/>
      <c r="P3537" s="249"/>
      <c r="Q3537" s="249"/>
      <c r="R3537" s="249"/>
      <c r="S3537" s="249"/>
      <c r="T3537" s="250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51" t="s">
        <v>195</v>
      </c>
      <c r="AU3537" s="251" t="s">
        <v>83</v>
      </c>
      <c r="AV3537" s="13" t="s">
        <v>81</v>
      </c>
      <c r="AW3537" s="13" t="s">
        <v>30</v>
      </c>
      <c r="AX3537" s="13" t="s">
        <v>73</v>
      </c>
      <c r="AY3537" s="251" t="s">
        <v>183</v>
      </c>
    </row>
    <row r="3538" s="14" customFormat="1">
      <c r="A3538" s="14"/>
      <c r="B3538" s="252"/>
      <c r="C3538" s="253"/>
      <c r="D3538" s="243" t="s">
        <v>195</v>
      </c>
      <c r="E3538" s="254" t="s">
        <v>1</v>
      </c>
      <c r="F3538" s="255" t="s">
        <v>3880</v>
      </c>
      <c r="G3538" s="253"/>
      <c r="H3538" s="256">
        <v>20.5</v>
      </c>
      <c r="I3538" s="257"/>
      <c r="J3538" s="253"/>
      <c r="K3538" s="253"/>
      <c r="L3538" s="258"/>
      <c r="M3538" s="259"/>
      <c r="N3538" s="260"/>
      <c r="O3538" s="260"/>
      <c r="P3538" s="260"/>
      <c r="Q3538" s="260"/>
      <c r="R3538" s="260"/>
      <c r="S3538" s="260"/>
      <c r="T3538" s="261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62" t="s">
        <v>195</v>
      </c>
      <c r="AU3538" s="262" t="s">
        <v>83</v>
      </c>
      <c r="AV3538" s="14" t="s">
        <v>83</v>
      </c>
      <c r="AW3538" s="14" t="s">
        <v>30</v>
      </c>
      <c r="AX3538" s="14" t="s">
        <v>73</v>
      </c>
      <c r="AY3538" s="262" t="s">
        <v>183</v>
      </c>
    </row>
    <row r="3539" s="15" customFormat="1">
      <c r="A3539" s="15"/>
      <c r="B3539" s="263"/>
      <c r="C3539" s="264"/>
      <c r="D3539" s="243" t="s">
        <v>195</v>
      </c>
      <c r="E3539" s="265" t="s">
        <v>1</v>
      </c>
      <c r="F3539" s="266" t="s">
        <v>219</v>
      </c>
      <c r="G3539" s="264"/>
      <c r="H3539" s="267">
        <v>145.80000000000001</v>
      </c>
      <c r="I3539" s="268"/>
      <c r="J3539" s="264"/>
      <c r="K3539" s="264"/>
      <c r="L3539" s="269"/>
      <c r="M3539" s="270"/>
      <c r="N3539" s="271"/>
      <c r="O3539" s="271"/>
      <c r="P3539" s="271"/>
      <c r="Q3539" s="271"/>
      <c r="R3539" s="271"/>
      <c r="S3539" s="271"/>
      <c r="T3539" s="272"/>
      <c r="U3539" s="15"/>
      <c r="V3539" s="15"/>
      <c r="W3539" s="15"/>
      <c r="X3539" s="15"/>
      <c r="Y3539" s="15"/>
      <c r="Z3539" s="15"/>
      <c r="AA3539" s="15"/>
      <c r="AB3539" s="15"/>
      <c r="AC3539" s="15"/>
      <c r="AD3539" s="15"/>
      <c r="AE3539" s="15"/>
      <c r="AT3539" s="273" t="s">
        <v>195</v>
      </c>
      <c r="AU3539" s="273" t="s">
        <v>83</v>
      </c>
      <c r="AV3539" s="15" t="s">
        <v>188</v>
      </c>
      <c r="AW3539" s="15" t="s">
        <v>30</v>
      </c>
      <c r="AX3539" s="15" t="s">
        <v>81</v>
      </c>
      <c r="AY3539" s="273" t="s">
        <v>183</v>
      </c>
    </row>
    <row r="3540" s="2" customFormat="1" ht="24.15" customHeight="1">
      <c r="A3540" s="38"/>
      <c r="B3540" s="39"/>
      <c r="C3540" s="277" t="s">
        <v>3895</v>
      </c>
      <c r="D3540" s="277" t="s">
        <v>649</v>
      </c>
      <c r="E3540" s="278" t="s">
        <v>3896</v>
      </c>
      <c r="F3540" s="279" t="s">
        <v>3897</v>
      </c>
      <c r="G3540" s="280" t="s">
        <v>202</v>
      </c>
      <c r="H3540" s="281">
        <v>160.38</v>
      </c>
      <c r="I3540" s="282"/>
      <c r="J3540" s="283">
        <f>ROUND(I3540*H3540,2)</f>
        <v>0</v>
      </c>
      <c r="K3540" s="284"/>
      <c r="L3540" s="285"/>
      <c r="M3540" s="286" t="s">
        <v>1</v>
      </c>
      <c r="N3540" s="287" t="s">
        <v>38</v>
      </c>
      <c r="O3540" s="91"/>
      <c r="P3540" s="237">
        <f>O3540*H3540</f>
        <v>0</v>
      </c>
      <c r="Q3540" s="237">
        <v>0.00076000000000000004</v>
      </c>
      <c r="R3540" s="237">
        <f>Q3540*H3540</f>
        <v>0.12188880000000001</v>
      </c>
      <c r="S3540" s="237">
        <v>0</v>
      </c>
      <c r="T3540" s="238">
        <f>S3540*H3540</f>
        <v>0</v>
      </c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R3540" s="239" t="s">
        <v>435</v>
      </c>
      <c r="AT3540" s="239" t="s">
        <v>649</v>
      </c>
      <c r="AU3540" s="239" t="s">
        <v>83</v>
      </c>
      <c r="AY3540" s="17" t="s">
        <v>183</v>
      </c>
      <c r="BE3540" s="240">
        <f>IF(N3540="základní",J3540,0)</f>
        <v>0</v>
      </c>
      <c r="BF3540" s="240">
        <f>IF(N3540="snížená",J3540,0)</f>
        <v>0</v>
      </c>
      <c r="BG3540" s="240">
        <f>IF(N3540="zákl. přenesená",J3540,0)</f>
        <v>0</v>
      </c>
      <c r="BH3540" s="240">
        <f>IF(N3540="sníž. přenesená",J3540,0)</f>
        <v>0</v>
      </c>
      <c r="BI3540" s="240">
        <f>IF(N3540="nulová",J3540,0)</f>
        <v>0</v>
      </c>
      <c r="BJ3540" s="17" t="s">
        <v>81</v>
      </c>
      <c r="BK3540" s="240">
        <f>ROUND(I3540*H3540,2)</f>
        <v>0</v>
      </c>
      <c r="BL3540" s="17" t="s">
        <v>327</v>
      </c>
      <c r="BM3540" s="239" t="s">
        <v>3898</v>
      </c>
    </row>
    <row r="3541" s="13" customFormat="1">
      <c r="A3541" s="13"/>
      <c r="B3541" s="241"/>
      <c r="C3541" s="242"/>
      <c r="D3541" s="243" t="s">
        <v>195</v>
      </c>
      <c r="E3541" s="244" t="s">
        <v>1</v>
      </c>
      <c r="F3541" s="245" t="s">
        <v>208</v>
      </c>
      <c r="G3541" s="242"/>
      <c r="H3541" s="244" t="s">
        <v>1</v>
      </c>
      <c r="I3541" s="246"/>
      <c r="J3541" s="242"/>
      <c r="K3541" s="242"/>
      <c r="L3541" s="247"/>
      <c r="M3541" s="248"/>
      <c r="N3541" s="249"/>
      <c r="O3541" s="249"/>
      <c r="P3541" s="249"/>
      <c r="Q3541" s="249"/>
      <c r="R3541" s="249"/>
      <c r="S3541" s="249"/>
      <c r="T3541" s="250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51" t="s">
        <v>195</v>
      </c>
      <c r="AU3541" s="251" t="s">
        <v>83</v>
      </c>
      <c r="AV3541" s="13" t="s">
        <v>81</v>
      </c>
      <c r="AW3541" s="13" t="s">
        <v>30</v>
      </c>
      <c r="AX3541" s="13" t="s">
        <v>73</v>
      </c>
      <c r="AY3541" s="251" t="s">
        <v>183</v>
      </c>
    </row>
    <row r="3542" s="13" customFormat="1">
      <c r="A3542" s="13"/>
      <c r="B3542" s="241"/>
      <c r="C3542" s="242"/>
      <c r="D3542" s="243" t="s">
        <v>195</v>
      </c>
      <c r="E3542" s="244" t="s">
        <v>1</v>
      </c>
      <c r="F3542" s="245" t="s">
        <v>2756</v>
      </c>
      <c r="G3542" s="242"/>
      <c r="H3542" s="244" t="s">
        <v>1</v>
      </c>
      <c r="I3542" s="246"/>
      <c r="J3542" s="242"/>
      <c r="K3542" s="242"/>
      <c r="L3542" s="247"/>
      <c r="M3542" s="248"/>
      <c r="N3542" s="249"/>
      <c r="O3542" s="249"/>
      <c r="P3542" s="249"/>
      <c r="Q3542" s="249"/>
      <c r="R3542" s="249"/>
      <c r="S3542" s="249"/>
      <c r="T3542" s="250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51" t="s">
        <v>195</v>
      </c>
      <c r="AU3542" s="251" t="s">
        <v>83</v>
      </c>
      <c r="AV3542" s="13" t="s">
        <v>81</v>
      </c>
      <c r="AW3542" s="13" t="s">
        <v>30</v>
      </c>
      <c r="AX3542" s="13" t="s">
        <v>73</v>
      </c>
      <c r="AY3542" s="251" t="s">
        <v>183</v>
      </c>
    </row>
    <row r="3543" s="13" customFormat="1">
      <c r="A3543" s="13"/>
      <c r="B3543" s="241"/>
      <c r="C3543" s="242"/>
      <c r="D3543" s="243" t="s">
        <v>195</v>
      </c>
      <c r="E3543" s="244" t="s">
        <v>1</v>
      </c>
      <c r="F3543" s="245" t="s">
        <v>2757</v>
      </c>
      <c r="G3543" s="242"/>
      <c r="H3543" s="244" t="s">
        <v>1</v>
      </c>
      <c r="I3543" s="246"/>
      <c r="J3543" s="242"/>
      <c r="K3543" s="242"/>
      <c r="L3543" s="247"/>
      <c r="M3543" s="248"/>
      <c r="N3543" s="249"/>
      <c r="O3543" s="249"/>
      <c r="P3543" s="249"/>
      <c r="Q3543" s="249"/>
      <c r="R3543" s="249"/>
      <c r="S3543" s="249"/>
      <c r="T3543" s="250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51" t="s">
        <v>195</v>
      </c>
      <c r="AU3543" s="251" t="s">
        <v>83</v>
      </c>
      <c r="AV3543" s="13" t="s">
        <v>81</v>
      </c>
      <c r="AW3543" s="13" t="s">
        <v>30</v>
      </c>
      <c r="AX3543" s="13" t="s">
        <v>73</v>
      </c>
      <c r="AY3543" s="251" t="s">
        <v>183</v>
      </c>
    </row>
    <row r="3544" s="14" customFormat="1">
      <c r="A3544" s="14"/>
      <c r="B3544" s="252"/>
      <c r="C3544" s="253"/>
      <c r="D3544" s="243" t="s">
        <v>195</v>
      </c>
      <c r="E3544" s="254" t="s">
        <v>1</v>
      </c>
      <c r="F3544" s="255" t="s">
        <v>3819</v>
      </c>
      <c r="G3544" s="253"/>
      <c r="H3544" s="256">
        <v>125.3</v>
      </c>
      <c r="I3544" s="257"/>
      <c r="J3544" s="253"/>
      <c r="K3544" s="253"/>
      <c r="L3544" s="258"/>
      <c r="M3544" s="259"/>
      <c r="N3544" s="260"/>
      <c r="O3544" s="260"/>
      <c r="P3544" s="260"/>
      <c r="Q3544" s="260"/>
      <c r="R3544" s="260"/>
      <c r="S3544" s="260"/>
      <c r="T3544" s="261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62" t="s">
        <v>195</v>
      </c>
      <c r="AU3544" s="262" t="s">
        <v>83</v>
      </c>
      <c r="AV3544" s="14" t="s">
        <v>83</v>
      </c>
      <c r="AW3544" s="14" t="s">
        <v>30</v>
      </c>
      <c r="AX3544" s="14" t="s">
        <v>73</v>
      </c>
      <c r="AY3544" s="262" t="s">
        <v>183</v>
      </c>
    </row>
    <row r="3545" s="13" customFormat="1">
      <c r="A3545" s="13"/>
      <c r="B3545" s="241"/>
      <c r="C3545" s="242"/>
      <c r="D3545" s="243" t="s">
        <v>195</v>
      </c>
      <c r="E3545" s="244" t="s">
        <v>1</v>
      </c>
      <c r="F3545" s="245" t="s">
        <v>254</v>
      </c>
      <c r="G3545" s="242"/>
      <c r="H3545" s="244" t="s">
        <v>1</v>
      </c>
      <c r="I3545" s="246"/>
      <c r="J3545" s="242"/>
      <c r="K3545" s="242"/>
      <c r="L3545" s="247"/>
      <c r="M3545" s="248"/>
      <c r="N3545" s="249"/>
      <c r="O3545" s="249"/>
      <c r="P3545" s="249"/>
      <c r="Q3545" s="249"/>
      <c r="R3545" s="249"/>
      <c r="S3545" s="249"/>
      <c r="T3545" s="250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51" t="s">
        <v>195</v>
      </c>
      <c r="AU3545" s="251" t="s">
        <v>83</v>
      </c>
      <c r="AV3545" s="13" t="s">
        <v>81</v>
      </c>
      <c r="AW3545" s="13" t="s">
        <v>30</v>
      </c>
      <c r="AX3545" s="13" t="s">
        <v>73</v>
      </c>
      <c r="AY3545" s="251" t="s">
        <v>183</v>
      </c>
    </row>
    <row r="3546" s="13" customFormat="1">
      <c r="A3546" s="13"/>
      <c r="B3546" s="241"/>
      <c r="C3546" s="242"/>
      <c r="D3546" s="243" t="s">
        <v>195</v>
      </c>
      <c r="E3546" s="244" t="s">
        <v>1</v>
      </c>
      <c r="F3546" s="245" t="s">
        <v>2759</v>
      </c>
      <c r="G3546" s="242"/>
      <c r="H3546" s="244" t="s">
        <v>1</v>
      </c>
      <c r="I3546" s="246"/>
      <c r="J3546" s="242"/>
      <c r="K3546" s="242"/>
      <c r="L3546" s="247"/>
      <c r="M3546" s="248"/>
      <c r="N3546" s="249"/>
      <c r="O3546" s="249"/>
      <c r="P3546" s="249"/>
      <c r="Q3546" s="249"/>
      <c r="R3546" s="249"/>
      <c r="S3546" s="249"/>
      <c r="T3546" s="250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51" t="s">
        <v>195</v>
      </c>
      <c r="AU3546" s="251" t="s">
        <v>83</v>
      </c>
      <c r="AV3546" s="13" t="s">
        <v>81</v>
      </c>
      <c r="AW3546" s="13" t="s">
        <v>30</v>
      </c>
      <c r="AX3546" s="13" t="s">
        <v>73</v>
      </c>
      <c r="AY3546" s="251" t="s">
        <v>183</v>
      </c>
    </row>
    <row r="3547" s="13" customFormat="1">
      <c r="A3547" s="13"/>
      <c r="B3547" s="241"/>
      <c r="C3547" s="242"/>
      <c r="D3547" s="243" t="s">
        <v>195</v>
      </c>
      <c r="E3547" s="244" t="s">
        <v>1</v>
      </c>
      <c r="F3547" s="245" t="s">
        <v>2760</v>
      </c>
      <c r="G3547" s="242"/>
      <c r="H3547" s="244" t="s">
        <v>1</v>
      </c>
      <c r="I3547" s="246"/>
      <c r="J3547" s="242"/>
      <c r="K3547" s="242"/>
      <c r="L3547" s="247"/>
      <c r="M3547" s="248"/>
      <c r="N3547" s="249"/>
      <c r="O3547" s="249"/>
      <c r="P3547" s="249"/>
      <c r="Q3547" s="249"/>
      <c r="R3547" s="249"/>
      <c r="S3547" s="249"/>
      <c r="T3547" s="250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51" t="s">
        <v>195</v>
      </c>
      <c r="AU3547" s="251" t="s">
        <v>83</v>
      </c>
      <c r="AV3547" s="13" t="s">
        <v>81</v>
      </c>
      <c r="AW3547" s="13" t="s">
        <v>30</v>
      </c>
      <c r="AX3547" s="13" t="s">
        <v>73</v>
      </c>
      <c r="AY3547" s="251" t="s">
        <v>183</v>
      </c>
    </row>
    <row r="3548" s="14" customFormat="1">
      <c r="A3548" s="14"/>
      <c r="B3548" s="252"/>
      <c r="C3548" s="253"/>
      <c r="D3548" s="243" t="s">
        <v>195</v>
      </c>
      <c r="E3548" s="254" t="s">
        <v>1</v>
      </c>
      <c r="F3548" s="255" t="s">
        <v>3880</v>
      </c>
      <c r="G3548" s="253"/>
      <c r="H3548" s="256">
        <v>20.5</v>
      </c>
      <c r="I3548" s="257"/>
      <c r="J3548" s="253"/>
      <c r="K3548" s="253"/>
      <c r="L3548" s="258"/>
      <c r="M3548" s="259"/>
      <c r="N3548" s="260"/>
      <c r="O3548" s="260"/>
      <c r="P3548" s="260"/>
      <c r="Q3548" s="260"/>
      <c r="R3548" s="260"/>
      <c r="S3548" s="260"/>
      <c r="T3548" s="261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62" t="s">
        <v>195</v>
      </c>
      <c r="AU3548" s="262" t="s">
        <v>83</v>
      </c>
      <c r="AV3548" s="14" t="s">
        <v>83</v>
      </c>
      <c r="AW3548" s="14" t="s">
        <v>30</v>
      </c>
      <c r="AX3548" s="14" t="s">
        <v>73</v>
      </c>
      <c r="AY3548" s="262" t="s">
        <v>183</v>
      </c>
    </row>
    <row r="3549" s="15" customFormat="1">
      <c r="A3549" s="15"/>
      <c r="B3549" s="263"/>
      <c r="C3549" s="264"/>
      <c r="D3549" s="243" t="s">
        <v>195</v>
      </c>
      <c r="E3549" s="265" t="s">
        <v>1</v>
      </c>
      <c r="F3549" s="266" t="s">
        <v>219</v>
      </c>
      <c r="G3549" s="264"/>
      <c r="H3549" s="267">
        <v>145.80000000000001</v>
      </c>
      <c r="I3549" s="268"/>
      <c r="J3549" s="264"/>
      <c r="K3549" s="264"/>
      <c r="L3549" s="269"/>
      <c r="M3549" s="270"/>
      <c r="N3549" s="271"/>
      <c r="O3549" s="271"/>
      <c r="P3549" s="271"/>
      <c r="Q3549" s="271"/>
      <c r="R3549" s="271"/>
      <c r="S3549" s="271"/>
      <c r="T3549" s="272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  <c r="AE3549" s="15"/>
      <c r="AT3549" s="273" t="s">
        <v>195</v>
      </c>
      <c r="AU3549" s="273" t="s">
        <v>83</v>
      </c>
      <c r="AV3549" s="15" t="s">
        <v>188</v>
      </c>
      <c r="AW3549" s="15" t="s">
        <v>30</v>
      </c>
      <c r="AX3549" s="15" t="s">
        <v>81</v>
      </c>
      <c r="AY3549" s="273" t="s">
        <v>183</v>
      </c>
    </row>
    <row r="3550" s="14" customFormat="1">
      <c r="A3550" s="14"/>
      <c r="B3550" s="252"/>
      <c r="C3550" s="253"/>
      <c r="D3550" s="243" t="s">
        <v>195</v>
      </c>
      <c r="E3550" s="253"/>
      <c r="F3550" s="255" t="s">
        <v>3825</v>
      </c>
      <c r="G3550" s="253"/>
      <c r="H3550" s="256">
        <v>160.38</v>
      </c>
      <c r="I3550" s="257"/>
      <c r="J3550" s="253"/>
      <c r="K3550" s="253"/>
      <c r="L3550" s="258"/>
      <c r="M3550" s="259"/>
      <c r="N3550" s="260"/>
      <c r="O3550" s="260"/>
      <c r="P3550" s="260"/>
      <c r="Q3550" s="260"/>
      <c r="R3550" s="260"/>
      <c r="S3550" s="260"/>
      <c r="T3550" s="261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62" t="s">
        <v>195</v>
      </c>
      <c r="AU3550" s="262" t="s">
        <v>83</v>
      </c>
      <c r="AV3550" s="14" t="s">
        <v>83</v>
      </c>
      <c r="AW3550" s="14" t="s">
        <v>4</v>
      </c>
      <c r="AX3550" s="14" t="s">
        <v>81</v>
      </c>
      <c r="AY3550" s="262" t="s">
        <v>183</v>
      </c>
    </row>
    <row r="3551" s="2" customFormat="1" ht="24.15" customHeight="1">
      <c r="A3551" s="38"/>
      <c r="B3551" s="39"/>
      <c r="C3551" s="227" t="s">
        <v>3899</v>
      </c>
      <c r="D3551" s="227" t="s">
        <v>185</v>
      </c>
      <c r="E3551" s="228" t="s">
        <v>3900</v>
      </c>
      <c r="F3551" s="229" t="s">
        <v>3901</v>
      </c>
      <c r="G3551" s="230" t="s">
        <v>202</v>
      </c>
      <c r="H3551" s="231">
        <v>7.5999999999999996</v>
      </c>
      <c r="I3551" s="232"/>
      <c r="J3551" s="233">
        <f>ROUND(I3551*H3551,2)</f>
        <v>0</v>
      </c>
      <c r="K3551" s="234"/>
      <c r="L3551" s="44"/>
      <c r="M3551" s="235" t="s">
        <v>1</v>
      </c>
      <c r="N3551" s="236" t="s">
        <v>38</v>
      </c>
      <c r="O3551" s="91"/>
      <c r="P3551" s="237">
        <f>O3551*H3551</f>
        <v>0</v>
      </c>
      <c r="Q3551" s="237">
        <v>0</v>
      </c>
      <c r="R3551" s="237">
        <f>Q3551*H3551</f>
        <v>0</v>
      </c>
      <c r="S3551" s="237">
        <v>0</v>
      </c>
      <c r="T3551" s="238">
        <f>S3551*H3551</f>
        <v>0</v>
      </c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R3551" s="239" t="s">
        <v>327</v>
      </c>
      <c r="AT3551" s="239" t="s">
        <v>185</v>
      </c>
      <c r="AU3551" s="239" t="s">
        <v>83</v>
      </c>
      <c r="AY3551" s="17" t="s">
        <v>183</v>
      </c>
      <c r="BE3551" s="240">
        <f>IF(N3551="základní",J3551,0)</f>
        <v>0</v>
      </c>
      <c r="BF3551" s="240">
        <f>IF(N3551="snížená",J3551,0)</f>
        <v>0</v>
      </c>
      <c r="BG3551" s="240">
        <f>IF(N3551="zákl. přenesená",J3551,0)</f>
        <v>0</v>
      </c>
      <c r="BH3551" s="240">
        <f>IF(N3551="sníž. přenesená",J3551,0)</f>
        <v>0</v>
      </c>
      <c r="BI3551" s="240">
        <f>IF(N3551="nulová",J3551,0)</f>
        <v>0</v>
      </c>
      <c r="BJ3551" s="17" t="s">
        <v>81</v>
      </c>
      <c r="BK3551" s="240">
        <f>ROUND(I3551*H3551,2)</f>
        <v>0</v>
      </c>
      <c r="BL3551" s="17" t="s">
        <v>327</v>
      </c>
      <c r="BM3551" s="239" t="s">
        <v>3902</v>
      </c>
    </row>
    <row r="3552" s="13" customFormat="1">
      <c r="A3552" s="13"/>
      <c r="B3552" s="241"/>
      <c r="C3552" s="242"/>
      <c r="D3552" s="243" t="s">
        <v>195</v>
      </c>
      <c r="E3552" s="244" t="s">
        <v>1</v>
      </c>
      <c r="F3552" s="245" t="s">
        <v>3903</v>
      </c>
      <c r="G3552" s="242"/>
      <c r="H3552" s="244" t="s">
        <v>1</v>
      </c>
      <c r="I3552" s="246"/>
      <c r="J3552" s="242"/>
      <c r="K3552" s="242"/>
      <c r="L3552" s="247"/>
      <c r="M3552" s="248"/>
      <c r="N3552" s="249"/>
      <c r="O3552" s="249"/>
      <c r="P3552" s="249"/>
      <c r="Q3552" s="249"/>
      <c r="R3552" s="249"/>
      <c r="S3552" s="249"/>
      <c r="T3552" s="250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51" t="s">
        <v>195</v>
      </c>
      <c r="AU3552" s="251" t="s">
        <v>83</v>
      </c>
      <c r="AV3552" s="13" t="s">
        <v>81</v>
      </c>
      <c r="AW3552" s="13" t="s">
        <v>30</v>
      </c>
      <c r="AX3552" s="13" t="s">
        <v>73</v>
      </c>
      <c r="AY3552" s="251" t="s">
        <v>183</v>
      </c>
    </row>
    <row r="3553" s="14" customFormat="1">
      <c r="A3553" s="14"/>
      <c r="B3553" s="252"/>
      <c r="C3553" s="253"/>
      <c r="D3553" s="243" t="s">
        <v>195</v>
      </c>
      <c r="E3553" s="254" t="s">
        <v>1</v>
      </c>
      <c r="F3553" s="255" t="s">
        <v>3904</v>
      </c>
      <c r="G3553" s="253"/>
      <c r="H3553" s="256">
        <v>2.7999999999999998</v>
      </c>
      <c r="I3553" s="257"/>
      <c r="J3553" s="253"/>
      <c r="K3553" s="253"/>
      <c r="L3553" s="258"/>
      <c r="M3553" s="259"/>
      <c r="N3553" s="260"/>
      <c r="O3553" s="260"/>
      <c r="P3553" s="260"/>
      <c r="Q3553" s="260"/>
      <c r="R3553" s="260"/>
      <c r="S3553" s="260"/>
      <c r="T3553" s="261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62" t="s">
        <v>195</v>
      </c>
      <c r="AU3553" s="262" t="s">
        <v>83</v>
      </c>
      <c r="AV3553" s="14" t="s">
        <v>83</v>
      </c>
      <c r="AW3553" s="14" t="s">
        <v>30</v>
      </c>
      <c r="AX3553" s="14" t="s">
        <v>73</v>
      </c>
      <c r="AY3553" s="262" t="s">
        <v>183</v>
      </c>
    </row>
    <row r="3554" s="13" customFormat="1">
      <c r="A3554" s="13"/>
      <c r="B3554" s="241"/>
      <c r="C3554" s="242"/>
      <c r="D3554" s="243" t="s">
        <v>195</v>
      </c>
      <c r="E3554" s="244" t="s">
        <v>1</v>
      </c>
      <c r="F3554" s="245" t="s">
        <v>3905</v>
      </c>
      <c r="G3554" s="242"/>
      <c r="H3554" s="244" t="s">
        <v>1</v>
      </c>
      <c r="I3554" s="246"/>
      <c r="J3554" s="242"/>
      <c r="K3554" s="242"/>
      <c r="L3554" s="247"/>
      <c r="M3554" s="248"/>
      <c r="N3554" s="249"/>
      <c r="O3554" s="249"/>
      <c r="P3554" s="249"/>
      <c r="Q3554" s="249"/>
      <c r="R3554" s="249"/>
      <c r="S3554" s="249"/>
      <c r="T3554" s="250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51" t="s">
        <v>195</v>
      </c>
      <c r="AU3554" s="251" t="s">
        <v>83</v>
      </c>
      <c r="AV3554" s="13" t="s">
        <v>81</v>
      </c>
      <c r="AW3554" s="13" t="s">
        <v>30</v>
      </c>
      <c r="AX3554" s="13" t="s">
        <v>73</v>
      </c>
      <c r="AY3554" s="251" t="s">
        <v>183</v>
      </c>
    </row>
    <row r="3555" s="14" customFormat="1">
      <c r="A3555" s="14"/>
      <c r="B3555" s="252"/>
      <c r="C3555" s="253"/>
      <c r="D3555" s="243" t="s">
        <v>195</v>
      </c>
      <c r="E3555" s="254" t="s">
        <v>1</v>
      </c>
      <c r="F3555" s="255" t="s">
        <v>3906</v>
      </c>
      <c r="G3555" s="253"/>
      <c r="H3555" s="256">
        <v>4.7999999999999998</v>
      </c>
      <c r="I3555" s="257"/>
      <c r="J3555" s="253"/>
      <c r="K3555" s="253"/>
      <c r="L3555" s="258"/>
      <c r="M3555" s="259"/>
      <c r="N3555" s="260"/>
      <c r="O3555" s="260"/>
      <c r="P3555" s="260"/>
      <c r="Q3555" s="260"/>
      <c r="R3555" s="260"/>
      <c r="S3555" s="260"/>
      <c r="T3555" s="261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62" t="s">
        <v>195</v>
      </c>
      <c r="AU3555" s="262" t="s">
        <v>83</v>
      </c>
      <c r="AV3555" s="14" t="s">
        <v>83</v>
      </c>
      <c r="AW3555" s="14" t="s">
        <v>30</v>
      </c>
      <c r="AX3555" s="14" t="s">
        <v>73</v>
      </c>
      <c r="AY3555" s="262" t="s">
        <v>183</v>
      </c>
    </row>
    <row r="3556" s="15" customFormat="1">
      <c r="A3556" s="15"/>
      <c r="B3556" s="263"/>
      <c r="C3556" s="264"/>
      <c r="D3556" s="243" t="s">
        <v>195</v>
      </c>
      <c r="E3556" s="265" t="s">
        <v>1</v>
      </c>
      <c r="F3556" s="266" t="s">
        <v>219</v>
      </c>
      <c r="G3556" s="264"/>
      <c r="H3556" s="267">
        <v>7.5999999999999996</v>
      </c>
      <c r="I3556" s="268"/>
      <c r="J3556" s="264"/>
      <c r="K3556" s="264"/>
      <c r="L3556" s="269"/>
      <c r="M3556" s="270"/>
      <c r="N3556" s="271"/>
      <c r="O3556" s="271"/>
      <c r="P3556" s="271"/>
      <c r="Q3556" s="271"/>
      <c r="R3556" s="271"/>
      <c r="S3556" s="271"/>
      <c r="T3556" s="272"/>
      <c r="U3556" s="15"/>
      <c r="V3556" s="15"/>
      <c r="W3556" s="15"/>
      <c r="X3556" s="15"/>
      <c r="Y3556" s="15"/>
      <c r="Z3556" s="15"/>
      <c r="AA3556" s="15"/>
      <c r="AB3556" s="15"/>
      <c r="AC3556" s="15"/>
      <c r="AD3556" s="15"/>
      <c r="AE3556" s="15"/>
      <c r="AT3556" s="273" t="s">
        <v>195</v>
      </c>
      <c r="AU3556" s="273" t="s">
        <v>83</v>
      </c>
      <c r="AV3556" s="15" t="s">
        <v>188</v>
      </c>
      <c r="AW3556" s="15" t="s">
        <v>30</v>
      </c>
      <c r="AX3556" s="15" t="s">
        <v>81</v>
      </c>
      <c r="AY3556" s="273" t="s">
        <v>183</v>
      </c>
    </row>
    <row r="3557" s="2" customFormat="1" ht="16.5" customHeight="1">
      <c r="A3557" s="38"/>
      <c r="B3557" s="39"/>
      <c r="C3557" s="277" t="s">
        <v>3907</v>
      </c>
      <c r="D3557" s="277" t="s">
        <v>649</v>
      </c>
      <c r="E3557" s="278" t="s">
        <v>3908</v>
      </c>
      <c r="F3557" s="279" t="s">
        <v>3909</v>
      </c>
      <c r="G3557" s="280" t="s">
        <v>202</v>
      </c>
      <c r="H3557" s="281">
        <v>8.3599999999999994</v>
      </c>
      <c r="I3557" s="282"/>
      <c r="J3557" s="283">
        <f>ROUND(I3557*H3557,2)</f>
        <v>0</v>
      </c>
      <c r="K3557" s="284"/>
      <c r="L3557" s="285"/>
      <c r="M3557" s="286" t="s">
        <v>1</v>
      </c>
      <c r="N3557" s="287" t="s">
        <v>38</v>
      </c>
      <c r="O3557" s="91"/>
      <c r="P3557" s="237">
        <f>O3557*H3557</f>
        <v>0</v>
      </c>
      <c r="Q3557" s="237">
        <v>0.0033999999999999998</v>
      </c>
      <c r="R3557" s="237">
        <f>Q3557*H3557</f>
        <v>0.028423999999999998</v>
      </c>
      <c r="S3557" s="237">
        <v>0</v>
      </c>
      <c r="T3557" s="238">
        <f>S3557*H3557</f>
        <v>0</v>
      </c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R3557" s="239" t="s">
        <v>1527</v>
      </c>
      <c r="AT3557" s="239" t="s">
        <v>649</v>
      </c>
      <c r="AU3557" s="239" t="s">
        <v>83</v>
      </c>
      <c r="AY3557" s="17" t="s">
        <v>183</v>
      </c>
      <c r="BE3557" s="240">
        <f>IF(N3557="základní",J3557,0)</f>
        <v>0</v>
      </c>
      <c r="BF3557" s="240">
        <f>IF(N3557="snížená",J3557,0)</f>
        <v>0</v>
      </c>
      <c r="BG3557" s="240">
        <f>IF(N3557="zákl. přenesená",J3557,0)</f>
        <v>0</v>
      </c>
      <c r="BH3557" s="240">
        <f>IF(N3557="sníž. přenesená",J3557,0)</f>
        <v>0</v>
      </c>
      <c r="BI3557" s="240">
        <f>IF(N3557="nulová",J3557,0)</f>
        <v>0</v>
      </c>
      <c r="BJ3557" s="17" t="s">
        <v>81</v>
      </c>
      <c r="BK3557" s="240">
        <f>ROUND(I3557*H3557,2)</f>
        <v>0</v>
      </c>
      <c r="BL3557" s="17" t="s">
        <v>906</v>
      </c>
      <c r="BM3557" s="239" t="s">
        <v>3910</v>
      </c>
    </row>
    <row r="3558" s="13" customFormat="1">
      <c r="A3558" s="13"/>
      <c r="B3558" s="241"/>
      <c r="C3558" s="242"/>
      <c r="D3558" s="243" t="s">
        <v>195</v>
      </c>
      <c r="E3558" s="244" t="s">
        <v>1</v>
      </c>
      <c r="F3558" s="245" t="s">
        <v>3903</v>
      </c>
      <c r="G3558" s="242"/>
      <c r="H3558" s="244" t="s">
        <v>1</v>
      </c>
      <c r="I3558" s="246"/>
      <c r="J3558" s="242"/>
      <c r="K3558" s="242"/>
      <c r="L3558" s="247"/>
      <c r="M3558" s="248"/>
      <c r="N3558" s="249"/>
      <c r="O3558" s="249"/>
      <c r="P3558" s="249"/>
      <c r="Q3558" s="249"/>
      <c r="R3558" s="249"/>
      <c r="S3558" s="249"/>
      <c r="T3558" s="250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51" t="s">
        <v>195</v>
      </c>
      <c r="AU3558" s="251" t="s">
        <v>83</v>
      </c>
      <c r="AV3558" s="13" t="s">
        <v>81</v>
      </c>
      <c r="AW3558" s="13" t="s">
        <v>30</v>
      </c>
      <c r="AX3558" s="13" t="s">
        <v>73</v>
      </c>
      <c r="AY3558" s="251" t="s">
        <v>183</v>
      </c>
    </row>
    <row r="3559" s="14" customFormat="1">
      <c r="A3559" s="14"/>
      <c r="B3559" s="252"/>
      <c r="C3559" s="253"/>
      <c r="D3559" s="243" t="s">
        <v>195</v>
      </c>
      <c r="E3559" s="254" t="s">
        <v>1</v>
      </c>
      <c r="F3559" s="255" t="s">
        <v>3904</v>
      </c>
      <c r="G3559" s="253"/>
      <c r="H3559" s="256">
        <v>2.7999999999999998</v>
      </c>
      <c r="I3559" s="257"/>
      <c r="J3559" s="253"/>
      <c r="K3559" s="253"/>
      <c r="L3559" s="258"/>
      <c r="M3559" s="259"/>
      <c r="N3559" s="260"/>
      <c r="O3559" s="260"/>
      <c r="P3559" s="260"/>
      <c r="Q3559" s="260"/>
      <c r="R3559" s="260"/>
      <c r="S3559" s="260"/>
      <c r="T3559" s="261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62" t="s">
        <v>195</v>
      </c>
      <c r="AU3559" s="262" t="s">
        <v>83</v>
      </c>
      <c r="AV3559" s="14" t="s">
        <v>83</v>
      </c>
      <c r="AW3559" s="14" t="s">
        <v>30</v>
      </c>
      <c r="AX3559" s="14" t="s">
        <v>73</v>
      </c>
      <c r="AY3559" s="262" t="s">
        <v>183</v>
      </c>
    </row>
    <row r="3560" s="13" customFormat="1">
      <c r="A3560" s="13"/>
      <c r="B3560" s="241"/>
      <c r="C3560" s="242"/>
      <c r="D3560" s="243" t="s">
        <v>195</v>
      </c>
      <c r="E3560" s="244" t="s">
        <v>1</v>
      </c>
      <c r="F3560" s="245" t="s">
        <v>3905</v>
      </c>
      <c r="G3560" s="242"/>
      <c r="H3560" s="244" t="s">
        <v>1</v>
      </c>
      <c r="I3560" s="246"/>
      <c r="J3560" s="242"/>
      <c r="K3560" s="242"/>
      <c r="L3560" s="247"/>
      <c r="M3560" s="248"/>
      <c r="N3560" s="249"/>
      <c r="O3560" s="249"/>
      <c r="P3560" s="249"/>
      <c r="Q3560" s="249"/>
      <c r="R3560" s="249"/>
      <c r="S3560" s="249"/>
      <c r="T3560" s="250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51" t="s">
        <v>195</v>
      </c>
      <c r="AU3560" s="251" t="s">
        <v>83</v>
      </c>
      <c r="AV3560" s="13" t="s">
        <v>81</v>
      </c>
      <c r="AW3560" s="13" t="s">
        <v>30</v>
      </c>
      <c r="AX3560" s="13" t="s">
        <v>73</v>
      </c>
      <c r="AY3560" s="251" t="s">
        <v>183</v>
      </c>
    </row>
    <row r="3561" s="14" customFormat="1">
      <c r="A3561" s="14"/>
      <c r="B3561" s="252"/>
      <c r="C3561" s="253"/>
      <c r="D3561" s="243" t="s">
        <v>195</v>
      </c>
      <c r="E3561" s="254" t="s">
        <v>1</v>
      </c>
      <c r="F3561" s="255" t="s">
        <v>3906</v>
      </c>
      <c r="G3561" s="253"/>
      <c r="H3561" s="256">
        <v>4.7999999999999998</v>
      </c>
      <c r="I3561" s="257"/>
      <c r="J3561" s="253"/>
      <c r="K3561" s="253"/>
      <c r="L3561" s="258"/>
      <c r="M3561" s="259"/>
      <c r="N3561" s="260"/>
      <c r="O3561" s="260"/>
      <c r="P3561" s="260"/>
      <c r="Q3561" s="260"/>
      <c r="R3561" s="260"/>
      <c r="S3561" s="260"/>
      <c r="T3561" s="261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62" t="s">
        <v>195</v>
      </c>
      <c r="AU3561" s="262" t="s">
        <v>83</v>
      </c>
      <c r="AV3561" s="14" t="s">
        <v>83</v>
      </c>
      <c r="AW3561" s="14" t="s">
        <v>30</v>
      </c>
      <c r="AX3561" s="14" t="s">
        <v>73</v>
      </c>
      <c r="AY3561" s="262" t="s">
        <v>183</v>
      </c>
    </row>
    <row r="3562" s="15" customFormat="1">
      <c r="A3562" s="15"/>
      <c r="B3562" s="263"/>
      <c r="C3562" s="264"/>
      <c r="D3562" s="243" t="s">
        <v>195</v>
      </c>
      <c r="E3562" s="265" t="s">
        <v>1</v>
      </c>
      <c r="F3562" s="266" t="s">
        <v>219</v>
      </c>
      <c r="G3562" s="264"/>
      <c r="H3562" s="267">
        <v>7.5999999999999996</v>
      </c>
      <c r="I3562" s="268"/>
      <c r="J3562" s="264"/>
      <c r="K3562" s="264"/>
      <c r="L3562" s="269"/>
      <c r="M3562" s="270"/>
      <c r="N3562" s="271"/>
      <c r="O3562" s="271"/>
      <c r="P3562" s="271"/>
      <c r="Q3562" s="271"/>
      <c r="R3562" s="271"/>
      <c r="S3562" s="271"/>
      <c r="T3562" s="272"/>
      <c r="U3562" s="15"/>
      <c r="V3562" s="15"/>
      <c r="W3562" s="15"/>
      <c r="X3562" s="15"/>
      <c r="Y3562" s="15"/>
      <c r="Z3562" s="15"/>
      <c r="AA3562" s="15"/>
      <c r="AB3562" s="15"/>
      <c r="AC3562" s="15"/>
      <c r="AD3562" s="15"/>
      <c r="AE3562" s="15"/>
      <c r="AT3562" s="273" t="s">
        <v>195</v>
      </c>
      <c r="AU3562" s="273" t="s">
        <v>83</v>
      </c>
      <c r="AV3562" s="15" t="s">
        <v>188</v>
      </c>
      <c r="AW3562" s="15" t="s">
        <v>30</v>
      </c>
      <c r="AX3562" s="15" t="s">
        <v>81</v>
      </c>
      <c r="AY3562" s="273" t="s">
        <v>183</v>
      </c>
    </row>
    <row r="3563" s="14" customFormat="1">
      <c r="A3563" s="14"/>
      <c r="B3563" s="252"/>
      <c r="C3563" s="253"/>
      <c r="D3563" s="243" t="s">
        <v>195</v>
      </c>
      <c r="E3563" s="253"/>
      <c r="F3563" s="255" t="s">
        <v>3911</v>
      </c>
      <c r="G3563" s="253"/>
      <c r="H3563" s="256">
        <v>8.3599999999999994</v>
      </c>
      <c r="I3563" s="257"/>
      <c r="J3563" s="253"/>
      <c r="K3563" s="253"/>
      <c r="L3563" s="258"/>
      <c r="M3563" s="259"/>
      <c r="N3563" s="260"/>
      <c r="O3563" s="260"/>
      <c r="P3563" s="260"/>
      <c r="Q3563" s="260"/>
      <c r="R3563" s="260"/>
      <c r="S3563" s="260"/>
      <c r="T3563" s="261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62" t="s">
        <v>195</v>
      </c>
      <c r="AU3563" s="262" t="s">
        <v>83</v>
      </c>
      <c r="AV3563" s="14" t="s">
        <v>83</v>
      </c>
      <c r="AW3563" s="14" t="s">
        <v>4</v>
      </c>
      <c r="AX3563" s="14" t="s">
        <v>81</v>
      </c>
      <c r="AY3563" s="262" t="s">
        <v>183</v>
      </c>
    </row>
    <row r="3564" s="2" customFormat="1" ht="16.5" customHeight="1">
      <c r="A3564" s="38"/>
      <c r="B3564" s="39"/>
      <c r="C3564" s="227" t="s">
        <v>3912</v>
      </c>
      <c r="D3564" s="227" t="s">
        <v>185</v>
      </c>
      <c r="E3564" s="228" t="s">
        <v>3913</v>
      </c>
      <c r="F3564" s="229" t="s">
        <v>3914</v>
      </c>
      <c r="G3564" s="230" t="s">
        <v>202</v>
      </c>
      <c r="H3564" s="231">
        <v>179.80000000000001</v>
      </c>
      <c r="I3564" s="232"/>
      <c r="J3564" s="233">
        <f>ROUND(I3564*H3564,2)</f>
        <v>0</v>
      </c>
      <c r="K3564" s="234"/>
      <c r="L3564" s="44"/>
      <c r="M3564" s="235" t="s">
        <v>1</v>
      </c>
      <c r="N3564" s="236" t="s">
        <v>38</v>
      </c>
      <c r="O3564" s="91"/>
      <c r="P3564" s="237">
        <f>O3564*H3564</f>
        <v>0</v>
      </c>
      <c r="Q3564" s="237">
        <v>0.00029999999999999997</v>
      </c>
      <c r="R3564" s="237">
        <f>Q3564*H3564</f>
        <v>0.053940000000000002</v>
      </c>
      <c r="S3564" s="237">
        <v>0</v>
      </c>
      <c r="T3564" s="238">
        <f>S3564*H3564</f>
        <v>0</v>
      </c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R3564" s="239" t="s">
        <v>327</v>
      </c>
      <c r="AT3564" s="239" t="s">
        <v>185</v>
      </c>
      <c r="AU3564" s="239" t="s">
        <v>83</v>
      </c>
      <c r="AY3564" s="17" t="s">
        <v>183</v>
      </c>
      <c r="BE3564" s="240">
        <f>IF(N3564="základní",J3564,0)</f>
        <v>0</v>
      </c>
      <c r="BF3564" s="240">
        <f>IF(N3564="snížená",J3564,0)</f>
        <v>0</v>
      </c>
      <c r="BG3564" s="240">
        <f>IF(N3564="zákl. přenesená",J3564,0)</f>
        <v>0</v>
      </c>
      <c r="BH3564" s="240">
        <f>IF(N3564="sníž. přenesená",J3564,0)</f>
        <v>0</v>
      </c>
      <c r="BI3564" s="240">
        <f>IF(N3564="nulová",J3564,0)</f>
        <v>0</v>
      </c>
      <c r="BJ3564" s="17" t="s">
        <v>81</v>
      </c>
      <c r="BK3564" s="240">
        <f>ROUND(I3564*H3564,2)</f>
        <v>0</v>
      </c>
      <c r="BL3564" s="17" t="s">
        <v>327</v>
      </c>
      <c r="BM3564" s="239" t="s">
        <v>3915</v>
      </c>
    </row>
    <row r="3565" s="13" customFormat="1">
      <c r="A3565" s="13"/>
      <c r="B3565" s="241"/>
      <c r="C3565" s="242"/>
      <c r="D3565" s="243" t="s">
        <v>195</v>
      </c>
      <c r="E3565" s="244" t="s">
        <v>1</v>
      </c>
      <c r="F3565" s="245" t="s">
        <v>196</v>
      </c>
      <c r="G3565" s="242"/>
      <c r="H3565" s="244" t="s">
        <v>1</v>
      </c>
      <c r="I3565" s="246"/>
      <c r="J3565" s="242"/>
      <c r="K3565" s="242"/>
      <c r="L3565" s="247"/>
      <c r="M3565" s="248"/>
      <c r="N3565" s="249"/>
      <c r="O3565" s="249"/>
      <c r="P3565" s="249"/>
      <c r="Q3565" s="249"/>
      <c r="R3565" s="249"/>
      <c r="S3565" s="249"/>
      <c r="T3565" s="250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51" t="s">
        <v>195</v>
      </c>
      <c r="AU3565" s="251" t="s">
        <v>83</v>
      </c>
      <c r="AV3565" s="13" t="s">
        <v>81</v>
      </c>
      <c r="AW3565" s="13" t="s">
        <v>30</v>
      </c>
      <c r="AX3565" s="13" t="s">
        <v>73</v>
      </c>
      <c r="AY3565" s="251" t="s">
        <v>183</v>
      </c>
    </row>
    <row r="3566" s="13" customFormat="1">
      <c r="A3566" s="13"/>
      <c r="B3566" s="241"/>
      <c r="C3566" s="242"/>
      <c r="D3566" s="243" t="s">
        <v>195</v>
      </c>
      <c r="E3566" s="244" t="s">
        <v>1</v>
      </c>
      <c r="F3566" s="245" t="s">
        <v>3869</v>
      </c>
      <c r="G3566" s="242"/>
      <c r="H3566" s="244" t="s">
        <v>1</v>
      </c>
      <c r="I3566" s="246"/>
      <c r="J3566" s="242"/>
      <c r="K3566" s="242"/>
      <c r="L3566" s="247"/>
      <c r="M3566" s="248"/>
      <c r="N3566" s="249"/>
      <c r="O3566" s="249"/>
      <c r="P3566" s="249"/>
      <c r="Q3566" s="249"/>
      <c r="R3566" s="249"/>
      <c r="S3566" s="249"/>
      <c r="T3566" s="250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51" t="s">
        <v>195</v>
      </c>
      <c r="AU3566" s="251" t="s">
        <v>83</v>
      </c>
      <c r="AV3566" s="13" t="s">
        <v>81</v>
      </c>
      <c r="AW3566" s="13" t="s">
        <v>30</v>
      </c>
      <c r="AX3566" s="13" t="s">
        <v>73</v>
      </c>
      <c r="AY3566" s="251" t="s">
        <v>183</v>
      </c>
    </row>
    <row r="3567" s="13" customFormat="1">
      <c r="A3567" s="13"/>
      <c r="B3567" s="241"/>
      <c r="C3567" s="242"/>
      <c r="D3567" s="243" t="s">
        <v>195</v>
      </c>
      <c r="E3567" s="244" t="s">
        <v>1</v>
      </c>
      <c r="F3567" s="245" t="s">
        <v>3850</v>
      </c>
      <c r="G3567" s="242"/>
      <c r="H3567" s="244" t="s">
        <v>1</v>
      </c>
      <c r="I3567" s="246"/>
      <c r="J3567" s="242"/>
      <c r="K3567" s="242"/>
      <c r="L3567" s="247"/>
      <c r="M3567" s="248"/>
      <c r="N3567" s="249"/>
      <c r="O3567" s="249"/>
      <c r="P3567" s="249"/>
      <c r="Q3567" s="249"/>
      <c r="R3567" s="249"/>
      <c r="S3567" s="249"/>
      <c r="T3567" s="250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51" t="s">
        <v>195</v>
      </c>
      <c r="AU3567" s="251" t="s">
        <v>83</v>
      </c>
      <c r="AV3567" s="13" t="s">
        <v>81</v>
      </c>
      <c r="AW3567" s="13" t="s">
        <v>30</v>
      </c>
      <c r="AX3567" s="13" t="s">
        <v>73</v>
      </c>
      <c r="AY3567" s="251" t="s">
        <v>183</v>
      </c>
    </row>
    <row r="3568" s="14" customFormat="1">
      <c r="A3568" s="14"/>
      <c r="B3568" s="252"/>
      <c r="C3568" s="253"/>
      <c r="D3568" s="243" t="s">
        <v>195</v>
      </c>
      <c r="E3568" s="254" t="s">
        <v>1</v>
      </c>
      <c r="F3568" s="255" t="s">
        <v>3851</v>
      </c>
      <c r="G3568" s="253"/>
      <c r="H3568" s="256">
        <v>15.4</v>
      </c>
      <c r="I3568" s="257"/>
      <c r="J3568" s="253"/>
      <c r="K3568" s="253"/>
      <c r="L3568" s="258"/>
      <c r="M3568" s="259"/>
      <c r="N3568" s="260"/>
      <c r="O3568" s="260"/>
      <c r="P3568" s="260"/>
      <c r="Q3568" s="260"/>
      <c r="R3568" s="260"/>
      <c r="S3568" s="260"/>
      <c r="T3568" s="261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T3568" s="262" t="s">
        <v>195</v>
      </c>
      <c r="AU3568" s="262" t="s">
        <v>83</v>
      </c>
      <c r="AV3568" s="14" t="s">
        <v>83</v>
      </c>
      <c r="AW3568" s="14" t="s">
        <v>30</v>
      </c>
      <c r="AX3568" s="14" t="s">
        <v>73</v>
      </c>
      <c r="AY3568" s="262" t="s">
        <v>183</v>
      </c>
    </row>
    <row r="3569" s="13" customFormat="1">
      <c r="A3569" s="13"/>
      <c r="B3569" s="241"/>
      <c r="C3569" s="242"/>
      <c r="D3569" s="243" t="s">
        <v>195</v>
      </c>
      <c r="E3569" s="244" t="s">
        <v>1</v>
      </c>
      <c r="F3569" s="245" t="s">
        <v>3856</v>
      </c>
      <c r="G3569" s="242"/>
      <c r="H3569" s="244" t="s">
        <v>1</v>
      </c>
      <c r="I3569" s="246"/>
      <c r="J3569" s="242"/>
      <c r="K3569" s="242"/>
      <c r="L3569" s="247"/>
      <c r="M3569" s="248"/>
      <c r="N3569" s="249"/>
      <c r="O3569" s="249"/>
      <c r="P3569" s="249"/>
      <c r="Q3569" s="249"/>
      <c r="R3569" s="249"/>
      <c r="S3569" s="249"/>
      <c r="T3569" s="250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51" t="s">
        <v>195</v>
      </c>
      <c r="AU3569" s="251" t="s">
        <v>83</v>
      </c>
      <c r="AV3569" s="13" t="s">
        <v>81</v>
      </c>
      <c r="AW3569" s="13" t="s">
        <v>30</v>
      </c>
      <c r="AX3569" s="13" t="s">
        <v>73</v>
      </c>
      <c r="AY3569" s="251" t="s">
        <v>183</v>
      </c>
    </row>
    <row r="3570" s="13" customFormat="1">
      <c r="A3570" s="13"/>
      <c r="B3570" s="241"/>
      <c r="C3570" s="242"/>
      <c r="D3570" s="243" t="s">
        <v>195</v>
      </c>
      <c r="E3570" s="244" t="s">
        <v>1</v>
      </c>
      <c r="F3570" s="245" t="s">
        <v>3842</v>
      </c>
      <c r="G3570" s="242"/>
      <c r="H3570" s="244" t="s">
        <v>1</v>
      </c>
      <c r="I3570" s="246"/>
      <c r="J3570" s="242"/>
      <c r="K3570" s="242"/>
      <c r="L3570" s="247"/>
      <c r="M3570" s="248"/>
      <c r="N3570" s="249"/>
      <c r="O3570" s="249"/>
      <c r="P3570" s="249"/>
      <c r="Q3570" s="249"/>
      <c r="R3570" s="249"/>
      <c r="S3570" s="249"/>
      <c r="T3570" s="250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51" t="s">
        <v>195</v>
      </c>
      <c r="AU3570" s="251" t="s">
        <v>83</v>
      </c>
      <c r="AV3570" s="13" t="s">
        <v>81</v>
      </c>
      <c r="AW3570" s="13" t="s">
        <v>30</v>
      </c>
      <c r="AX3570" s="13" t="s">
        <v>73</v>
      </c>
      <c r="AY3570" s="251" t="s">
        <v>183</v>
      </c>
    </row>
    <row r="3571" s="14" customFormat="1">
      <c r="A3571" s="14"/>
      <c r="B3571" s="252"/>
      <c r="C3571" s="253"/>
      <c r="D3571" s="243" t="s">
        <v>195</v>
      </c>
      <c r="E3571" s="254" t="s">
        <v>1</v>
      </c>
      <c r="F3571" s="255" t="s">
        <v>3843</v>
      </c>
      <c r="G3571" s="253"/>
      <c r="H3571" s="256">
        <v>115.3</v>
      </c>
      <c r="I3571" s="257"/>
      <c r="J3571" s="253"/>
      <c r="K3571" s="253"/>
      <c r="L3571" s="258"/>
      <c r="M3571" s="259"/>
      <c r="N3571" s="260"/>
      <c r="O3571" s="260"/>
      <c r="P3571" s="260"/>
      <c r="Q3571" s="260"/>
      <c r="R3571" s="260"/>
      <c r="S3571" s="260"/>
      <c r="T3571" s="261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62" t="s">
        <v>195</v>
      </c>
      <c r="AU3571" s="262" t="s">
        <v>83</v>
      </c>
      <c r="AV3571" s="14" t="s">
        <v>83</v>
      </c>
      <c r="AW3571" s="14" t="s">
        <v>30</v>
      </c>
      <c r="AX3571" s="14" t="s">
        <v>73</v>
      </c>
      <c r="AY3571" s="262" t="s">
        <v>183</v>
      </c>
    </row>
    <row r="3572" s="13" customFormat="1">
      <c r="A3572" s="13"/>
      <c r="B3572" s="241"/>
      <c r="C3572" s="242"/>
      <c r="D3572" s="243" t="s">
        <v>195</v>
      </c>
      <c r="E3572" s="244" t="s">
        <v>1</v>
      </c>
      <c r="F3572" s="245" t="s">
        <v>1773</v>
      </c>
      <c r="G3572" s="242"/>
      <c r="H3572" s="244" t="s">
        <v>1</v>
      </c>
      <c r="I3572" s="246"/>
      <c r="J3572" s="242"/>
      <c r="K3572" s="242"/>
      <c r="L3572" s="247"/>
      <c r="M3572" s="248"/>
      <c r="N3572" s="249"/>
      <c r="O3572" s="249"/>
      <c r="P3572" s="249"/>
      <c r="Q3572" s="249"/>
      <c r="R3572" s="249"/>
      <c r="S3572" s="249"/>
      <c r="T3572" s="250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51" t="s">
        <v>195</v>
      </c>
      <c r="AU3572" s="251" t="s">
        <v>83</v>
      </c>
      <c r="AV3572" s="13" t="s">
        <v>81</v>
      </c>
      <c r="AW3572" s="13" t="s">
        <v>30</v>
      </c>
      <c r="AX3572" s="13" t="s">
        <v>73</v>
      </c>
      <c r="AY3572" s="251" t="s">
        <v>183</v>
      </c>
    </row>
    <row r="3573" s="13" customFormat="1">
      <c r="A3573" s="13"/>
      <c r="B3573" s="241"/>
      <c r="C3573" s="242"/>
      <c r="D3573" s="243" t="s">
        <v>195</v>
      </c>
      <c r="E3573" s="244" t="s">
        <v>1</v>
      </c>
      <c r="F3573" s="245" t="s">
        <v>1774</v>
      </c>
      <c r="G3573" s="242"/>
      <c r="H3573" s="244" t="s">
        <v>1</v>
      </c>
      <c r="I3573" s="246"/>
      <c r="J3573" s="242"/>
      <c r="K3573" s="242"/>
      <c r="L3573" s="247"/>
      <c r="M3573" s="248"/>
      <c r="N3573" s="249"/>
      <c r="O3573" s="249"/>
      <c r="P3573" s="249"/>
      <c r="Q3573" s="249"/>
      <c r="R3573" s="249"/>
      <c r="S3573" s="249"/>
      <c r="T3573" s="250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51" t="s">
        <v>195</v>
      </c>
      <c r="AU3573" s="251" t="s">
        <v>83</v>
      </c>
      <c r="AV3573" s="13" t="s">
        <v>81</v>
      </c>
      <c r="AW3573" s="13" t="s">
        <v>30</v>
      </c>
      <c r="AX3573" s="13" t="s">
        <v>73</v>
      </c>
      <c r="AY3573" s="251" t="s">
        <v>183</v>
      </c>
    </row>
    <row r="3574" s="14" customFormat="1">
      <c r="A3574" s="14"/>
      <c r="B3574" s="252"/>
      <c r="C3574" s="253"/>
      <c r="D3574" s="243" t="s">
        <v>195</v>
      </c>
      <c r="E3574" s="254" t="s">
        <v>1</v>
      </c>
      <c r="F3574" s="255" t="s">
        <v>3844</v>
      </c>
      <c r="G3574" s="253"/>
      <c r="H3574" s="256">
        <v>25.699999999999999</v>
      </c>
      <c r="I3574" s="257"/>
      <c r="J3574" s="253"/>
      <c r="K3574" s="253"/>
      <c r="L3574" s="258"/>
      <c r="M3574" s="259"/>
      <c r="N3574" s="260"/>
      <c r="O3574" s="260"/>
      <c r="P3574" s="260"/>
      <c r="Q3574" s="260"/>
      <c r="R3574" s="260"/>
      <c r="S3574" s="260"/>
      <c r="T3574" s="261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62" t="s">
        <v>195</v>
      </c>
      <c r="AU3574" s="262" t="s">
        <v>83</v>
      </c>
      <c r="AV3574" s="14" t="s">
        <v>83</v>
      </c>
      <c r="AW3574" s="14" t="s">
        <v>30</v>
      </c>
      <c r="AX3574" s="14" t="s">
        <v>73</v>
      </c>
      <c r="AY3574" s="262" t="s">
        <v>183</v>
      </c>
    </row>
    <row r="3575" s="13" customFormat="1">
      <c r="A3575" s="13"/>
      <c r="B3575" s="241"/>
      <c r="C3575" s="242"/>
      <c r="D3575" s="243" t="s">
        <v>195</v>
      </c>
      <c r="E3575" s="244" t="s">
        <v>1</v>
      </c>
      <c r="F3575" s="245" t="s">
        <v>208</v>
      </c>
      <c r="G3575" s="242"/>
      <c r="H3575" s="244" t="s">
        <v>1</v>
      </c>
      <c r="I3575" s="246"/>
      <c r="J3575" s="242"/>
      <c r="K3575" s="242"/>
      <c r="L3575" s="247"/>
      <c r="M3575" s="248"/>
      <c r="N3575" s="249"/>
      <c r="O3575" s="249"/>
      <c r="P3575" s="249"/>
      <c r="Q3575" s="249"/>
      <c r="R3575" s="249"/>
      <c r="S3575" s="249"/>
      <c r="T3575" s="250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51" t="s">
        <v>195</v>
      </c>
      <c r="AU3575" s="251" t="s">
        <v>83</v>
      </c>
      <c r="AV3575" s="13" t="s">
        <v>81</v>
      </c>
      <c r="AW3575" s="13" t="s">
        <v>30</v>
      </c>
      <c r="AX3575" s="13" t="s">
        <v>73</v>
      </c>
      <c r="AY3575" s="251" t="s">
        <v>183</v>
      </c>
    </row>
    <row r="3576" s="13" customFormat="1">
      <c r="A3576" s="13"/>
      <c r="B3576" s="241"/>
      <c r="C3576" s="242"/>
      <c r="D3576" s="243" t="s">
        <v>195</v>
      </c>
      <c r="E3576" s="244" t="s">
        <v>1</v>
      </c>
      <c r="F3576" s="245" t="s">
        <v>3845</v>
      </c>
      <c r="G3576" s="242"/>
      <c r="H3576" s="244" t="s">
        <v>1</v>
      </c>
      <c r="I3576" s="246"/>
      <c r="J3576" s="242"/>
      <c r="K3576" s="242"/>
      <c r="L3576" s="247"/>
      <c r="M3576" s="248"/>
      <c r="N3576" s="249"/>
      <c r="O3576" s="249"/>
      <c r="P3576" s="249"/>
      <c r="Q3576" s="249"/>
      <c r="R3576" s="249"/>
      <c r="S3576" s="249"/>
      <c r="T3576" s="250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51" t="s">
        <v>195</v>
      </c>
      <c r="AU3576" s="251" t="s">
        <v>83</v>
      </c>
      <c r="AV3576" s="13" t="s">
        <v>81</v>
      </c>
      <c r="AW3576" s="13" t="s">
        <v>30</v>
      </c>
      <c r="AX3576" s="13" t="s">
        <v>73</v>
      </c>
      <c r="AY3576" s="251" t="s">
        <v>183</v>
      </c>
    </row>
    <row r="3577" s="13" customFormat="1">
      <c r="A3577" s="13"/>
      <c r="B3577" s="241"/>
      <c r="C3577" s="242"/>
      <c r="D3577" s="243" t="s">
        <v>195</v>
      </c>
      <c r="E3577" s="244" t="s">
        <v>1</v>
      </c>
      <c r="F3577" s="245" t="s">
        <v>2757</v>
      </c>
      <c r="G3577" s="242"/>
      <c r="H3577" s="244" t="s">
        <v>1</v>
      </c>
      <c r="I3577" s="246"/>
      <c r="J3577" s="242"/>
      <c r="K3577" s="242"/>
      <c r="L3577" s="247"/>
      <c r="M3577" s="248"/>
      <c r="N3577" s="249"/>
      <c r="O3577" s="249"/>
      <c r="P3577" s="249"/>
      <c r="Q3577" s="249"/>
      <c r="R3577" s="249"/>
      <c r="S3577" s="249"/>
      <c r="T3577" s="250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51" t="s">
        <v>195</v>
      </c>
      <c r="AU3577" s="251" t="s">
        <v>83</v>
      </c>
      <c r="AV3577" s="13" t="s">
        <v>81</v>
      </c>
      <c r="AW3577" s="13" t="s">
        <v>30</v>
      </c>
      <c r="AX3577" s="13" t="s">
        <v>73</v>
      </c>
      <c r="AY3577" s="251" t="s">
        <v>183</v>
      </c>
    </row>
    <row r="3578" s="14" customFormat="1">
      <c r="A3578" s="14"/>
      <c r="B3578" s="252"/>
      <c r="C3578" s="253"/>
      <c r="D3578" s="243" t="s">
        <v>195</v>
      </c>
      <c r="E3578" s="254" t="s">
        <v>1</v>
      </c>
      <c r="F3578" s="255" t="s">
        <v>188</v>
      </c>
      <c r="G3578" s="253"/>
      <c r="H3578" s="256">
        <v>4</v>
      </c>
      <c r="I3578" s="257"/>
      <c r="J3578" s="253"/>
      <c r="K3578" s="253"/>
      <c r="L3578" s="258"/>
      <c r="M3578" s="259"/>
      <c r="N3578" s="260"/>
      <c r="O3578" s="260"/>
      <c r="P3578" s="260"/>
      <c r="Q3578" s="260"/>
      <c r="R3578" s="260"/>
      <c r="S3578" s="260"/>
      <c r="T3578" s="261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62" t="s">
        <v>195</v>
      </c>
      <c r="AU3578" s="262" t="s">
        <v>83</v>
      </c>
      <c r="AV3578" s="14" t="s">
        <v>83</v>
      </c>
      <c r="AW3578" s="14" t="s">
        <v>30</v>
      </c>
      <c r="AX3578" s="14" t="s">
        <v>73</v>
      </c>
      <c r="AY3578" s="262" t="s">
        <v>183</v>
      </c>
    </row>
    <row r="3579" s="13" customFormat="1">
      <c r="A3579" s="13"/>
      <c r="B3579" s="241"/>
      <c r="C3579" s="242"/>
      <c r="D3579" s="243" t="s">
        <v>195</v>
      </c>
      <c r="E3579" s="244" t="s">
        <v>1</v>
      </c>
      <c r="F3579" s="245" t="s">
        <v>1778</v>
      </c>
      <c r="G3579" s="242"/>
      <c r="H3579" s="244" t="s">
        <v>1</v>
      </c>
      <c r="I3579" s="246"/>
      <c r="J3579" s="242"/>
      <c r="K3579" s="242"/>
      <c r="L3579" s="247"/>
      <c r="M3579" s="248"/>
      <c r="N3579" s="249"/>
      <c r="O3579" s="249"/>
      <c r="P3579" s="249"/>
      <c r="Q3579" s="249"/>
      <c r="R3579" s="249"/>
      <c r="S3579" s="249"/>
      <c r="T3579" s="250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51" t="s">
        <v>195</v>
      </c>
      <c r="AU3579" s="251" t="s">
        <v>83</v>
      </c>
      <c r="AV3579" s="13" t="s">
        <v>81</v>
      </c>
      <c r="AW3579" s="13" t="s">
        <v>30</v>
      </c>
      <c r="AX3579" s="13" t="s">
        <v>73</v>
      </c>
      <c r="AY3579" s="251" t="s">
        <v>183</v>
      </c>
    </row>
    <row r="3580" s="13" customFormat="1">
      <c r="A3580" s="13"/>
      <c r="B3580" s="241"/>
      <c r="C3580" s="242"/>
      <c r="D3580" s="243" t="s">
        <v>195</v>
      </c>
      <c r="E3580" s="244" t="s">
        <v>1</v>
      </c>
      <c r="F3580" s="245" t="s">
        <v>366</v>
      </c>
      <c r="G3580" s="242"/>
      <c r="H3580" s="244" t="s">
        <v>1</v>
      </c>
      <c r="I3580" s="246"/>
      <c r="J3580" s="242"/>
      <c r="K3580" s="242"/>
      <c r="L3580" s="247"/>
      <c r="M3580" s="248"/>
      <c r="N3580" s="249"/>
      <c r="O3580" s="249"/>
      <c r="P3580" s="249"/>
      <c r="Q3580" s="249"/>
      <c r="R3580" s="249"/>
      <c r="S3580" s="249"/>
      <c r="T3580" s="250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51" t="s">
        <v>195</v>
      </c>
      <c r="AU3580" s="251" t="s">
        <v>83</v>
      </c>
      <c r="AV3580" s="13" t="s">
        <v>81</v>
      </c>
      <c r="AW3580" s="13" t="s">
        <v>30</v>
      </c>
      <c r="AX3580" s="13" t="s">
        <v>73</v>
      </c>
      <c r="AY3580" s="251" t="s">
        <v>183</v>
      </c>
    </row>
    <row r="3581" s="14" customFormat="1">
      <c r="A3581" s="14"/>
      <c r="B3581" s="252"/>
      <c r="C3581" s="253"/>
      <c r="D3581" s="243" t="s">
        <v>195</v>
      </c>
      <c r="E3581" s="254" t="s">
        <v>1</v>
      </c>
      <c r="F3581" s="255" t="s">
        <v>2403</v>
      </c>
      <c r="G3581" s="253"/>
      <c r="H3581" s="256">
        <v>19.399999999999999</v>
      </c>
      <c r="I3581" s="257"/>
      <c r="J3581" s="253"/>
      <c r="K3581" s="253"/>
      <c r="L3581" s="258"/>
      <c r="M3581" s="259"/>
      <c r="N3581" s="260"/>
      <c r="O3581" s="260"/>
      <c r="P3581" s="260"/>
      <c r="Q3581" s="260"/>
      <c r="R3581" s="260"/>
      <c r="S3581" s="260"/>
      <c r="T3581" s="261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62" t="s">
        <v>195</v>
      </c>
      <c r="AU3581" s="262" t="s">
        <v>83</v>
      </c>
      <c r="AV3581" s="14" t="s">
        <v>83</v>
      </c>
      <c r="AW3581" s="14" t="s">
        <v>30</v>
      </c>
      <c r="AX3581" s="14" t="s">
        <v>73</v>
      </c>
      <c r="AY3581" s="262" t="s">
        <v>183</v>
      </c>
    </row>
    <row r="3582" s="15" customFormat="1">
      <c r="A3582" s="15"/>
      <c r="B3582" s="263"/>
      <c r="C3582" s="264"/>
      <c r="D3582" s="243" t="s">
        <v>195</v>
      </c>
      <c r="E3582" s="265" t="s">
        <v>1</v>
      </c>
      <c r="F3582" s="266" t="s">
        <v>219</v>
      </c>
      <c r="G3582" s="264"/>
      <c r="H3582" s="267">
        <v>179.80000000000001</v>
      </c>
      <c r="I3582" s="268"/>
      <c r="J3582" s="264"/>
      <c r="K3582" s="264"/>
      <c r="L3582" s="269"/>
      <c r="M3582" s="270"/>
      <c r="N3582" s="271"/>
      <c r="O3582" s="271"/>
      <c r="P3582" s="271"/>
      <c r="Q3582" s="271"/>
      <c r="R3582" s="271"/>
      <c r="S3582" s="271"/>
      <c r="T3582" s="272"/>
      <c r="U3582" s="15"/>
      <c r="V3582" s="15"/>
      <c r="W3582" s="15"/>
      <c r="X3582" s="15"/>
      <c r="Y3582" s="15"/>
      <c r="Z3582" s="15"/>
      <c r="AA3582" s="15"/>
      <c r="AB3582" s="15"/>
      <c r="AC3582" s="15"/>
      <c r="AD3582" s="15"/>
      <c r="AE3582" s="15"/>
      <c r="AT3582" s="273" t="s">
        <v>195</v>
      </c>
      <c r="AU3582" s="273" t="s">
        <v>83</v>
      </c>
      <c r="AV3582" s="15" t="s">
        <v>188</v>
      </c>
      <c r="AW3582" s="15" t="s">
        <v>30</v>
      </c>
      <c r="AX3582" s="15" t="s">
        <v>81</v>
      </c>
      <c r="AY3582" s="273" t="s">
        <v>183</v>
      </c>
    </row>
    <row r="3583" s="2" customFormat="1" ht="24.15" customHeight="1">
      <c r="A3583" s="38"/>
      <c r="B3583" s="39"/>
      <c r="C3583" s="277" t="s">
        <v>3916</v>
      </c>
      <c r="D3583" s="277" t="s">
        <v>649</v>
      </c>
      <c r="E3583" s="278" t="s">
        <v>3917</v>
      </c>
      <c r="F3583" s="279" t="s">
        <v>3918</v>
      </c>
      <c r="G3583" s="280" t="s">
        <v>202</v>
      </c>
      <c r="H3583" s="281">
        <v>21.34</v>
      </c>
      <c r="I3583" s="282"/>
      <c r="J3583" s="283">
        <f>ROUND(I3583*H3583,2)</f>
        <v>0</v>
      </c>
      <c r="K3583" s="284"/>
      <c r="L3583" s="285"/>
      <c r="M3583" s="286" t="s">
        <v>1</v>
      </c>
      <c r="N3583" s="287" t="s">
        <v>38</v>
      </c>
      <c r="O3583" s="91"/>
      <c r="P3583" s="237">
        <f>O3583*H3583</f>
        <v>0</v>
      </c>
      <c r="Q3583" s="237">
        <v>0.0032000000000000002</v>
      </c>
      <c r="R3583" s="237">
        <f>Q3583*H3583</f>
        <v>0.068288000000000001</v>
      </c>
      <c r="S3583" s="237">
        <v>0</v>
      </c>
      <c r="T3583" s="238">
        <f>S3583*H3583</f>
        <v>0</v>
      </c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R3583" s="239" t="s">
        <v>283</v>
      </c>
      <c r="AT3583" s="239" t="s">
        <v>649</v>
      </c>
      <c r="AU3583" s="239" t="s">
        <v>83</v>
      </c>
      <c r="AY3583" s="17" t="s">
        <v>183</v>
      </c>
      <c r="BE3583" s="240">
        <f>IF(N3583="základní",J3583,0)</f>
        <v>0</v>
      </c>
      <c r="BF3583" s="240">
        <f>IF(N3583="snížená",J3583,0)</f>
        <v>0</v>
      </c>
      <c r="BG3583" s="240">
        <f>IF(N3583="zákl. přenesená",J3583,0)</f>
        <v>0</v>
      </c>
      <c r="BH3583" s="240">
        <f>IF(N3583="sníž. přenesená",J3583,0)</f>
        <v>0</v>
      </c>
      <c r="BI3583" s="240">
        <f>IF(N3583="nulová",J3583,0)</f>
        <v>0</v>
      </c>
      <c r="BJ3583" s="17" t="s">
        <v>81</v>
      </c>
      <c r="BK3583" s="240">
        <f>ROUND(I3583*H3583,2)</f>
        <v>0</v>
      </c>
      <c r="BL3583" s="17" t="s">
        <v>188</v>
      </c>
      <c r="BM3583" s="239" t="s">
        <v>3919</v>
      </c>
    </row>
    <row r="3584" s="13" customFormat="1">
      <c r="A3584" s="13"/>
      <c r="B3584" s="241"/>
      <c r="C3584" s="242"/>
      <c r="D3584" s="243" t="s">
        <v>195</v>
      </c>
      <c r="E3584" s="244" t="s">
        <v>1</v>
      </c>
      <c r="F3584" s="245" t="s">
        <v>196</v>
      </c>
      <c r="G3584" s="242"/>
      <c r="H3584" s="244" t="s">
        <v>1</v>
      </c>
      <c r="I3584" s="246"/>
      <c r="J3584" s="242"/>
      <c r="K3584" s="242"/>
      <c r="L3584" s="247"/>
      <c r="M3584" s="248"/>
      <c r="N3584" s="249"/>
      <c r="O3584" s="249"/>
      <c r="P3584" s="249"/>
      <c r="Q3584" s="249"/>
      <c r="R3584" s="249"/>
      <c r="S3584" s="249"/>
      <c r="T3584" s="250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51" t="s">
        <v>195</v>
      </c>
      <c r="AU3584" s="251" t="s">
        <v>83</v>
      </c>
      <c r="AV3584" s="13" t="s">
        <v>81</v>
      </c>
      <c r="AW3584" s="13" t="s">
        <v>30</v>
      </c>
      <c r="AX3584" s="13" t="s">
        <v>73</v>
      </c>
      <c r="AY3584" s="251" t="s">
        <v>183</v>
      </c>
    </row>
    <row r="3585" s="13" customFormat="1">
      <c r="A3585" s="13"/>
      <c r="B3585" s="241"/>
      <c r="C3585" s="242"/>
      <c r="D3585" s="243" t="s">
        <v>195</v>
      </c>
      <c r="E3585" s="244" t="s">
        <v>1</v>
      </c>
      <c r="F3585" s="245" t="s">
        <v>3850</v>
      </c>
      <c r="G3585" s="242"/>
      <c r="H3585" s="244" t="s">
        <v>1</v>
      </c>
      <c r="I3585" s="246"/>
      <c r="J3585" s="242"/>
      <c r="K3585" s="242"/>
      <c r="L3585" s="247"/>
      <c r="M3585" s="248"/>
      <c r="N3585" s="249"/>
      <c r="O3585" s="249"/>
      <c r="P3585" s="249"/>
      <c r="Q3585" s="249"/>
      <c r="R3585" s="249"/>
      <c r="S3585" s="249"/>
      <c r="T3585" s="250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51" t="s">
        <v>195</v>
      </c>
      <c r="AU3585" s="251" t="s">
        <v>83</v>
      </c>
      <c r="AV3585" s="13" t="s">
        <v>81</v>
      </c>
      <c r="AW3585" s="13" t="s">
        <v>30</v>
      </c>
      <c r="AX3585" s="13" t="s">
        <v>73</v>
      </c>
      <c r="AY3585" s="251" t="s">
        <v>183</v>
      </c>
    </row>
    <row r="3586" s="14" customFormat="1">
      <c r="A3586" s="14"/>
      <c r="B3586" s="252"/>
      <c r="C3586" s="253"/>
      <c r="D3586" s="243" t="s">
        <v>195</v>
      </c>
      <c r="E3586" s="254" t="s">
        <v>1</v>
      </c>
      <c r="F3586" s="255" t="s">
        <v>3851</v>
      </c>
      <c r="G3586" s="253"/>
      <c r="H3586" s="256">
        <v>15.4</v>
      </c>
      <c r="I3586" s="257"/>
      <c r="J3586" s="253"/>
      <c r="K3586" s="253"/>
      <c r="L3586" s="258"/>
      <c r="M3586" s="259"/>
      <c r="N3586" s="260"/>
      <c r="O3586" s="260"/>
      <c r="P3586" s="260"/>
      <c r="Q3586" s="260"/>
      <c r="R3586" s="260"/>
      <c r="S3586" s="260"/>
      <c r="T3586" s="261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62" t="s">
        <v>195</v>
      </c>
      <c r="AU3586" s="262" t="s">
        <v>83</v>
      </c>
      <c r="AV3586" s="14" t="s">
        <v>83</v>
      </c>
      <c r="AW3586" s="14" t="s">
        <v>30</v>
      </c>
      <c r="AX3586" s="14" t="s">
        <v>73</v>
      </c>
      <c r="AY3586" s="262" t="s">
        <v>183</v>
      </c>
    </row>
    <row r="3587" s="13" customFormat="1">
      <c r="A3587" s="13"/>
      <c r="B3587" s="241"/>
      <c r="C3587" s="242"/>
      <c r="D3587" s="243" t="s">
        <v>195</v>
      </c>
      <c r="E3587" s="244" t="s">
        <v>1</v>
      </c>
      <c r="F3587" s="245" t="s">
        <v>208</v>
      </c>
      <c r="G3587" s="242"/>
      <c r="H3587" s="244" t="s">
        <v>1</v>
      </c>
      <c r="I3587" s="246"/>
      <c r="J3587" s="242"/>
      <c r="K3587" s="242"/>
      <c r="L3587" s="247"/>
      <c r="M3587" s="248"/>
      <c r="N3587" s="249"/>
      <c r="O3587" s="249"/>
      <c r="P3587" s="249"/>
      <c r="Q3587" s="249"/>
      <c r="R3587" s="249"/>
      <c r="S3587" s="249"/>
      <c r="T3587" s="250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51" t="s">
        <v>195</v>
      </c>
      <c r="AU3587" s="251" t="s">
        <v>83</v>
      </c>
      <c r="AV3587" s="13" t="s">
        <v>81</v>
      </c>
      <c r="AW3587" s="13" t="s">
        <v>30</v>
      </c>
      <c r="AX3587" s="13" t="s">
        <v>73</v>
      </c>
      <c r="AY3587" s="251" t="s">
        <v>183</v>
      </c>
    </row>
    <row r="3588" s="13" customFormat="1">
      <c r="A3588" s="13"/>
      <c r="B3588" s="241"/>
      <c r="C3588" s="242"/>
      <c r="D3588" s="243" t="s">
        <v>195</v>
      </c>
      <c r="E3588" s="244" t="s">
        <v>1</v>
      </c>
      <c r="F3588" s="245" t="s">
        <v>3845</v>
      </c>
      <c r="G3588" s="242"/>
      <c r="H3588" s="244" t="s">
        <v>1</v>
      </c>
      <c r="I3588" s="246"/>
      <c r="J3588" s="242"/>
      <c r="K3588" s="242"/>
      <c r="L3588" s="247"/>
      <c r="M3588" s="248"/>
      <c r="N3588" s="249"/>
      <c r="O3588" s="249"/>
      <c r="P3588" s="249"/>
      <c r="Q3588" s="249"/>
      <c r="R3588" s="249"/>
      <c r="S3588" s="249"/>
      <c r="T3588" s="250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51" t="s">
        <v>195</v>
      </c>
      <c r="AU3588" s="251" t="s">
        <v>83</v>
      </c>
      <c r="AV3588" s="13" t="s">
        <v>81</v>
      </c>
      <c r="AW3588" s="13" t="s">
        <v>30</v>
      </c>
      <c r="AX3588" s="13" t="s">
        <v>73</v>
      </c>
      <c r="AY3588" s="251" t="s">
        <v>183</v>
      </c>
    </row>
    <row r="3589" s="13" customFormat="1">
      <c r="A3589" s="13"/>
      <c r="B3589" s="241"/>
      <c r="C3589" s="242"/>
      <c r="D3589" s="243" t="s">
        <v>195</v>
      </c>
      <c r="E3589" s="244" t="s">
        <v>1</v>
      </c>
      <c r="F3589" s="245" t="s">
        <v>2757</v>
      </c>
      <c r="G3589" s="242"/>
      <c r="H3589" s="244" t="s">
        <v>1</v>
      </c>
      <c r="I3589" s="246"/>
      <c r="J3589" s="242"/>
      <c r="K3589" s="242"/>
      <c r="L3589" s="247"/>
      <c r="M3589" s="248"/>
      <c r="N3589" s="249"/>
      <c r="O3589" s="249"/>
      <c r="P3589" s="249"/>
      <c r="Q3589" s="249"/>
      <c r="R3589" s="249"/>
      <c r="S3589" s="249"/>
      <c r="T3589" s="250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51" t="s">
        <v>195</v>
      </c>
      <c r="AU3589" s="251" t="s">
        <v>83</v>
      </c>
      <c r="AV3589" s="13" t="s">
        <v>81</v>
      </c>
      <c r="AW3589" s="13" t="s">
        <v>30</v>
      </c>
      <c r="AX3589" s="13" t="s">
        <v>73</v>
      </c>
      <c r="AY3589" s="251" t="s">
        <v>183</v>
      </c>
    </row>
    <row r="3590" s="14" customFormat="1">
      <c r="A3590" s="14"/>
      <c r="B3590" s="252"/>
      <c r="C3590" s="253"/>
      <c r="D3590" s="243" t="s">
        <v>195</v>
      </c>
      <c r="E3590" s="254" t="s">
        <v>1</v>
      </c>
      <c r="F3590" s="255" t="s">
        <v>188</v>
      </c>
      <c r="G3590" s="253"/>
      <c r="H3590" s="256">
        <v>4</v>
      </c>
      <c r="I3590" s="257"/>
      <c r="J3590" s="253"/>
      <c r="K3590" s="253"/>
      <c r="L3590" s="258"/>
      <c r="M3590" s="259"/>
      <c r="N3590" s="260"/>
      <c r="O3590" s="260"/>
      <c r="P3590" s="260"/>
      <c r="Q3590" s="260"/>
      <c r="R3590" s="260"/>
      <c r="S3590" s="260"/>
      <c r="T3590" s="261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62" t="s">
        <v>195</v>
      </c>
      <c r="AU3590" s="262" t="s">
        <v>83</v>
      </c>
      <c r="AV3590" s="14" t="s">
        <v>83</v>
      </c>
      <c r="AW3590" s="14" t="s">
        <v>30</v>
      </c>
      <c r="AX3590" s="14" t="s">
        <v>73</v>
      </c>
      <c r="AY3590" s="262" t="s">
        <v>183</v>
      </c>
    </row>
    <row r="3591" s="15" customFormat="1">
      <c r="A3591" s="15"/>
      <c r="B3591" s="263"/>
      <c r="C3591" s="264"/>
      <c r="D3591" s="243" t="s">
        <v>195</v>
      </c>
      <c r="E3591" s="265" t="s">
        <v>1</v>
      </c>
      <c r="F3591" s="266" t="s">
        <v>219</v>
      </c>
      <c r="G3591" s="264"/>
      <c r="H3591" s="267">
        <v>19.399999999999999</v>
      </c>
      <c r="I3591" s="268"/>
      <c r="J3591" s="264"/>
      <c r="K3591" s="264"/>
      <c r="L3591" s="269"/>
      <c r="M3591" s="270"/>
      <c r="N3591" s="271"/>
      <c r="O3591" s="271"/>
      <c r="P3591" s="271"/>
      <c r="Q3591" s="271"/>
      <c r="R3591" s="271"/>
      <c r="S3591" s="271"/>
      <c r="T3591" s="272"/>
      <c r="U3591" s="15"/>
      <c r="V3591" s="15"/>
      <c r="W3591" s="15"/>
      <c r="X3591" s="15"/>
      <c r="Y3591" s="15"/>
      <c r="Z3591" s="15"/>
      <c r="AA3591" s="15"/>
      <c r="AB3591" s="15"/>
      <c r="AC3591" s="15"/>
      <c r="AD3591" s="15"/>
      <c r="AE3591" s="15"/>
      <c r="AT3591" s="273" t="s">
        <v>195</v>
      </c>
      <c r="AU3591" s="273" t="s">
        <v>83</v>
      </c>
      <c r="AV3591" s="15" t="s">
        <v>188</v>
      </c>
      <c r="AW3591" s="15" t="s">
        <v>30</v>
      </c>
      <c r="AX3591" s="15" t="s">
        <v>81</v>
      </c>
      <c r="AY3591" s="273" t="s">
        <v>183</v>
      </c>
    </row>
    <row r="3592" s="14" customFormat="1">
      <c r="A3592" s="14"/>
      <c r="B3592" s="252"/>
      <c r="C3592" s="253"/>
      <c r="D3592" s="243" t="s">
        <v>195</v>
      </c>
      <c r="E3592" s="253"/>
      <c r="F3592" s="255" t="s">
        <v>3920</v>
      </c>
      <c r="G3592" s="253"/>
      <c r="H3592" s="256">
        <v>21.34</v>
      </c>
      <c r="I3592" s="257"/>
      <c r="J3592" s="253"/>
      <c r="K3592" s="253"/>
      <c r="L3592" s="258"/>
      <c r="M3592" s="259"/>
      <c r="N3592" s="260"/>
      <c r="O3592" s="260"/>
      <c r="P3592" s="260"/>
      <c r="Q3592" s="260"/>
      <c r="R3592" s="260"/>
      <c r="S3592" s="260"/>
      <c r="T3592" s="261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62" t="s">
        <v>195</v>
      </c>
      <c r="AU3592" s="262" t="s">
        <v>83</v>
      </c>
      <c r="AV3592" s="14" t="s">
        <v>83</v>
      </c>
      <c r="AW3592" s="14" t="s">
        <v>4</v>
      </c>
      <c r="AX3592" s="14" t="s">
        <v>81</v>
      </c>
      <c r="AY3592" s="262" t="s">
        <v>183</v>
      </c>
    </row>
    <row r="3593" s="2" customFormat="1" ht="33" customHeight="1">
      <c r="A3593" s="38"/>
      <c r="B3593" s="39"/>
      <c r="C3593" s="277" t="s">
        <v>3921</v>
      </c>
      <c r="D3593" s="277" t="s">
        <v>649</v>
      </c>
      <c r="E3593" s="278" t="s">
        <v>3922</v>
      </c>
      <c r="F3593" s="279" t="s">
        <v>3923</v>
      </c>
      <c r="G3593" s="280" t="s">
        <v>202</v>
      </c>
      <c r="H3593" s="281">
        <v>176.44</v>
      </c>
      <c r="I3593" s="282"/>
      <c r="J3593" s="283">
        <f>ROUND(I3593*H3593,2)</f>
        <v>0</v>
      </c>
      <c r="K3593" s="284"/>
      <c r="L3593" s="285"/>
      <c r="M3593" s="286" t="s">
        <v>1</v>
      </c>
      <c r="N3593" s="287" t="s">
        <v>38</v>
      </c>
      <c r="O3593" s="91"/>
      <c r="P3593" s="237">
        <f>O3593*H3593</f>
        <v>0</v>
      </c>
      <c r="Q3593" s="237">
        <v>0.0028</v>
      </c>
      <c r="R3593" s="237">
        <f>Q3593*H3593</f>
        <v>0.49403199999999997</v>
      </c>
      <c r="S3593" s="237">
        <v>0</v>
      </c>
      <c r="T3593" s="238">
        <f>S3593*H3593</f>
        <v>0</v>
      </c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R3593" s="239" t="s">
        <v>435</v>
      </c>
      <c r="AT3593" s="239" t="s">
        <v>649</v>
      </c>
      <c r="AU3593" s="239" t="s">
        <v>83</v>
      </c>
      <c r="AY3593" s="17" t="s">
        <v>183</v>
      </c>
      <c r="BE3593" s="240">
        <f>IF(N3593="základní",J3593,0)</f>
        <v>0</v>
      </c>
      <c r="BF3593" s="240">
        <f>IF(N3593="snížená",J3593,0)</f>
        <v>0</v>
      </c>
      <c r="BG3593" s="240">
        <f>IF(N3593="zákl. přenesená",J3593,0)</f>
        <v>0</v>
      </c>
      <c r="BH3593" s="240">
        <f>IF(N3593="sníž. přenesená",J3593,0)</f>
        <v>0</v>
      </c>
      <c r="BI3593" s="240">
        <f>IF(N3593="nulová",J3593,0)</f>
        <v>0</v>
      </c>
      <c r="BJ3593" s="17" t="s">
        <v>81</v>
      </c>
      <c r="BK3593" s="240">
        <f>ROUND(I3593*H3593,2)</f>
        <v>0</v>
      </c>
      <c r="BL3593" s="17" t="s">
        <v>327</v>
      </c>
      <c r="BM3593" s="239" t="s">
        <v>3924</v>
      </c>
    </row>
    <row r="3594" s="13" customFormat="1">
      <c r="A3594" s="13"/>
      <c r="B3594" s="241"/>
      <c r="C3594" s="242"/>
      <c r="D3594" s="243" t="s">
        <v>195</v>
      </c>
      <c r="E3594" s="244" t="s">
        <v>1</v>
      </c>
      <c r="F3594" s="245" t="s">
        <v>196</v>
      </c>
      <c r="G3594" s="242"/>
      <c r="H3594" s="244" t="s">
        <v>1</v>
      </c>
      <c r="I3594" s="246"/>
      <c r="J3594" s="242"/>
      <c r="K3594" s="242"/>
      <c r="L3594" s="247"/>
      <c r="M3594" s="248"/>
      <c r="N3594" s="249"/>
      <c r="O3594" s="249"/>
      <c r="P3594" s="249"/>
      <c r="Q3594" s="249"/>
      <c r="R3594" s="249"/>
      <c r="S3594" s="249"/>
      <c r="T3594" s="250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51" t="s">
        <v>195</v>
      </c>
      <c r="AU3594" s="251" t="s">
        <v>83</v>
      </c>
      <c r="AV3594" s="13" t="s">
        <v>81</v>
      </c>
      <c r="AW3594" s="13" t="s">
        <v>30</v>
      </c>
      <c r="AX3594" s="13" t="s">
        <v>73</v>
      </c>
      <c r="AY3594" s="251" t="s">
        <v>183</v>
      </c>
    </row>
    <row r="3595" s="13" customFormat="1">
      <c r="A3595" s="13"/>
      <c r="B3595" s="241"/>
      <c r="C3595" s="242"/>
      <c r="D3595" s="243" t="s">
        <v>195</v>
      </c>
      <c r="E3595" s="244" t="s">
        <v>1</v>
      </c>
      <c r="F3595" s="245" t="s">
        <v>3856</v>
      </c>
      <c r="G3595" s="242"/>
      <c r="H3595" s="244" t="s">
        <v>1</v>
      </c>
      <c r="I3595" s="246"/>
      <c r="J3595" s="242"/>
      <c r="K3595" s="242"/>
      <c r="L3595" s="247"/>
      <c r="M3595" s="248"/>
      <c r="N3595" s="249"/>
      <c r="O3595" s="249"/>
      <c r="P3595" s="249"/>
      <c r="Q3595" s="249"/>
      <c r="R3595" s="249"/>
      <c r="S3595" s="249"/>
      <c r="T3595" s="250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51" t="s">
        <v>195</v>
      </c>
      <c r="AU3595" s="251" t="s">
        <v>83</v>
      </c>
      <c r="AV3595" s="13" t="s">
        <v>81</v>
      </c>
      <c r="AW3595" s="13" t="s">
        <v>30</v>
      </c>
      <c r="AX3595" s="13" t="s">
        <v>73</v>
      </c>
      <c r="AY3595" s="251" t="s">
        <v>183</v>
      </c>
    </row>
    <row r="3596" s="13" customFormat="1">
      <c r="A3596" s="13"/>
      <c r="B3596" s="241"/>
      <c r="C3596" s="242"/>
      <c r="D3596" s="243" t="s">
        <v>195</v>
      </c>
      <c r="E3596" s="244" t="s">
        <v>1</v>
      </c>
      <c r="F3596" s="245" t="s">
        <v>3842</v>
      </c>
      <c r="G3596" s="242"/>
      <c r="H3596" s="244" t="s">
        <v>1</v>
      </c>
      <c r="I3596" s="246"/>
      <c r="J3596" s="242"/>
      <c r="K3596" s="242"/>
      <c r="L3596" s="247"/>
      <c r="M3596" s="248"/>
      <c r="N3596" s="249"/>
      <c r="O3596" s="249"/>
      <c r="P3596" s="249"/>
      <c r="Q3596" s="249"/>
      <c r="R3596" s="249"/>
      <c r="S3596" s="249"/>
      <c r="T3596" s="250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51" t="s">
        <v>195</v>
      </c>
      <c r="AU3596" s="251" t="s">
        <v>83</v>
      </c>
      <c r="AV3596" s="13" t="s">
        <v>81</v>
      </c>
      <c r="AW3596" s="13" t="s">
        <v>30</v>
      </c>
      <c r="AX3596" s="13" t="s">
        <v>73</v>
      </c>
      <c r="AY3596" s="251" t="s">
        <v>183</v>
      </c>
    </row>
    <row r="3597" s="14" customFormat="1">
      <c r="A3597" s="14"/>
      <c r="B3597" s="252"/>
      <c r="C3597" s="253"/>
      <c r="D3597" s="243" t="s">
        <v>195</v>
      </c>
      <c r="E3597" s="254" t="s">
        <v>1</v>
      </c>
      <c r="F3597" s="255" t="s">
        <v>3843</v>
      </c>
      <c r="G3597" s="253"/>
      <c r="H3597" s="256">
        <v>115.3</v>
      </c>
      <c r="I3597" s="257"/>
      <c r="J3597" s="253"/>
      <c r="K3597" s="253"/>
      <c r="L3597" s="258"/>
      <c r="M3597" s="259"/>
      <c r="N3597" s="260"/>
      <c r="O3597" s="260"/>
      <c r="P3597" s="260"/>
      <c r="Q3597" s="260"/>
      <c r="R3597" s="260"/>
      <c r="S3597" s="260"/>
      <c r="T3597" s="261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T3597" s="262" t="s">
        <v>195</v>
      </c>
      <c r="AU3597" s="262" t="s">
        <v>83</v>
      </c>
      <c r="AV3597" s="14" t="s">
        <v>83</v>
      </c>
      <c r="AW3597" s="14" t="s">
        <v>30</v>
      </c>
      <c r="AX3597" s="14" t="s">
        <v>73</v>
      </c>
      <c r="AY3597" s="262" t="s">
        <v>183</v>
      </c>
    </row>
    <row r="3598" s="13" customFormat="1">
      <c r="A3598" s="13"/>
      <c r="B3598" s="241"/>
      <c r="C3598" s="242"/>
      <c r="D3598" s="243" t="s">
        <v>195</v>
      </c>
      <c r="E3598" s="244" t="s">
        <v>1</v>
      </c>
      <c r="F3598" s="245" t="s">
        <v>1773</v>
      </c>
      <c r="G3598" s="242"/>
      <c r="H3598" s="244" t="s">
        <v>1</v>
      </c>
      <c r="I3598" s="246"/>
      <c r="J3598" s="242"/>
      <c r="K3598" s="242"/>
      <c r="L3598" s="247"/>
      <c r="M3598" s="248"/>
      <c r="N3598" s="249"/>
      <c r="O3598" s="249"/>
      <c r="P3598" s="249"/>
      <c r="Q3598" s="249"/>
      <c r="R3598" s="249"/>
      <c r="S3598" s="249"/>
      <c r="T3598" s="250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51" t="s">
        <v>195</v>
      </c>
      <c r="AU3598" s="251" t="s">
        <v>83</v>
      </c>
      <c r="AV3598" s="13" t="s">
        <v>81</v>
      </c>
      <c r="AW3598" s="13" t="s">
        <v>30</v>
      </c>
      <c r="AX3598" s="13" t="s">
        <v>73</v>
      </c>
      <c r="AY3598" s="251" t="s">
        <v>183</v>
      </c>
    </row>
    <row r="3599" s="13" customFormat="1">
      <c r="A3599" s="13"/>
      <c r="B3599" s="241"/>
      <c r="C3599" s="242"/>
      <c r="D3599" s="243" t="s">
        <v>195</v>
      </c>
      <c r="E3599" s="244" t="s">
        <v>1</v>
      </c>
      <c r="F3599" s="245" t="s">
        <v>1774</v>
      </c>
      <c r="G3599" s="242"/>
      <c r="H3599" s="244" t="s">
        <v>1</v>
      </c>
      <c r="I3599" s="246"/>
      <c r="J3599" s="242"/>
      <c r="K3599" s="242"/>
      <c r="L3599" s="247"/>
      <c r="M3599" s="248"/>
      <c r="N3599" s="249"/>
      <c r="O3599" s="249"/>
      <c r="P3599" s="249"/>
      <c r="Q3599" s="249"/>
      <c r="R3599" s="249"/>
      <c r="S3599" s="249"/>
      <c r="T3599" s="250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51" t="s">
        <v>195</v>
      </c>
      <c r="AU3599" s="251" t="s">
        <v>83</v>
      </c>
      <c r="AV3599" s="13" t="s">
        <v>81</v>
      </c>
      <c r="AW3599" s="13" t="s">
        <v>30</v>
      </c>
      <c r="AX3599" s="13" t="s">
        <v>73</v>
      </c>
      <c r="AY3599" s="251" t="s">
        <v>183</v>
      </c>
    </row>
    <row r="3600" s="14" customFormat="1">
      <c r="A3600" s="14"/>
      <c r="B3600" s="252"/>
      <c r="C3600" s="253"/>
      <c r="D3600" s="243" t="s">
        <v>195</v>
      </c>
      <c r="E3600" s="254" t="s">
        <v>1</v>
      </c>
      <c r="F3600" s="255" t="s">
        <v>3844</v>
      </c>
      <c r="G3600" s="253"/>
      <c r="H3600" s="256">
        <v>25.699999999999999</v>
      </c>
      <c r="I3600" s="257"/>
      <c r="J3600" s="253"/>
      <c r="K3600" s="253"/>
      <c r="L3600" s="258"/>
      <c r="M3600" s="259"/>
      <c r="N3600" s="260"/>
      <c r="O3600" s="260"/>
      <c r="P3600" s="260"/>
      <c r="Q3600" s="260"/>
      <c r="R3600" s="260"/>
      <c r="S3600" s="260"/>
      <c r="T3600" s="261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62" t="s">
        <v>195</v>
      </c>
      <c r="AU3600" s="262" t="s">
        <v>83</v>
      </c>
      <c r="AV3600" s="14" t="s">
        <v>83</v>
      </c>
      <c r="AW3600" s="14" t="s">
        <v>30</v>
      </c>
      <c r="AX3600" s="14" t="s">
        <v>73</v>
      </c>
      <c r="AY3600" s="262" t="s">
        <v>183</v>
      </c>
    </row>
    <row r="3601" s="13" customFormat="1">
      <c r="A3601" s="13"/>
      <c r="B3601" s="241"/>
      <c r="C3601" s="242"/>
      <c r="D3601" s="243" t="s">
        <v>195</v>
      </c>
      <c r="E3601" s="244" t="s">
        <v>1</v>
      </c>
      <c r="F3601" s="245" t="s">
        <v>1778</v>
      </c>
      <c r="G3601" s="242"/>
      <c r="H3601" s="244" t="s">
        <v>1</v>
      </c>
      <c r="I3601" s="246"/>
      <c r="J3601" s="242"/>
      <c r="K3601" s="242"/>
      <c r="L3601" s="247"/>
      <c r="M3601" s="248"/>
      <c r="N3601" s="249"/>
      <c r="O3601" s="249"/>
      <c r="P3601" s="249"/>
      <c r="Q3601" s="249"/>
      <c r="R3601" s="249"/>
      <c r="S3601" s="249"/>
      <c r="T3601" s="250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51" t="s">
        <v>195</v>
      </c>
      <c r="AU3601" s="251" t="s">
        <v>83</v>
      </c>
      <c r="AV3601" s="13" t="s">
        <v>81</v>
      </c>
      <c r="AW3601" s="13" t="s">
        <v>30</v>
      </c>
      <c r="AX3601" s="13" t="s">
        <v>73</v>
      </c>
      <c r="AY3601" s="251" t="s">
        <v>183</v>
      </c>
    </row>
    <row r="3602" s="13" customFormat="1">
      <c r="A3602" s="13"/>
      <c r="B3602" s="241"/>
      <c r="C3602" s="242"/>
      <c r="D3602" s="243" t="s">
        <v>195</v>
      </c>
      <c r="E3602" s="244" t="s">
        <v>1</v>
      </c>
      <c r="F3602" s="245" t="s">
        <v>366</v>
      </c>
      <c r="G3602" s="242"/>
      <c r="H3602" s="244" t="s">
        <v>1</v>
      </c>
      <c r="I3602" s="246"/>
      <c r="J3602" s="242"/>
      <c r="K3602" s="242"/>
      <c r="L3602" s="247"/>
      <c r="M3602" s="248"/>
      <c r="N3602" s="249"/>
      <c r="O3602" s="249"/>
      <c r="P3602" s="249"/>
      <c r="Q3602" s="249"/>
      <c r="R3602" s="249"/>
      <c r="S3602" s="249"/>
      <c r="T3602" s="250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51" t="s">
        <v>195</v>
      </c>
      <c r="AU3602" s="251" t="s">
        <v>83</v>
      </c>
      <c r="AV3602" s="13" t="s">
        <v>81</v>
      </c>
      <c r="AW3602" s="13" t="s">
        <v>30</v>
      </c>
      <c r="AX3602" s="13" t="s">
        <v>73</v>
      </c>
      <c r="AY3602" s="251" t="s">
        <v>183</v>
      </c>
    </row>
    <row r="3603" s="14" customFormat="1">
      <c r="A3603" s="14"/>
      <c r="B3603" s="252"/>
      <c r="C3603" s="253"/>
      <c r="D3603" s="243" t="s">
        <v>195</v>
      </c>
      <c r="E3603" s="254" t="s">
        <v>1</v>
      </c>
      <c r="F3603" s="255" t="s">
        <v>2403</v>
      </c>
      <c r="G3603" s="253"/>
      <c r="H3603" s="256">
        <v>19.399999999999999</v>
      </c>
      <c r="I3603" s="257"/>
      <c r="J3603" s="253"/>
      <c r="K3603" s="253"/>
      <c r="L3603" s="258"/>
      <c r="M3603" s="259"/>
      <c r="N3603" s="260"/>
      <c r="O3603" s="260"/>
      <c r="P3603" s="260"/>
      <c r="Q3603" s="260"/>
      <c r="R3603" s="260"/>
      <c r="S3603" s="260"/>
      <c r="T3603" s="261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62" t="s">
        <v>195</v>
      </c>
      <c r="AU3603" s="262" t="s">
        <v>83</v>
      </c>
      <c r="AV3603" s="14" t="s">
        <v>83</v>
      </c>
      <c r="AW3603" s="14" t="s">
        <v>30</v>
      </c>
      <c r="AX3603" s="14" t="s">
        <v>73</v>
      </c>
      <c r="AY3603" s="262" t="s">
        <v>183</v>
      </c>
    </row>
    <row r="3604" s="15" customFormat="1">
      <c r="A3604" s="15"/>
      <c r="B3604" s="263"/>
      <c r="C3604" s="264"/>
      <c r="D3604" s="243" t="s">
        <v>195</v>
      </c>
      <c r="E3604" s="265" t="s">
        <v>1</v>
      </c>
      <c r="F3604" s="266" t="s">
        <v>219</v>
      </c>
      <c r="G3604" s="264"/>
      <c r="H3604" s="267">
        <v>160.40000000000001</v>
      </c>
      <c r="I3604" s="268"/>
      <c r="J3604" s="264"/>
      <c r="K3604" s="264"/>
      <c r="L3604" s="269"/>
      <c r="M3604" s="270"/>
      <c r="N3604" s="271"/>
      <c r="O3604" s="271"/>
      <c r="P3604" s="271"/>
      <c r="Q3604" s="271"/>
      <c r="R3604" s="271"/>
      <c r="S3604" s="271"/>
      <c r="T3604" s="272"/>
      <c r="U3604" s="15"/>
      <c r="V3604" s="15"/>
      <c r="W3604" s="15"/>
      <c r="X3604" s="15"/>
      <c r="Y3604" s="15"/>
      <c r="Z3604" s="15"/>
      <c r="AA3604" s="15"/>
      <c r="AB3604" s="15"/>
      <c r="AC3604" s="15"/>
      <c r="AD3604" s="15"/>
      <c r="AE3604" s="15"/>
      <c r="AT3604" s="273" t="s">
        <v>195</v>
      </c>
      <c r="AU3604" s="273" t="s">
        <v>83</v>
      </c>
      <c r="AV3604" s="15" t="s">
        <v>188</v>
      </c>
      <c r="AW3604" s="15" t="s">
        <v>30</v>
      </c>
      <c r="AX3604" s="15" t="s">
        <v>81</v>
      </c>
      <c r="AY3604" s="273" t="s">
        <v>183</v>
      </c>
    </row>
    <row r="3605" s="14" customFormat="1">
      <c r="A3605" s="14"/>
      <c r="B3605" s="252"/>
      <c r="C3605" s="253"/>
      <c r="D3605" s="243" t="s">
        <v>195</v>
      </c>
      <c r="E3605" s="253"/>
      <c r="F3605" s="255" t="s">
        <v>3925</v>
      </c>
      <c r="G3605" s="253"/>
      <c r="H3605" s="256">
        <v>176.44</v>
      </c>
      <c r="I3605" s="257"/>
      <c r="J3605" s="253"/>
      <c r="K3605" s="253"/>
      <c r="L3605" s="258"/>
      <c r="M3605" s="259"/>
      <c r="N3605" s="260"/>
      <c r="O3605" s="260"/>
      <c r="P3605" s="260"/>
      <c r="Q3605" s="260"/>
      <c r="R3605" s="260"/>
      <c r="S3605" s="260"/>
      <c r="T3605" s="261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62" t="s">
        <v>195</v>
      </c>
      <c r="AU3605" s="262" t="s">
        <v>83</v>
      </c>
      <c r="AV3605" s="14" t="s">
        <v>83</v>
      </c>
      <c r="AW3605" s="14" t="s">
        <v>4</v>
      </c>
      <c r="AX3605" s="14" t="s">
        <v>81</v>
      </c>
      <c r="AY3605" s="262" t="s">
        <v>183</v>
      </c>
    </row>
    <row r="3606" s="2" customFormat="1" ht="24.15" customHeight="1">
      <c r="A3606" s="38"/>
      <c r="B3606" s="39"/>
      <c r="C3606" s="227" t="s">
        <v>3926</v>
      </c>
      <c r="D3606" s="227" t="s">
        <v>185</v>
      </c>
      <c r="E3606" s="228" t="s">
        <v>3927</v>
      </c>
      <c r="F3606" s="229" t="s">
        <v>3928</v>
      </c>
      <c r="G3606" s="230" t="s">
        <v>319</v>
      </c>
      <c r="H3606" s="231">
        <v>31</v>
      </c>
      <c r="I3606" s="232"/>
      <c r="J3606" s="233">
        <f>ROUND(I3606*H3606,2)</f>
        <v>0</v>
      </c>
      <c r="K3606" s="234"/>
      <c r="L3606" s="44"/>
      <c r="M3606" s="235" t="s">
        <v>1</v>
      </c>
      <c r="N3606" s="236" t="s">
        <v>38</v>
      </c>
      <c r="O3606" s="91"/>
      <c r="P3606" s="237">
        <f>O3606*H3606</f>
        <v>0</v>
      </c>
      <c r="Q3606" s="237">
        <v>0</v>
      </c>
      <c r="R3606" s="237">
        <f>Q3606*H3606</f>
        <v>0</v>
      </c>
      <c r="S3606" s="237">
        <v>0.0030000000000000001</v>
      </c>
      <c r="T3606" s="238">
        <f>S3606*H3606</f>
        <v>0.092999999999999999</v>
      </c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R3606" s="239" t="s">
        <v>327</v>
      </c>
      <c r="AT3606" s="239" t="s">
        <v>185</v>
      </c>
      <c r="AU3606" s="239" t="s">
        <v>83</v>
      </c>
      <c r="AY3606" s="17" t="s">
        <v>183</v>
      </c>
      <c r="BE3606" s="240">
        <f>IF(N3606="základní",J3606,0)</f>
        <v>0</v>
      </c>
      <c r="BF3606" s="240">
        <f>IF(N3606="snížená",J3606,0)</f>
        <v>0</v>
      </c>
      <c r="BG3606" s="240">
        <f>IF(N3606="zákl. přenesená",J3606,0)</f>
        <v>0</v>
      </c>
      <c r="BH3606" s="240">
        <f>IF(N3606="sníž. přenesená",J3606,0)</f>
        <v>0</v>
      </c>
      <c r="BI3606" s="240">
        <f>IF(N3606="nulová",J3606,0)</f>
        <v>0</v>
      </c>
      <c r="BJ3606" s="17" t="s">
        <v>81</v>
      </c>
      <c r="BK3606" s="240">
        <f>ROUND(I3606*H3606,2)</f>
        <v>0</v>
      </c>
      <c r="BL3606" s="17" t="s">
        <v>327</v>
      </c>
      <c r="BM3606" s="239" t="s">
        <v>3929</v>
      </c>
    </row>
    <row r="3607" s="13" customFormat="1">
      <c r="A3607" s="13"/>
      <c r="B3607" s="241"/>
      <c r="C3607" s="242"/>
      <c r="D3607" s="243" t="s">
        <v>195</v>
      </c>
      <c r="E3607" s="244" t="s">
        <v>1</v>
      </c>
      <c r="F3607" s="245" t="s">
        <v>196</v>
      </c>
      <c r="G3607" s="242"/>
      <c r="H3607" s="244" t="s">
        <v>1</v>
      </c>
      <c r="I3607" s="246"/>
      <c r="J3607" s="242"/>
      <c r="K3607" s="242"/>
      <c r="L3607" s="247"/>
      <c r="M3607" s="248"/>
      <c r="N3607" s="249"/>
      <c r="O3607" s="249"/>
      <c r="P3607" s="249"/>
      <c r="Q3607" s="249"/>
      <c r="R3607" s="249"/>
      <c r="S3607" s="249"/>
      <c r="T3607" s="250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51" t="s">
        <v>195</v>
      </c>
      <c r="AU3607" s="251" t="s">
        <v>83</v>
      </c>
      <c r="AV3607" s="13" t="s">
        <v>81</v>
      </c>
      <c r="AW3607" s="13" t="s">
        <v>30</v>
      </c>
      <c r="AX3607" s="13" t="s">
        <v>73</v>
      </c>
      <c r="AY3607" s="251" t="s">
        <v>183</v>
      </c>
    </row>
    <row r="3608" s="13" customFormat="1">
      <c r="A3608" s="13"/>
      <c r="B3608" s="241"/>
      <c r="C3608" s="242"/>
      <c r="D3608" s="243" t="s">
        <v>195</v>
      </c>
      <c r="E3608" s="244" t="s">
        <v>1</v>
      </c>
      <c r="F3608" s="245" t="s">
        <v>3930</v>
      </c>
      <c r="G3608" s="242"/>
      <c r="H3608" s="244" t="s">
        <v>1</v>
      </c>
      <c r="I3608" s="246"/>
      <c r="J3608" s="242"/>
      <c r="K3608" s="242"/>
      <c r="L3608" s="247"/>
      <c r="M3608" s="248"/>
      <c r="N3608" s="249"/>
      <c r="O3608" s="249"/>
      <c r="P3608" s="249"/>
      <c r="Q3608" s="249"/>
      <c r="R3608" s="249"/>
      <c r="S3608" s="249"/>
      <c r="T3608" s="250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51" t="s">
        <v>195</v>
      </c>
      <c r="AU3608" s="251" t="s">
        <v>83</v>
      </c>
      <c r="AV3608" s="13" t="s">
        <v>81</v>
      </c>
      <c r="AW3608" s="13" t="s">
        <v>30</v>
      </c>
      <c r="AX3608" s="13" t="s">
        <v>73</v>
      </c>
      <c r="AY3608" s="251" t="s">
        <v>183</v>
      </c>
    </row>
    <row r="3609" s="14" customFormat="1">
      <c r="A3609" s="14"/>
      <c r="B3609" s="252"/>
      <c r="C3609" s="253"/>
      <c r="D3609" s="243" t="s">
        <v>195</v>
      </c>
      <c r="E3609" s="254" t="s">
        <v>1</v>
      </c>
      <c r="F3609" s="255" t="s">
        <v>3931</v>
      </c>
      <c r="G3609" s="253"/>
      <c r="H3609" s="256">
        <v>31</v>
      </c>
      <c r="I3609" s="257"/>
      <c r="J3609" s="253"/>
      <c r="K3609" s="253"/>
      <c r="L3609" s="258"/>
      <c r="M3609" s="259"/>
      <c r="N3609" s="260"/>
      <c r="O3609" s="260"/>
      <c r="P3609" s="260"/>
      <c r="Q3609" s="260"/>
      <c r="R3609" s="260"/>
      <c r="S3609" s="260"/>
      <c r="T3609" s="261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62" t="s">
        <v>195</v>
      </c>
      <c r="AU3609" s="262" t="s">
        <v>83</v>
      </c>
      <c r="AV3609" s="14" t="s">
        <v>83</v>
      </c>
      <c r="AW3609" s="14" t="s">
        <v>30</v>
      </c>
      <c r="AX3609" s="14" t="s">
        <v>73</v>
      </c>
      <c r="AY3609" s="262" t="s">
        <v>183</v>
      </c>
    </row>
    <row r="3610" s="15" customFormat="1">
      <c r="A3610" s="15"/>
      <c r="B3610" s="263"/>
      <c r="C3610" s="264"/>
      <c r="D3610" s="243" t="s">
        <v>195</v>
      </c>
      <c r="E3610" s="265" t="s">
        <v>1</v>
      </c>
      <c r="F3610" s="266" t="s">
        <v>219</v>
      </c>
      <c r="G3610" s="264"/>
      <c r="H3610" s="267">
        <v>31</v>
      </c>
      <c r="I3610" s="268"/>
      <c r="J3610" s="264"/>
      <c r="K3610" s="264"/>
      <c r="L3610" s="269"/>
      <c r="M3610" s="270"/>
      <c r="N3610" s="271"/>
      <c r="O3610" s="271"/>
      <c r="P3610" s="271"/>
      <c r="Q3610" s="271"/>
      <c r="R3610" s="271"/>
      <c r="S3610" s="271"/>
      <c r="T3610" s="272"/>
      <c r="U3610" s="15"/>
      <c r="V3610" s="15"/>
      <c r="W3610" s="15"/>
      <c r="X3610" s="15"/>
      <c r="Y3610" s="15"/>
      <c r="Z3610" s="15"/>
      <c r="AA3610" s="15"/>
      <c r="AB3610" s="15"/>
      <c r="AC3610" s="15"/>
      <c r="AD3610" s="15"/>
      <c r="AE3610" s="15"/>
      <c r="AT3610" s="273" t="s">
        <v>195</v>
      </c>
      <c r="AU3610" s="273" t="s">
        <v>83</v>
      </c>
      <c r="AV3610" s="15" t="s">
        <v>188</v>
      </c>
      <c r="AW3610" s="15" t="s">
        <v>30</v>
      </c>
      <c r="AX3610" s="15" t="s">
        <v>81</v>
      </c>
      <c r="AY3610" s="273" t="s">
        <v>183</v>
      </c>
    </row>
    <row r="3611" s="2" customFormat="1" ht="24.15" customHeight="1">
      <c r="A3611" s="38"/>
      <c r="B3611" s="39"/>
      <c r="C3611" s="227" t="s">
        <v>3932</v>
      </c>
      <c r="D3611" s="227" t="s">
        <v>185</v>
      </c>
      <c r="E3611" s="228" t="s">
        <v>3933</v>
      </c>
      <c r="F3611" s="229" t="s">
        <v>3934</v>
      </c>
      <c r="G3611" s="230" t="s">
        <v>319</v>
      </c>
      <c r="H3611" s="231">
        <v>140</v>
      </c>
      <c r="I3611" s="232"/>
      <c r="J3611" s="233">
        <f>ROUND(I3611*H3611,2)</f>
        <v>0</v>
      </c>
      <c r="K3611" s="234"/>
      <c r="L3611" s="44"/>
      <c r="M3611" s="235" t="s">
        <v>1</v>
      </c>
      <c r="N3611" s="236" t="s">
        <v>38</v>
      </c>
      <c r="O3611" s="91"/>
      <c r="P3611" s="237">
        <f>O3611*H3611</f>
        <v>0</v>
      </c>
      <c r="Q3611" s="237">
        <v>8.0000000000000007E-05</v>
      </c>
      <c r="R3611" s="237">
        <f>Q3611*H3611</f>
        <v>0.011200000000000002</v>
      </c>
      <c r="S3611" s="237">
        <v>0</v>
      </c>
      <c r="T3611" s="238">
        <f>S3611*H3611</f>
        <v>0</v>
      </c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R3611" s="239" t="s">
        <v>327</v>
      </c>
      <c r="AT3611" s="239" t="s">
        <v>185</v>
      </c>
      <c r="AU3611" s="239" t="s">
        <v>83</v>
      </c>
      <c r="AY3611" s="17" t="s">
        <v>183</v>
      </c>
      <c r="BE3611" s="240">
        <f>IF(N3611="základní",J3611,0)</f>
        <v>0</v>
      </c>
      <c r="BF3611" s="240">
        <f>IF(N3611="snížená",J3611,0)</f>
        <v>0</v>
      </c>
      <c r="BG3611" s="240">
        <f>IF(N3611="zákl. přenesená",J3611,0)</f>
        <v>0</v>
      </c>
      <c r="BH3611" s="240">
        <f>IF(N3611="sníž. přenesená",J3611,0)</f>
        <v>0</v>
      </c>
      <c r="BI3611" s="240">
        <f>IF(N3611="nulová",J3611,0)</f>
        <v>0</v>
      </c>
      <c r="BJ3611" s="17" t="s">
        <v>81</v>
      </c>
      <c r="BK3611" s="240">
        <f>ROUND(I3611*H3611,2)</f>
        <v>0</v>
      </c>
      <c r="BL3611" s="17" t="s">
        <v>327</v>
      </c>
      <c r="BM3611" s="239" t="s">
        <v>3935</v>
      </c>
    </row>
    <row r="3612" s="13" customFormat="1">
      <c r="A3612" s="13"/>
      <c r="B3612" s="241"/>
      <c r="C3612" s="242"/>
      <c r="D3612" s="243" t="s">
        <v>195</v>
      </c>
      <c r="E3612" s="244" t="s">
        <v>1</v>
      </c>
      <c r="F3612" s="245" t="s">
        <v>3936</v>
      </c>
      <c r="G3612" s="242"/>
      <c r="H3612" s="244" t="s">
        <v>1</v>
      </c>
      <c r="I3612" s="246"/>
      <c r="J3612" s="242"/>
      <c r="K3612" s="242"/>
      <c r="L3612" s="247"/>
      <c r="M3612" s="248"/>
      <c r="N3612" s="249"/>
      <c r="O3612" s="249"/>
      <c r="P3612" s="249"/>
      <c r="Q3612" s="249"/>
      <c r="R3612" s="249"/>
      <c r="S3612" s="249"/>
      <c r="T3612" s="250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51" t="s">
        <v>195</v>
      </c>
      <c r="AU3612" s="251" t="s">
        <v>83</v>
      </c>
      <c r="AV3612" s="13" t="s">
        <v>81</v>
      </c>
      <c r="AW3612" s="13" t="s">
        <v>30</v>
      </c>
      <c r="AX3612" s="13" t="s">
        <v>73</v>
      </c>
      <c r="AY3612" s="251" t="s">
        <v>183</v>
      </c>
    </row>
    <row r="3613" s="14" customFormat="1">
      <c r="A3613" s="14"/>
      <c r="B3613" s="252"/>
      <c r="C3613" s="253"/>
      <c r="D3613" s="243" t="s">
        <v>195</v>
      </c>
      <c r="E3613" s="254" t="s">
        <v>1</v>
      </c>
      <c r="F3613" s="255" t="s">
        <v>1482</v>
      </c>
      <c r="G3613" s="253"/>
      <c r="H3613" s="256">
        <v>140</v>
      </c>
      <c r="I3613" s="257"/>
      <c r="J3613" s="253"/>
      <c r="K3613" s="253"/>
      <c r="L3613" s="258"/>
      <c r="M3613" s="259"/>
      <c r="N3613" s="260"/>
      <c r="O3613" s="260"/>
      <c r="P3613" s="260"/>
      <c r="Q3613" s="260"/>
      <c r="R3613" s="260"/>
      <c r="S3613" s="260"/>
      <c r="T3613" s="261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62" t="s">
        <v>195</v>
      </c>
      <c r="AU3613" s="262" t="s">
        <v>83</v>
      </c>
      <c r="AV3613" s="14" t="s">
        <v>83</v>
      </c>
      <c r="AW3613" s="14" t="s">
        <v>30</v>
      </c>
      <c r="AX3613" s="14" t="s">
        <v>81</v>
      </c>
      <c r="AY3613" s="262" t="s">
        <v>183</v>
      </c>
    </row>
    <row r="3614" s="2" customFormat="1" ht="24.15" customHeight="1">
      <c r="A3614" s="38"/>
      <c r="B3614" s="39"/>
      <c r="C3614" s="277" t="s">
        <v>3937</v>
      </c>
      <c r="D3614" s="277" t="s">
        <v>649</v>
      </c>
      <c r="E3614" s="278" t="s">
        <v>3896</v>
      </c>
      <c r="F3614" s="279" t="s">
        <v>3897</v>
      </c>
      <c r="G3614" s="280" t="s">
        <v>202</v>
      </c>
      <c r="H3614" s="281">
        <v>30.800000000000001</v>
      </c>
      <c r="I3614" s="282"/>
      <c r="J3614" s="283">
        <f>ROUND(I3614*H3614,2)</f>
        <v>0</v>
      </c>
      <c r="K3614" s="284"/>
      <c r="L3614" s="285"/>
      <c r="M3614" s="286" t="s">
        <v>1</v>
      </c>
      <c r="N3614" s="287" t="s">
        <v>38</v>
      </c>
      <c r="O3614" s="91"/>
      <c r="P3614" s="237">
        <f>O3614*H3614</f>
        <v>0</v>
      </c>
      <c r="Q3614" s="237">
        <v>0.00076000000000000004</v>
      </c>
      <c r="R3614" s="237">
        <f>Q3614*H3614</f>
        <v>0.023408000000000002</v>
      </c>
      <c r="S3614" s="237">
        <v>0</v>
      </c>
      <c r="T3614" s="238">
        <f>S3614*H3614</f>
        <v>0</v>
      </c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R3614" s="239" t="s">
        <v>435</v>
      </c>
      <c r="AT3614" s="239" t="s">
        <v>649</v>
      </c>
      <c r="AU3614" s="239" t="s">
        <v>83</v>
      </c>
      <c r="AY3614" s="17" t="s">
        <v>183</v>
      </c>
      <c r="BE3614" s="240">
        <f>IF(N3614="základní",J3614,0)</f>
        <v>0</v>
      </c>
      <c r="BF3614" s="240">
        <f>IF(N3614="snížená",J3614,0)</f>
        <v>0</v>
      </c>
      <c r="BG3614" s="240">
        <f>IF(N3614="zákl. přenesená",J3614,0)</f>
        <v>0</v>
      </c>
      <c r="BH3614" s="240">
        <f>IF(N3614="sníž. přenesená",J3614,0)</f>
        <v>0</v>
      </c>
      <c r="BI3614" s="240">
        <f>IF(N3614="nulová",J3614,0)</f>
        <v>0</v>
      </c>
      <c r="BJ3614" s="17" t="s">
        <v>81</v>
      </c>
      <c r="BK3614" s="240">
        <f>ROUND(I3614*H3614,2)</f>
        <v>0</v>
      </c>
      <c r="BL3614" s="17" t="s">
        <v>327</v>
      </c>
      <c r="BM3614" s="239" t="s">
        <v>3938</v>
      </c>
    </row>
    <row r="3615" s="14" customFormat="1">
      <c r="A3615" s="14"/>
      <c r="B3615" s="252"/>
      <c r="C3615" s="253"/>
      <c r="D3615" s="243" t="s">
        <v>195</v>
      </c>
      <c r="E3615" s="253"/>
      <c r="F3615" s="255" t="s">
        <v>3939</v>
      </c>
      <c r="G3615" s="253"/>
      <c r="H3615" s="256">
        <v>30.800000000000001</v>
      </c>
      <c r="I3615" s="257"/>
      <c r="J3615" s="253"/>
      <c r="K3615" s="253"/>
      <c r="L3615" s="258"/>
      <c r="M3615" s="259"/>
      <c r="N3615" s="260"/>
      <c r="O3615" s="260"/>
      <c r="P3615" s="260"/>
      <c r="Q3615" s="260"/>
      <c r="R3615" s="260"/>
      <c r="S3615" s="260"/>
      <c r="T3615" s="261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62" t="s">
        <v>195</v>
      </c>
      <c r="AU3615" s="262" t="s">
        <v>83</v>
      </c>
      <c r="AV3615" s="14" t="s">
        <v>83</v>
      </c>
      <c r="AW3615" s="14" t="s">
        <v>4</v>
      </c>
      <c r="AX3615" s="14" t="s">
        <v>81</v>
      </c>
      <c r="AY3615" s="262" t="s">
        <v>183</v>
      </c>
    </row>
    <row r="3616" s="2" customFormat="1" ht="21.75" customHeight="1">
      <c r="A3616" s="38"/>
      <c r="B3616" s="39"/>
      <c r="C3616" s="227" t="s">
        <v>3940</v>
      </c>
      <c r="D3616" s="227" t="s">
        <v>185</v>
      </c>
      <c r="E3616" s="228" t="s">
        <v>3941</v>
      </c>
      <c r="F3616" s="229" t="s">
        <v>3942</v>
      </c>
      <c r="G3616" s="230" t="s">
        <v>319</v>
      </c>
      <c r="H3616" s="231">
        <v>40</v>
      </c>
      <c r="I3616" s="232"/>
      <c r="J3616" s="233">
        <f>ROUND(I3616*H3616,2)</f>
        <v>0</v>
      </c>
      <c r="K3616" s="234"/>
      <c r="L3616" s="44"/>
      <c r="M3616" s="235" t="s">
        <v>1</v>
      </c>
      <c r="N3616" s="236" t="s">
        <v>38</v>
      </c>
      <c r="O3616" s="91"/>
      <c r="P3616" s="237">
        <f>O3616*H3616</f>
        <v>0</v>
      </c>
      <c r="Q3616" s="237">
        <v>0</v>
      </c>
      <c r="R3616" s="237">
        <f>Q3616*H3616</f>
        <v>0</v>
      </c>
      <c r="S3616" s="237">
        <v>0.00029999999999999997</v>
      </c>
      <c r="T3616" s="238">
        <f>S3616*H3616</f>
        <v>0.011999999999999999</v>
      </c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R3616" s="239" t="s">
        <v>327</v>
      </c>
      <c r="AT3616" s="239" t="s">
        <v>185</v>
      </c>
      <c r="AU3616" s="239" t="s">
        <v>83</v>
      </c>
      <c r="AY3616" s="17" t="s">
        <v>183</v>
      </c>
      <c r="BE3616" s="240">
        <f>IF(N3616="základní",J3616,0)</f>
        <v>0</v>
      </c>
      <c r="BF3616" s="240">
        <f>IF(N3616="snížená",J3616,0)</f>
        <v>0</v>
      </c>
      <c r="BG3616" s="240">
        <f>IF(N3616="zákl. přenesená",J3616,0)</f>
        <v>0</v>
      </c>
      <c r="BH3616" s="240">
        <f>IF(N3616="sníž. přenesená",J3616,0)</f>
        <v>0</v>
      </c>
      <c r="BI3616" s="240">
        <f>IF(N3616="nulová",J3616,0)</f>
        <v>0</v>
      </c>
      <c r="BJ3616" s="17" t="s">
        <v>81</v>
      </c>
      <c r="BK3616" s="240">
        <f>ROUND(I3616*H3616,2)</f>
        <v>0</v>
      </c>
      <c r="BL3616" s="17" t="s">
        <v>327</v>
      </c>
      <c r="BM3616" s="239" t="s">
        <v>3943</v>
      </c>
    </row>
    <row r="3617" s="14" customFormat="1">
      <c r="A3617" s="14"/>
      <c r="B3617" s="252"/>
      <c r="C3617" s="253"/>
      <c r="D3617" s="243" t="s">
        <v>195</v>
      </c>
      <c r="E3617" s="254" t="s">
        <v>1</v>
      </c>
      <c r="F3617" s="255" t="s">
        <v>482</v>
      </c>
      <c r="G3617" s="253"/>
      <c r="H3617" s="256">
        <v>40</v>
      </c>
      <c r="I3617" s="257"/>
      <c r="J3617" s="253"/>
      <c r="K3617" s="253"/>
      <c r="L3617" s="258"/>
      <c r="M3617" s="259"/>
      <c r="N3617" s="260"/>
      <c r="O3617" s="260"/>
      <c r="P3617" s="260"/>
      <c r="Q3617" s="260"/>
      <c r="R3617" s="260"/>
      <c r="S3617" s="260"/>
      <c r="T3617" s="261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T3617" s="262" t="s">
        <v>195</v>
      </c>
      <c r="AU3617" s="262" t="s">
        <v>83</v>
      </c>
      <c r="AV3617" s="14" t="s">
        <v>83</v>
      </c>
      <c r="AW3617" s="14" t="s">
        <v>30</v>
      </c>
      <c r="AX3617" s="14" t="s">
        <v>81</v>
      </c>
      <c r="AY3617" s="262" t="s">
        <v>183</v>
      </c>
    </row>
    <row r="3618" s="2" customFormat="1" ht="16.5" customHeight="1">
      <c r="A3618" s="38"/>
      <c r="B3618" s="39"/>
      <c r="C3618" s="227" t="s">
        <v>3944</v>
      </c>
      <c r="D3618" s="227" t="s">
        <v>185</v>
      </c>
      <c r="E3618" s="228" t="s">
        <v>3945</v>
      </c>
      <c r="F3618" s="229" t="s">
        <v>3946</v>
      </c>
      <c r="G3618" s="230" t="s">
        <v>319</v>
      </c>
      <c r="H3618" s="231">
        <v>140</v>
      </c>
      <c r="I3618" s="232"/>
      <c r="J3618" s="233">
        <f>ROUND(I3618*H3618,2)</f>
        <v>0</v>
      </c>
      <c r="K3618" s="234"/>
      <c r="L3618" s="44"/>
      <c r="M3618" s="235" t="s">
        <v>1</v>
      </c>
      <c r="N3618" s="236" t="s">
        <v>38</v>
      </c>
      <c r="O3618" s="91"/>
      <c r="P3618" s="237">
        <f>O3618*H3618</f>
        <v>0</v>
      </c>
      <c r="Q3618" s="237">
        <v>0</v>
      </c>
      <c r="R3618" s="237">
        <f>Q3618*H3618</f>
        <v>0</v>
      </c>
      <c r="S3618" s="237">
        <v>0</v>
      </c>
      <c r="T3618" s="238">
        <f>S3618*H3618</f>
        <v>0</v>
      </c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R3618" s="239" t="s">
        <v>327</v>
      </c>
      <c r="AT3618" s="239" t="s">
        <v>185</v>
      </c>
      <c r="AU3618" s="239" t="s">
        <v>83</v>
      </c>
      <c r="AY3618" s="17" t="s">
        <v>183</v>
      </c>
      <c r="BE3618" s="240">
        <f>IF(N3618="základní",J3618,0)</f>
        <v>0</v>
      </c>
      <c r="BF3618" s="240">
        <f>IF(N3618="snížená",J3618,0)</f>
        <v>0</v>
      </c>
      <c r="BG3618" s="240">
        <f>IF(N3618="zákl. přenesená",J3618,0)</f>
        <v>0</v>
      </c>
      <c r="BH3618" s="240">
        <f>IF(N3618="sníž. přenesená",J3618,0)</f>
        <v>0</v>
      </c>
      <c r="BI3618" s="240">
        <f>IF(N3618="nulová",J3618,0)</f>
        <v>0</v>
      </c>
      <c r="BJ3618" s="17" t="s">
        <v>81</v>
      </c>
      <c r="BK3618" s="240">
        <f>ROUND(I3618*H3618,2)</f>
        <v>0</v>
      </c>
      <c r="BL3618" s="17" t="s">
        <v>327</v>
      </c>
      <c r="BM3618" s="239" t="s">
        <v>3947</v>
      </c>
    </row>
    <row r="3619" s="13" customFormat="1">
      <c r="A3619" s="13"/>
      <c r="B3619" s="241"/>
      <c r="C3619" s="242"/>
      <c r="D3619" s="243" t="s">
        <v>195</v>
      </c>
      <c r="E3619" s="244" t="s">
        <v>1</v>
      </c>
      <c r="F3619" s="245" t="s">
        <v>3936</v>
      </c>
      <c r="G3619" s="242"/>
      <c r="H3619" s="244" t="s">
        <v>1</v>
      </c>
      <c r="I3619" s="246"/>
      <c r="J3619" s="242"/>
      <c r="K3619" s="242"/>
      <c r="L3619" s="247"/>
      <c r="M3619" s="248"/>
      <c r="N3619" s="249"/>
      <c r="O3619" s="249"/>
      <c r="P3619" s="249"/>
      <c r="Q3619" s="249"/>
      <c r="R3619" s="249"/>
      <c r="S3619" s="249"/>
      <c r="T3619" s="250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51" t="s">
        <v>195</v>
      </c>
      <c r="AU3619" s="251" t="s">
        <v>83</v>
      </c>
      <c r="AV3619" s="13" t="s">
        <v>81</v>
      </c>
      <c r="AW3619" s="13" t="s">
        <v>30</v>
      </c>
      <c r="AX3619" s="13" t="s">
        <v>73</v>
      </c>
      <c r="AY3619" s="251" t="s">
        <v>183</v>
      </c>
    </row>
    <row r="3620" s="14" customFormat="1">
      <c r="A3620" s="14"/>
      <c r="B3620" s="252"/>
      <c r="C3620" s="253"/>
      <c r="D3620" s="243" t="s">
        <v>195</v>
      </c>
      <c r="E3620" s="254" t="s">
        <v>1</v>
      </c>
      <c r="F3620" s="255" t="s">
        <v>1482</v>
      </c>
      <c r="G3620" s="253"/>
      <c r="H3620" s="256">
        <v>140</v>
      </c>
      <c r="I3620" s="257"/>
      <c r="J3620" s="253"/>
      <c r="K3620" s="253"/>
      <c r="L3620" s="258"/>
      <c r="M3620" s="259"/>
      <c r="N3620" s="260"/>
      <c r="O3620" s="260"/>
      <c r="P3620" s="260"/>
      <c r="Q3620" s="260"/>
      <c r="R3620" s="260"/>
      <c r="S3620" s="260"/>
      <c r="T3620" s="261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62" t="s">
        <v>195</v>
      </c>
      <c r="AU3620" s="262" t="s">
        <v>83</v>
      </c>
      <c r="AV3620" s="14" t="s">
        <v>83</v>
      </c>
      <c r="AW3620" s="14" t="s">
        <v>30</v>
      </c>
      <c r="AX3620" s="14" t="s">
        <v>81</v>
      </c>
      <c r="AY3620" s="262" t="s">
        <v>183</v>
      </c>
    </row>
    <row r="3621" s="2" customFormat="1" ht="16.5" customHeight="1">
      <c r="A3621" s="38"/>
      <c r="B3621" s="39"/>
      <c r="C3621" s="277" t="s">
        <v>3948</v>
      </c>
      <c r="D3621" s="277" t="s">
        <v>649</v>
      </c>
      <c r="E3621" s="278" t="s">
        <v>3949</v>
      </c>
      <c r="F3621" s="279" t="s">
        <v>3950</v>
      </c>
      <c r="G3621" s="280" t="s">
        <v>319</v>
      </c>
      <c r="H3621" s="281">
        <v>142.80000000000001</v>
      </c>
      <c r="I3621" s="282"/>
      <c r="J3621" s="283">
        <f>ROUND(I3621*H3621,2)</f>
        <v>0</v>
      </c>
      <c r="K3621" s="284"/>
      <c r="L3621" s="285"/>
      <c r="M3621" s="286" t="s">
        <v>1</v>
      </c>
      <c r="N3621" s="287" t="s">
        <v>38</v>
      </c>
      <c r="O3621" s="91"/>
      <c r="P3621" s="237">
        <f>O3621*H3621</f>
        <v>0</v>
      </c>
      <c r="Q3621" s="237">
        <v>0.00040000000000000002</v>
      </c>
      <c r="R3621" s="237">
        <f>Q3621*H3621</f>
        <v>0.057120000000000004</v>
      </c>
      <c r="S3621" s="237">
        <v>0</v>
      </c>
      <c r="T3621" s="238">
        <f>S3621*H3621</f>
        <v>0</v>
      </c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R3621" s="239" t="s">
        <v>435</v>
      </c>
      <c r="AT3621" s="239" t="s">
        <v>649</v>
      </c>
      <c r="AU3621" s="239" t="s">
        <v>83</v>
      </c>
      <c r="AY3621" s="17" t="s">
        <v>183</v>
      </c>
      <c r="BE3621" s="240">
        <f>IF(N3621="základní",J3621,0)</f>
        <v>0</v>
      </c>
      <c r="BF3621" s="240">
        <f>IF(N3621="snížená",J3621,0)</f>
        <v>0</v>
      </c>
      <c r="BG3621" s="240">
        <f>IF(N3621="zákl. přenesená",J3621,0)</f>
        <v>0</v>
      </c>
      <c r="BH3621" s="240">
        <f>IF(N3621="sníž. přenesená",J3621,0)</f>
        <v>0</v>
      </c>
      <c r="BI3621" s="240">
        <f>IF(N3621="nulová",J3621,0)</f>
        <v>0</v>
      </c>
      <c r="BJ3621" s="17" t="s">
        <v>81</v>
      </c>
      <c r="BK3621" s="240">
        <f>ROUND(I3621*H3621,2)</f>
        <v>0</v>
      </c>
      <c r="BL3621" s="17" t="s">
        <v>327</v>
      </c>
      <c r="BM3621" s="239" t="s">
        <v>3951</v>
      </c>
    </row>
    <row r="3622" s="14" customFormat="1">
      <c r="A3622" s="14"/>
      <c r="B3622" s="252"/>
      <c r="C3622" s="253"/>
      <c r="D3622" s="243" t="s">
        <v>195</v>
      </c>
      <c r="E3622" s="254" t="s">
        <v>1</v>
      </c>
      <c r="F3622" s="255" t="s">
        <v>1482</v>
      </c>
      <c r="G3622" s="253"/>
      <c r="H3622" s="256">
        <v>140</v>
      </c>
      <c r="I3622" s="257"/>
      <c r="J3622" s="253"/>
      <c r="K3622" s="253"/>
      <c r="L3622" s="258"/>
      <c r="M3622" s="259"/>
      <c r="N3622" s="260"/>
      <c r="O3622" s="260"/>
      <c r="P3622" s="260"/>
      <c r="Q3622" s="260"/>
      <c r="R3622" s="260"/>
      <c r="S3622" s="260"/>
      <c r="T3622" s="261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62" t="s">
        <v>195</v>
      </c>
      <c r="AU3622" s="262" t="s">
        <v>83</v>
      </c>
      <c r="AV3622" s="14" t="s">
        <v>83</v>
      </c>
      <c r="AW3622" s="14" t="s">
        <v>30</v>
      </c>
      <c r="AX3622" s="14" t="s">
        <v>81</v>
      </c>
      <c r="AY3622" s="262" t="s">
        <v>183</v>
      </c>
    </row>
    <row r="3623" s="14" customFormat="1">
      <c r="A3623" s="14"/>
      <c r="B3623" s="252"/>
      <c r="C3623" s="253"/>
      <c r="D3623" s="243" t="s">
        <v>195</v>
      </c>
      <c r="E3623" s="253"/>
      <c r="F3623" s="255" t="s">
        <v>3952</v>
      </c>
      <c r="G3623" s="253"/>
      <c r="H3623" s="256">
        <v>142.80000000000001</v>
      </c>
      <c r="I3623" s="257"/>
      <c r="J3623" s="253"/>
      <c r="K3623" s="253"/>
      <c r="L3623" s="258"/>
      <c r="M3623" s="259"/>
      <c r="N3623" s="260"/>
      <c r="O3623" s="260"/>
      <c r="P3623" s="260"/>
      <c r="Q3623" s="260"/>
      <c r="R3623" s="260"/>
      <c r="S3623" s="260"/>
      <c r="T3623" s="261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62" t="s">
        <v>195</v>
      </c>
      <c r="AU3623" s="262" t="s">
        <v>83</v>
      </c>
      <c r="AV3623" s="14" t="s">
        <v>83</v>
      </c>
      <c r="AW3623" s="14" t="s">
        <v>4</v>
      </c>
      <c r="AX3623" s="14" t="s">
        <v>81</v>
      </c>
      <c r="AY3623" s="262" t="s">
        <v>183</v>
      </c>
    </row>
    <row r="3624" s="2" customFormat="1" ht="24.15" customHeight="1">
      <c r="A3624" s="38"/>
      <c r="B3624" s="39"/>
      <c r="C3624" s="227" t="s">
        <v>3953</v>
      </c>
      <c r="D3624" s="227" t="s">
        <v>185</v>
      </c>
      <c r="E3624" s="228" t="s">
        <v>3954</v>
      </c>
      <c r="F3624" s="229" t="s">
        <v>3955</v>
      </c>
      <c r="G3624" s="230" t="s">
        <v>202</v>
      </c>
      <c r="H3624" s="231">
        <v>50</v>
      </c>
      <c r="I3624" s="232"/>
      <c r="J3624" s="233">
        <f>ROUND(I3624*H3624,2)</f>
        <v>0</v>
      </c>
      <c r="K3624" s="234"/>
      <c r="L3624" s="44"/>
      <c r="M3624" s="235" t="s">
        <v>1</v>
      </c>
      <c r="N3624" s="236" t="s">
        <v>38</v>
      </c>
      <c r="O3624" s="91"/>
      <c r="P3624" s="237">
        <f>O3624*H3624</f>
        <v>0</v>
      </c>
      <c r="Q3624" s="237">
        <v>0.00050000000000000001</v>
      </c>
      <c r="R3624" s="237">
        <f>Q3624*H3624</f>
        <v>0.025000000000000001</v>
      </c>
      <c r="S3624" s="237">
        <v>0</v>
      </c>
      <c r="T3624" s="238">
        <f>S3624*H3624</f>
        <v>0</v>
      </c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R3624" s="239" t="s">
        <v>327</v>
      </c>
      <c r="AT3624" s="239" t="s">
        <v>185</v>
      </c>
      <c r="AU3624" s="239" t="s">
        <v>83</v>
      </c>
      <c r="AY3624" s="17" t="s">
        <v>183</v>
      </c>
      <c r="BE3624" s="240">
        <f>IF(N3624="základní",J3624,0)</f>
        <v>0</v>
      </c>
      <c r="BF3624" s="240">
        <f>IF(N3624="snížená",J3624,0)</f>
        <v>0</v>
      </c>
      <c r="BG3624" s="240">
        <f>IF(N3624="zákl. přenesená",J3624,0)</f>
        <v>0</v>
      </c>
      <c r="BH3624" s="240">
        <f>IF(N3624="sníž. přenesená",J3624,0)</f>
        <v>0</v>
      </c>
      <c r="BI3624" s="240">
        <f>IF(N3624="nulová",J3624,0)</f>
        <v>0</v>
      </c>
      <c r="BJ3624" s="17" t="s">
        <v>81</v>
      </c>
      <c r="BK3624" s="240">
        <f>ROUND(I3624*H3624,2)</f>
        <v>0</v>
      </c>
      <c r="BL3624" s="17" t="s">
        <v>327</v>
      </c>
      <c r="BM3624" s="239" t="s">
        <v>3956</v>
      </c>
    </row>
    <row r="3625" s="14" customFormat="1">
      <c r="A3625" s="14"/>
      <c r="B3625" s="252"/>
      <c r="C3625" s="253"/>
      <c r="D3625" s="243" t="s">
        <v>195</v>
      </c>
      <c r="E3625" s="254" t="s">
        <v>1</v>
      </c>
      <c r="F3625" s="255" t="s">
        <v>552</v>
      </c>
      <c r="G3625" s="253"/>
      <c r="H3625" s="256">
        <v>50</v>
      </c>
      <c r="I3625" s="257"/>
      <c r="J3625" s="253"/>
      <c r="K3625" s="253"/>
      <c r="L3625" s="258"/>
      <c r="M3625" s="259"/>
      <c r="N3625" s="260"/>
      <c r="O3625" s="260"/>
      <c r="P3625" s="260"/>
      <c r="Q3625" s="260"/>
      <c r="R3625" s="260"/>
      <c r="S3625" s="260"/>
      <c r="T3625" s="261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62" t="s">
        <v>195</v>
      </c>
      <c r="AU3625" s="262" t="s">
        <v>83</v>
      </c>
      <c r="AV3625" s="14" t="s">
        <v>83</v>
      </c>
      <c r="AW3625" s="14" t="s">
        <v>30</v>
      </c>
      <c r="AX3625" s="14" t="s">
        <v>81</v>
      </c>
      <c r="AY3625" s="262" t="s">
        <v>183</v>
      </c>
    </row>
    <row r="3626" s="2" customFormat="1" ht="21.75" customHeight="1">
      <c r="A3626" s="38"/>
      <c r="B3626" s="39"/>
      <c r="C3626" s="277" t="s">
        <v>3957</v>
      </c>
      <c r="D3626" s="277" t="s">
        <v>649</v>
      </c>
      <c r="E3626" s="278" t="s">
        <v>3958</v>
      </c>
      <c r="F3626" s="279" t="s">
        <v>3959</v>
      </c>
      <c r="G3626" s="280" t="s">
        <v>325</v>
      </c>
      <c r="H3626" s="281">
        <v>55</v>
      </c>
      <c r="I3626" s="282"/>
      <c r="J3626" s="283">
        <f>ROUND(I3626*H3626,2)</f>
        <v>0</v>
      </c>
      <c r="K3626" s="284"/>
      <c r="L3626" s="285"/>
      <c r="M3626" s="286" t="s">
        <v>1</v>
      </c>
      <c r="N3626" s="287" t="s">
        <v>38</v>
      </c>
      <c r="O3626" s="91"/>
      <c r="P3626" s="237">
        <f>O3626*H3626</f>
        <v>0</v>
      </c>
      <c r="Q3626" s="237">
        <v>0.0087500000000000008</v>
      </c>
      <c r="R3626" s="237">
        <f>Q3626*H3626</f>
        <v>0.48125000000000007</v>
      </c>
      <c r="S3626" s="237">
        <v>0</v>
      </c>
      <c r="T3626" s="238">
        <f>S3626*H3626</f>
        <v>0</v>
      </c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R3626" s="239" t="s">
        <v>435</v>
      </c>
      <c r="AT3626" s="239" t="s">
        <v>649</v>
      </c>
      <c r="AU3626" s="239" t="s">
        <v>83</v>
      </c>
      <c r="AY3626" s="17" t="s">
        <v>183</v>
      </c>
      <c r="BE3626" s="240">
        <f>IF(N3626="základní",J3626,0)</f>
        <v>0</v>
      </c>
      <c r="BF3626" s="240">
        <f>IF(N3626="snížená",J3626,0)</f>
        <v>0</v>
      </c>
      <c r="BG3626" s="240">
        <f>IF(N3626="zákl. přenesená",J3626,0)</f>
        <v>0</v>
      </c>
      <c r="BH3626" s="240">
        <f>IF(N3626="sníž. přenesená",J3626,0)</f>
        <v>0</v>
      </c>
      <c r="BI3626" s="240">
        <f>IF(N3626="nulová",J3626,0)</f>
        <v>0</v>
      </c>
      <c r="BJ3626" s="17" t="s">
        <v>81</v>
      </c>
      <c r="BK3626" s="240">
        <f>ROUND(I3626*H3626,2)</f>
        <v>0</v>
      </c>
      <c r="BL3626" s="17" t="s">
        <v>327</v>
      </c>
      <c r="BM3626" s="239" t="s">
        <v>3960</v>
      </c>
    </row>
    <row r="3627" s="14" customFormat="1">
      <c r="A3627" s="14"/>
      <c r="B3627" s="252"/>
      <c r="C3627" s="253"/>
      <c r="D3627" s="243" t="s">
        <v>195</v>
      </c>
      <c r="E3627" s="254" t="s">
        <v>1</v>
      </c>
      <c r="F3627" s="255" t="s">
        <v>552</v>
      </c>
      <c r="G3627" s="253"/>
      <c r="H3627" s="256">
        <v>50</v>
      </c>
      <c r="I3627" s="257"/>
      <c r="J3627" s="253"/>
      <c r="K3627" s="253"/>
      <c r="L3627" s="258"/>
      <c r="M3627" s="259"/>
      <c r="N3627" s="260"/>
      <c r="O3627" s="260"/>
      <c r="P3627" s="260"/>
      <c r="Q3627" s="260"/>
      <c r="R3627" s="260"/>
      <c r="S3627" s="260"/>
      <c r="T3627" s="261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62" t="s">
        <v>195</v>
      </c>
      <c r="AU3627" s="262" t="s">
        <v>83</v>
      </c>
      <c r="AV3627" s="14" t="s">
        <v>83</v>
      </c>
      <c r="AW3627" s="14" t="s">
        <v>30</v>
      </c>
      <c r="AX3627" s="14" t="s">
        <v>81</v>
      </c>
      <c r="AY3627" s="262" t="s">
        <v>183</v>
      </c>
    </row>
    <row r="3628" s="14" customFormat="1">
      <c r="A3628" s="14"/>
      <c r="B3628" s="252"/>
      <c r="C3628" s="253"/>
      <c r="D3628" s="243" t="s">
        <v>195</v>
      </c>
      <c r="E3628" s="253"/>
      <c r="F3628" s="255" t="s">
        <v>3961</v>
      </c>
      <c r="G3628" s="253"/>
      <c r="H3628" s="256">
        <v>55</v>
      </c>
      <c r="I3628" s="257"/>
      <c r="J3628" s="253"/>
      <c r="K3628" s="253"/>
      <c r="L3628" s="258"/>
      <c r="M3628" s="259"/>
      <c r="N3628" s="260"/>
      <c r="O3628" s="260"/>
      <c r="P3628" s="260"/>
      <c r="Q3628" s="260"/>
      <c r="R3628" s="260"/>
      <c r="S3628" s="260"/>
      <c r="T3628" s="261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62" t="s">
        <v>195</v>
      </c>
      <c r="AU3628" s="262" t="s">
        <v>83</v>
      </c>
      <c r="AV3628" s="14" t="s">
        <v>83</v>
      </c>
      <c r="AW3628" s="14" t="s">
        <v>4</v>
      </c>
      <c r="AX3628" s="14" t="s">
        <v>81</v>
      </c>
      <c r="AY3628" s="262" t="s">
        <v>183</v>
      </c>
    </row>
    <row r="3629" s="2" customFormat="1" ht="24.15" customHeight="1">
      <c r="A3629" s="38"/>
      <c r="B3629" s="39"/>
      <c r="C3629" s="227" t="s">
        <v>3962</v>
      </c>
      <c r="D3629" s="227" t="s">
        <v>185</v>
      </c>
      <c r="E3629" s="228" t="s">
        <v>3963</v>
      </c>
      <c r="F3629" s="229" t="s">
        <v>3964</v>
      </c>
      <c r="G3629" s="230" t="s">
        <v>293</v>
      </c>
      <c r="H3629" s="231">
        <v>2.4169999999999998</v>
      </c>
      <c r="I3629" s="232"/>
      <c r="J3629" s="233">
        <f>ROUND(I3629*H3629,2)</f>
        <v>0</v>
      </c>
      <c r="K3629" s="234"/>
      <c r="L3629" s="44"/>
      <c r="M3629" s="235" t="s">
        <v>1</v>
      </c>
      <c r="N3629" s="236" t="s">
        <v>38</v>
      </c>
      <c r="O3629" s="91"/>
      <c r="P3629" s="237">
        <f>O3629*H3629</f>
        <v>0</v>
      </c>
      <c r="Q3629" s="237">
        <v>0</v>
      </c>
      <c r="R3629" s="237">
        <f>Q3629*H3629</f>
        <v>0</v>
      </c>
      <c r="S3629" s="237">
        <v>0</v>
      </c>
      <c r="T3629" s="238">
        <f>S3629*H3629</f>
        <v>0</v>
      </c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R3629" s="239" t="s">
        <v>327</v>
      </c>
      <c r="AT3629" s="239" t="s">
        <v>185</v>
      </c>
      <c r="AU3629" s="239" t="s">
        <v>83</v>
      </c>
      <c r="AY3629" s="17" t="s">
        <v>183</v>
      </c>
      <c r="BE3629" s="240">
        <f>IF(N3629="základní",J3629,0)</f>
        <v>0</v>
      </c>
      <c r="BF3629" s="240">
        <f>IF(N3629="snížená",J3629,0)</f>
        <v>0</v>
      </c>
      <c r="BG3629" s="240">
        <f>IF(N3629="zákl. přenesená",J3629,0)</f>
        <v>0</v>
      </c>
      <c r="BH3629" s="240">
        <f>IF(N3629="sníž. přenesená",J3629,0)</f>
        <v>0</v>
      </c>
      <c r="BI3629" s="240">
        <f>IF(N3629="nulová",J3629,0)</f>
        <v>0</v>
      </c>
      <c r="BJ3629" s="17" t="s">
        <v>81</v>
      </c>
      <c r="BK3629" s="240">
        <f>ROUND(I3629*H3629,2)</f>
        <v>0</v>
      </c>
      <c r="BL3629" s="17" t="s">
        <v>327</v>
      </c>
      <c r="BM3629" s="239" t="s">
        <v>3965</v>
      </c>
    </row>
    <row r="3630" s="2" customFormat="1" ht="33" customHeight="1">
      <c r="A3630" s="38"/>
      <c r="B3630" s="39"/>
      <c r="C3630" s="227" t="s">
        <v>3966</v>
      </c>
      <c r="D3630" s="227" t="s">
        <v>185</v>
      </c>
      <c r="E3630" s="228" t="s">
        <v>3967</v>
      </c>
      <c r="F3630" s="229" t="s">
        <v>3968</v>
      </c>
      <c r="G3630" s="230" t="s">
        <v>293</v>
      </c>
      <c r="H3630" s="231">
        <v>7.2510000000000003</v>
      </c>
      <c r="I3630" s="232"/>
      <c r="J3630" s="233">
        <f>ROUND(I3630*H3630,2)</f>
        <v>0</v>
      </c>
      <c r="K3630" s="234"/>
      <c r="L3630" s="44"/>
      <c r="M3630" s="235" t="s">
        <v>1</v>
      </c>
      <c r="N3630" s="236" t="s">
        <v>38</v>
      </c>
      <c r="O3630" s="91"/>
      <c r="P3630" s="237">
        <f>O3630*H3630</f>
        <v>0</v>
      </c>
      <c r="Q3630" s="237">
        <v>0</v>
      </c>
      <c r="R3630" s="237">
        <f>Q3630*H3630</f>
        <v>0</v>
      </c>
      <c r="S3630" s="237">
        <v>0</v>
      </c>
      <c r="T3630" s="238">
        <f>S3630*H3630</f>
        <v>0</v>
      </c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R3630" s="239" t="s">
        <v>327</v>
      </c>
      <c r="AT3630" s="239" t="s">
        <v>185</v>
      </c>
      <c r="AU3630" s="239" t="s">
        <v>83</v>
      </c>
      <c r="AY3630" s="17" t="s">
        <v>183</v>
      </c>
      <c r="BE3630" s="240">
        <f>IF(N3630="základní",J3630,0)</f>
        <v>0</v>
      </c>
      <c r="BF3630" s="240">
        <f>IF(N3630="snížená",J3630,0)</f>
        <v>0</v>
      </c>
      <c r="BG3630" s="240">
        <f>IF(N3630="zákl. přenesená",J3630,0)</f>
        <v>0</v>
      </c>
      <c r="BH3630" s="240">
        <f>IF(N3630="sníž. přenesená",J3630,0)</f>
        <v>0</v>
      </c>
      <c r="BI3630" s="240">
        <f>IF(N3630="nulová",J3630,0)</f>
        <v>0</v>
      </c>
      <c r="BJ3630" s="17" t="s">
        <v>81</v>
      </c>
      <c r="BK3630" s="240">
        <f>ROUND(I3630*H3630,2)</f>
        <v>0</v>
      </c>
      <c r="BL3630" s="17" t="s">
        <v>327</v>
      </c>
      <c r="BM3630" s="239" t="s">
        <v>3969</v>
      </c>
    </row>
    <row r="3631" s="14" customFormat="1">
      <c r="A3631" s="14"/>
      <c r="B3631" s="252"/>
      <c r="C3631" s="253"/>
      <c r="D3631" s="243" t="s">
        <v>195</v>
      </c>
      <c r="E3631" s="253"/>
      <c r="F3631" s="255" t="s">
        <v>3970</v>
      </c>
      <c r="G3631" s="253"/>
      <c r="H3631" s="256">
        <v>7.2510000000000003</v>
      </c>
      <c r="I3631" s="257"/>
      <c r="J3631" s="253"/>
      <c r="K3631" s="253"/>
      <c r="L3631" s="258"/>
      <c r="M3631" s="259"/>
      <c r="N3631" s="260"/>
      <c r="O3631" s="260"/>
      <c r="P3631" s="260"/>
      <c r="Q3631" s="260"/>
      <c r="R3631" s="260"/>
      <c r="S3631" s="260"/>
      <c r="T3631" s="261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T3631" s="262" t="s">
        <v>195</v>
      </c>
      <c r="AU3631" s="262" t="s">
        <v>83</v>
      </c>
      <c r="AV3631" s="14" t="s">
        <v>83</v>
      </c>
      <c r="AW3631" s="14" t="s">
        <v>4</v>
      </c>
      <c r="AX3631" s="14" t="s">
        <v>81</v>
      </c>
      <c r="AY3631" s="262" t="s">
        <v>183</v>
      </c>
    </row>
    <row r="3632" s="12" customFormat="1" ht="22.8" customHeight="1">
      <c r="A3632" s="12"/>
      <c r="B3632" s="211"/>
      <c r="C3632" s="212"/>
      <c r="D3632" s="213" t="s">
        <v>72</v>
      </c>
      <c r="E3632" s="225" t="s">
        <v>3971</v>
      </c>
      <c r="F3632" s="225" t="s">
        <v>3972</v>
      </c>
      <c r="G3632" s="212"/>
      <c r="H3632" s="212"/>
      <c r="I3632" s="215"/>
      <c r="J3632" s="226">
        <f>BK3632</f>
        <v>0</v>
      </c>
      <c r="K3632" s="212"/>
      <c r="L3632" s="217"/>
      <c r="M3632" s="218"/>
      <c r="N3632" s="219"/>
      <c r="O3632" s="219"/>
      <c r="P3632" s="220">
        <f>SUM(P3633:P3716)</f>
        <v>0</v>
      </c>
      <c r="Q3632" s="219"/>
      <c r="R3632" s="220">
        <f>SUM(R3633:R3716)</f>
        <v>2.7501783099999995</v>
      </c>
      <c r="S3632" s="219"/>
      <c r="T3632" s="221">
        <f>SUM(T3633:T3716)</f>
        <v>0</v>
      </c>
      <c r="U3632" s="12"/>
      <c r="V3632" s="12"/>
      <c r="W3632" s="12"/>
      <c r="X3632" s="12"/>
      <c r="Y3632" s="12"/>
      <c r="Z3632" s="12"/>
      <c r="AA3632" s="12"/>
      <c r="AB3632" s="12"/>
      <c r="AC3632" s="12"/>
      <c r="AD3632" s="12"/>
      <c r="AE3632" s="12"/>
      <c r="AR3632" s="222" t="s">
        <v>83</v>
      </c>
      <c r="AT3632" s="223" t="s">
        <v>72</v>
      </c>
      <c r="AU3632" s="223" t="s">
        <v>81</v>
      </c>
      <c r="AY3632" s="222" t="s">
        <v>183</v>
      </c>
      <c r="BK3632" s="224">
        <f>SUM(BK3633:BK3716)</f>
        <v>0</v>
      </c>
    </row>
    <row r="3633" s="2" customFormat="1" ht="16.5" customHeight="1">
      <c r="A3633" s="38"/>
      <c r="B3633" s="39"/>
      <c r="C3633" s="227" t="s">
        <v>3973</v>
      </c>
      <c r="D3633" s="227" t="s">
        <v>185</v>
      </c>
      <c r="E3633" s="228" t="s">
        <v>3974</v>
      </c>
      <c r="F3633" s="229" t="s">
        <v>3975</v>
      </c>
      <c r="G3633" s="230" t="s">
        <v>202</v>
      </c>
      <c r="H3633" s="231">
        <v>90.629000000000005</v>
      </c>
      <c r="I3633" s="232"/>
      <c r="J3633" s="233">
        <f>ROUND(I3633*H3633,2)</f>
        <v>0</v>
      </c>
      <c r="K3633" s="234"/>
      <c r="L3633" s="44"/>
      <c r="M3633" s="235" t="s">
        <v>1</v>
      </c>
      <c r="N3633" s="236" t="s">
        <v>38</v>
      </c>
      <c r="O3633" s="91"/>
      <c r="P3633" s="237">
        <f>O3633*H3633</f>
        <v>0</v>
      </c>
      <c r="Q3633" s="237">
        <v>0</v>
      </c>
      <c r="R3633" s="237">
        <f>Q3633*H3633</f>
        <v>0</v>
      </c>
      <c r="S3633" s="237">
        <v>0</v>
      </c>
      <c r="T3633" s="238">
        <f>S3633*H3633</f>
        <v>0</v>
      </c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R3633" s="239" t="s">
        <v>327</v>
      </c>
      <c r="AT3633" s="239" t="s">
        <v>185</v>
      </c>
      <c r="AU3633" s="239" t="s">
        <v>83</v>
      </c>
      <c r="AY3633" s="17" t="s">
        <v>183</v>
      </c>
      <c r="BE3633" s="240">
        <f>IF(N3633="základní",J3633,0)</f>
        <v>0</v>
      </c>
      <c r="BF3633" s="240">
        <f>IF(N3633="snížená",J3633,0)</f>
        <v>0</v>
      </c>
      <c r="BG3633" s="240">
        <f>IF(N3633="zákl. přenesená",J3633,0)</f>
        <v>0</v>
      </c>
      <c r="BH3633" s="240">
        <f>IF(N3633="sníž. přenesená",J3633,0)</f>
        <v>0</v>
      </c>
      <c r="BI3633" s="240">
        <f>IF(N3633="nulová",J3633,0)</f>
        <v>0</v>
      </c>
      <c r="BJ3633" s="17" t="s">
        <v>81</v>
      </c>
      <c r="BK3633" s="240">
        <f>ROUND(I3633*H3633,2)</f>
        <v>0</v>
      </c>
      <c r="BL3633" s="17" t="s">
        <v>327</v>
      </c>
      <c r="BM3633" s="239" t="s">
        <v>3976</v>
      </c>
    </row>
    <row r="3634" s="14" customFormat="1">
      <c r="A3634" s="14"/>
      <c r="B3634" s="252"/>
      <c r="C3634" s="253"/>
      <c r="D3634" s="243" t="s">
        <v>195</v>
      </c>
      <c r="E3634" s="254" t="s">
        <v>1</v>
      </c>
      <c r="F3634" s="255" t="s">
        <v>3977</v>
      </c>
      <c r="G3634" s="253"/>
      <c r="H3634" s="256">
        <v>90.629000000000005</v>
      </c>
      <c r="I3634" s="257"/>
      <c r="J3634" s="253"/>
      <c r="K3634" s="253"/>
      <c r="L3634" s="258"/>
      <c r="M3634" s="259"/>
      <c r="N3634" s="260"/>
      <c r="O3634" s="260"/>
      <c r="P3634" s="260"/>
      <c r="Q3634" s="260"/>
      <c r="R3634" s="260"/>
      <c r="S3634" s="260"/>
      <c r="T3634" s="261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62" t="s">
        <v>195</v>
      </c>
      <c r="AU3634" s="262" t="s">
        <v>83</v>
      </c>
      <c r="AV3634" s="14" t="s">
        <v>83</v>
      </c>
      <c r="AW3634" s="14" t="s">
        <v>30</v>
      </c>
      <c r="AX3634" s="14" t="s">
        <v>81</v>
      </c>
      <c r="AY3634" s="262" t="s">
        <v>183</v>
      </c>
    </row>
    <row r="3635" s="2" customFormat="1" ht="16.5" customHeight="1">
      <c r="A3635" s="38"/>
      <c r="B3635" s="39"/>
      <c r="C3635" s="227" t="s">
        <v>3978</v>
      </c>
      <c r="D3635" s="227" t="s">
        <v>185</v>
      </c>
      <c r="E3635" s="228" t="s">
        <v>3979</v>
      </c>
      <c r="F3635" s="229" t="s">
        <v>3980</v>
      </c>
      <c r="G3635" s="230" t="s">
        <v>202</v>
      </c>
      <c r="H3635" s="231">
        <v>90.629000000000005</v>
      </c>
      <c r="I3635" s="232"/>
      <c r="J3635" s="233">
        <f>ROUND(I3635*H3635,2)</f>
        <v>0</v>
      </c>
      <c r="K3635" s="234"/>
      <c r="L3635" s="44"/>
      <c r="M3635" s="235" t="s">
        <v>1</v>
      </c>
      <c r="N3635" s="236" t="s">
        <v>38</v>
      </c>
      <c r="O3635" s="91"/>
      <c r="P3635" s="237">
        <f>O3635*H3635</f>
        <v>0</v>
      </c>
      <c r="Q3635" s="237">
        <v>0.00029999999999999997</v>
      </c>
      <c r="R3635" s="237">
        <f>Q3635*H3635</f>
        <v>0.0271887</v>
      </c>
      <c r="S3635" s="237">
        <v>0</v>
      </c>
      <c r="T3635" s="238">
        <f>S3635*H3635</f>
        <v>0</v>
      </c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R3635" s="239" t="s">
        <v>327</v>
      </c>
      <c r="AT3635" s="239" t="s">
        <v>185</v>
      </c>
      <c r="AU3635" s="239" t="s">
        <v>83</v>
      </c>
      <c r="AY3635" s="17" t="s">
        <v>183</v>
      </c>
      <c r="BE3635" s="240">
        <f>IF(N3635="základní",J3635,0)</f>
        <v>0</v>
      </c>
      <c r="BF3635" s="240">
        <f>IF(N3635="snížená",J3635,0)</f>
        <v>0</v>
      </c>
      <c r="BG3635" s="240">
        <f>IF(N3635="zákl. přenesená",J3635,0)</f>
        <v>0</v>
      </c>
      <c r="BH3635" s="240">
        <f>IF(N3635="sníž. přenesená",J3635,0)</f>
        <v>0</v>
      </c>
      <c r="BI3635" s="240">
        <f>IF(N3635="nulová",J3635,0)</f>
        <v>0</v>
      </c>
      <c r="BJ3635" s="17" t="s">
        <v>81</v>
      </c>
      <c r="BK3635" s="240">
        <f>ROUND(I3635*H3635,2)</f>
        <v>0</v>
      </c>
      <c r="BL3635" s="17" t="s">
        <v>327</v>
      </c>
      <c r="BM3635" s="239" t="s">
        <v>3981</v>
      </c>
    </row>
    <row r="3636" s="14" customFormat="1">
      <c r="A3636" s="14"/>
      <c r="B3636" s="252"/>
      <c r="C3636" s="253"/>
      <c r="D3636" s="243" t="s">
        <v>195</v>
      </c>
      <c r="E3636" s="254" t="s">
        <v>1</v>
      </c>
      <c r="F3636" s="255" t="s">
        <v>3977</v>
      </c>
      <c r="G3636" s="253"/>
      <c r="H3636" s="256">
        <v>90.629000000000005</v>
      </c>
      <c r="I3636" s="257"/>
      <c r="J3636" s="253"/>
      <c r="K3636" s="253"/>
      <c r="L3636" s="258"/>
      <c r="M3636" s="259"/>
      <c r="N3636" s="260"/>
      <c r="O3636" s="260"/>
      <c r="P3636" s="260"/>
      <c r="Q3636" s="260"/>
      <c r="R3636" s="260"/>
      <c r="S3636" s="260"/>
      <c r="T3636" s="261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62" t="s">
        <v>195</v>
      </c>
      <c r="AU3636" s="262" t="s">
        <v>83</v>
      </c>
      <c r="AV3636" s="14" t="s">
        <v>83</v>
      </c>
      <c r="AW3636" s="14" t="s">
        <v>30</v>
      </c>
      <c r="AX3636" s="14" t="s">
        <v>81</v>
      </c>
      <c r="AY3636" s="262" t="s">
        <v>183</v>
      </c>
    </row>
    <row r="3637" s="2" customFormat="1" ht="33" customHeight="1">
      <c r="A3637" s="38"/>
      <c r="B3637" s="39"/>
      <c r="C3637" s="227" t="s">
        <v>3982</v>
      </c>
      <c r="D3637" s="227" t="s">
        <v>185</v>
      </c>
      <c r="E3637" s="228" t="s">
        <v>3983</v>
      </c>
      <c r="F3637" s="229" t="s">
        <v>3984</v>
      </c>
      <c r="G3637" s="230" t="s">
        <v>202</v>
      </c>
      <c r="H3637" s="231">
        <v>53.718000000000004</v>
      </c>
      <c r="I3637" s="232"/>
      <c r="J3637" s="233">
        <f>ROUND(I3637*H3637,2)</f>
        <v>0</v>
      </c>
      <c r="K3637" s="234"/>
      <c r="L3637" s="44"/>
      <c r="M3637" s="235" t="s">
        <v>1</v>
      </c>
      <c r="N3637" s="236" t="s">
        <v>38</v>
      </c>
      <c r="O3637" s="91"/>
      <c r="P3637" s="237">
        <f>O3637*H3637</f>
        <v>0</v>
      </c>
      <c r="Q3637" s="237">
        <v>0.00562</v>
      </c>
      <c r="R3637" s="237">
        <f>Q3637*H3637</f>
        <v>0.30189516</v>
      </c>
      <c r="S3637" s="237">
        <v>0</v>
      </c>
      <c r="T3637" s="238">
        <f>S3637*H3637</f>
        <v>0</v>
      </c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R3637" s="239" t="s">
        <v>327</v>
      </c>
      <c r="AT3637" s="239" t="s">
        <v>185</v>
      </c>
      <c r="AU3637" s="239" t="s">
        <v>83</v>
      </c>
      <c r="AY3637" s="17" t="s">
        <v>183</v>
      </c>
      <c r="BE3637" s="240">
        <f>IF(N3637="základní",J3637,0)</f>
        <v>0</v>
      </c>
      <c r="BF3637" s="240">
        <f>IF(N3637="snížená",J3637,0)</f>
        <v>0</v>
      </c>
      <c r="BG3637" s="240">
        <f>IF(N3637="zákl. přenesená",J3637,0)</f>
        <v>0</v>
      </c>
      <c r="BH3637" s="240">
        <f>IF(N3637="sníž. přenesená",J3637,0)</f>
        <v>0</v>
      </c>
      <c r="BI3637" s="240">
        <f>IF(N3637="nulová",J3637,0)</f>
        <v>0</v>
      </c>
      <c r="BJ3637" s="17" t="s">
        <v>81</v>
      </c>
      <c r="BK3637" s="240">
        <f>ROUND(I3637*H3637,2)</f>
        <v>0</v>
      </c>
      <c r="BL3637" s="17" t="s">
        <v>327</v>
      </c>
      <c r="BM3637" s="239" t="s">
        <v>3985</v>
      </c>
    </row>
    <row r="3638" s="13" customFormat="1">
      <c r="A3638" s="13"/>
      <c r="B3638" s="241"/>
      <c r="C3638" s="242"/>
      <c r="D3638" s="243" t="s">
        <v>195</v>
      </c>
      <c r="E3638" s="244" t="s">
        <v>1</v>
      </c>
      <c r="F3638" s="245" t="s">
        <v>208</v>
      </c>
      <c r="G3638" s="242"/>
      <c r="H3638" s="244" t="s">
        <v>1</v>
      </c>
      <c r="I3638" s="246"/>
      <c r="J3638" s="242"/>
      <c r="K3638" s="242"/>
      <c r="L3638" s="247"/>
      <c r="M3638" s="248"/>
      <c r="N3638" s="249"/>
      <c r="O3638" s="249"/>
      <c r="P3638" s="249"/>
      <c r="Q3638" s="249"/>
      <c r="R3638" s="249"/>
      <c r="S3638" s="249"/>
      <c r="T3638" s="250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51" t="s">
        <v>195</v>
      </c>
      <c r="AU3638" s="251" t="s">
        <v>83</v>
      </c>
      <c r="AV3638" s="13" t="s">
        <v>81</v>
      </c>
      <c r="AW3638" s="13" t="s">
        <v>30</v>
      </c>
      <c r="AX3638" s="13" t="s">
        <v>73</v>
      </c>
      <c r="AY3638" s="251" t="s">
        <v>183</v>
      </c>
    </row>
    <row r="3639" s="13" customFormat="1">
      <c r="A3639" s="13"/>
      <c r="B3639" s="241"/>
      <c r="C3639" s="242"/>
      <c r="D3639" s="243" t="s">
        <v>195</v>
      </c>
      <c r="E3639" s="244" t="s">
        <v>1</v>
      </c>
      <c r="F3639" s="245" t="s">
        <v>1606</v>
      </c>
      <c r="G3639" s="242"/>
      <c r="H3639" s="244" t="s">
        <v>1</v>
      </c>
      <c r="I3639" s="246"/>
      <c r="J3639" s="242"/>
      <c r="K3639" s="242"/>
      <c r="L3639" s="247"/>
      <c r="M3639" s="248"/>
      <c r="N3639" s="249"/>
      <c r="O3639" s="249"/>
      <c r="P3639" s="249"/>
      <c r="Q3639" s="249"/>
      <c r="R3639" s="249"/>
      <c r="S3639" s="249"/>
      <c r="T3639" s="250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51" t="s">
        <v>195</v>
      </c>
      <c r="AU3639" s="251" t="s">
        <v>83</v>
      </c>
      <c r="AV3639" s="13" t="s">
        <v>81</v>
      </c>
      <c r="AW3639" s="13" t="s">
        <v>30</v>
      </c>
      <c r="AX3639" s="13" t="s">
        <v>73</v>
      </c>
      <c r="AY3639" s="251" t="s">
        <v>183</v>
      </c>
    </row>
    <row r="3640" s="14" customFormat="1">
      <c r="A3640" s="14"/>
      <c r="B3640" s="252"/>
      <c r="C3640" s="253"/>
      <c r="D3640" s="243" t="s">
        <v>195</v>
      </c>
      <c r="E3640" s="254" t="s">
        <v>1</v>
      </c>
      <c r="F3640" s="255" t="s">
        <v>1614</v>
      </c>
      <c r="G3640" s="253"/>
      <c r="H3640" s="256">
        <v>1.29</v>
      </c>
      <c r="I3640" s="257"/>
      <c r="J3640" s="253"/>
      <c r="K3640" s="253"/>
      <c r="L3640" s="258"/>
      <c r="M3640" s="259"/>
      <c r="N3640" s="260"/>
      <c r="O3640" s="260"/>
      <c r="P3640" s="260"/>
      <c r="Q3640" s="260"/>
      <c r="R3640" s="260"/>
      <c r="S3640" s="260"/>
      <c r="T3640" s="261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62" t="s">
        <v>195</v>
      </c>
      <c r="AU3640" s="262" t="s">
        <v>83</v>
      </c>
      <c r="AV3640" s="14" t="s">
        <v>83</v>
      </c>
      <c r="AW3640" s="14" t="s">
        <v>30</v>
      </c>
      <c r="AX3640" s="14" t="s">
        <v>73</v>
      </c>
      <c r="AY3640" s="262" t="s">
        <v>183</v>
      </c>
    </row>
    <row r="3641" s="13" customFormat="1">
      <c r="A3641" s="13"/>
      <c r="B3641" s="241"/>
      <c r="C3641" s="242"/>
      <c r="D3641" s="243" t="s">
        <v>195</v>
      </c>
      <c r="E3641" s="244" t="s">
        <v>1</v>
      </c>
      <c r="F3641" s="245" t="s">
        <v>1607</v>
      </c>
      <c r="G3641" s="242"/>
      <c r="H3641" s="244" t="s">
        <v>1</v>
      </c>
      <c r="I3641" s="246"/>
      <c r="J3641" s="242"/>
      <c r="K3641" s="242"/>
      <c r="L3641" s="247"/>
      <c r="M3641" s="248"/>
      <c r="N3641" s="249"/>
      <c r="O3641" s="249"/>
      <c r="P3641" s="249"/>
      <c r="Q3641" s="249"/>
      <c r="R3641" s="249"/>
      <c r="S3641" s="249"/>
      <c r="T3641" s="250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51" t="s">
        <v>195</v>
      </c>
      <c r="AU3641" s="251" t="s">
        <v>83</v>
      </c>
      <c r="AV3641" s="13" t="s">
        <v>81</v>
      </c>
      <c r="AW3641" s="13" t="s">
        <v>30</v>
      </c>
      <c r="AX3641" s="13" t="s">
        <v>73</v>
      </c>
      <c r="AY3641" s="251" t="s">
        <v>183</v>
      </c>
    </row>
    <row r="3642" s="14" customFormat="1">
      <c r="A3642" s="14"/>
      <c r="B3642" s="252"/>
      <c r="C3642" s="253"/>
      <c r="D3642" s="243" t="s">
        <v>195</v>
      </c>
      <c r="E3642" s="254" t="s">
        <v>1</v>
      </c>
      <c r="F3642" s="255" t="s">
        <v>1608</v>
      </c>
      <c r="G3642" s="253"/>
      <c r="H3642" s="256">
        <v>3.96</v>
      </c>
      <c r="I3642" s="257"/>
      <c r="J3642" s="253"/>
      <c r="K3642" s="253"/>
      <c r="L3642" s="258"/>
      <c r="M3642" s="259"/>
      <c r="N3642" s="260"/>
      <c r="O3642" s="260"/>
      <c r="P3642" s="260"/>
      <c r="Q3642" s="260"/>
      <c r="R3642" s="260"/>
      <c r="S3642" s="260"/>
      <c r="T3642" s="261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62" t="s">
        <v>195</v>
      </c>
      <c r="AU3642" s="262" t="s">
        <v>83</v>
      </c>
      <c r="AV3642" s="14" t="s">
        <v>83</v>
      </c>
      <c r="AW3642" s="14" t="s">
        <v>30</v>
      </c>
      <c r="AX3642" s="14" t="s">
        <v>73</v>
      </c>
      <c r="AY3642" s="262" t="s">
        <v>183</v>
      </c>
    </row>
    <row r="3643" s="13" customFormat="1">
      <c r="A3643" s="13"/>
      <c r="B3643" s="241"/>
      <c r="C3643" s="242"/>
      <c r="D3643" s="243" t="s">
        <v>195</v>
      </c>
      <c r="E3643" s="244" t="s">
        <v>1</v>
      </c>
      <c r="F3643" s="245" t="s">
        <v>1609</v>
      </c>
      <c r="G3643" s="242"/>
      <c r="H3643" s="244" t="s">
        <v>1</v>
      </c>
      <c r="I3643" s="246"/>
      <c r="J3643" s="242"/>
      <c r="K3643" s="242"/>
      <c r="L3643" s="247"/>
      <c r="M3643" s="248"/>
      <c r="N3643" s="249"/>
      <c r="O3643" s="249"/>
      <c r="P3643" s="249"/>
      <c r="Q3643" s="249"/>
      <c r="R3643" s="249"/>
      <c r="S3643" s="249"/>
      <c r="T3643" s="250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51" t="s">
        <v>195</v>
      </c>
      <c r="AU3643" s="251" t="s">
        <v>83</v>
      </c>
      <c r="AV3643" s="13" t="s">
        <v>81</v>
      </c>
      <c r="AW3643" s="13" t="s">
        <v>30</v>
      </c>
      <c r="AX3643" s="13" t="s">
        <v>73</v>
      </c>
      <c r="AY3643" s="251" t="s">
        <v>183</v>
      </c>
    </row>
    <row r="3644" s="14" customFormat="1">
      <c r="A3644" s="14"/>
      <c r="B3644" s="252"/>
      <c r="C3644" s="253"/>
      <c r="D3644" s="243" t="s">
        <v>195</v>
      </c>
      <c r="E3644" s="254" t="s">
        <v>1</v>
      </c>
      <c r="F3644" s="255" t="s">
        <v>1610</v>
      </c>
      <c r="G3644" s="253"/>
      <c r="H3644" s="256">
        <v>3.1600000000000001</v>
      </c>
      <c r="I3644" s="257"/>
      <c r="J3644" s="253"/>
      <c r="K3644" s="253"/>
      <c r="L3644" s="258"/>
      <c r="M3644" s="259"/>
      <c r="N3644" s="260"/>
      <c r="O3644" s="260"/>
      <c r="P3644" s="260"/>
      <c r="Q3644" s="260"/>
      <c r="R3644" s="260"/>
      <c r="S3644" s="260"/>
      <c r="T3644" s="261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62" t="s">
        <v>195</v>
      </c>
      <c r="AU3644" s="262" t="s">
        <v>83</v>
      </c>
      <c r="AV3644" s="14" t="s">
        <v>83</v>
      </c>
      <c r="AW3644" s="14" t="s">
        <v>30</v>
      </c>
      <c r="AX3644" s="14" t="s">
        <v>73</v>
      </c>
      <c r="AY3644" s="262" t="s">
        <v>183</v>
      </c>
    </row>
    <row r="3645" s="13" customFormat="1">
      <c r="A3645" s="13"/>
      <c r="B3645" s="241"/>
      <c r="C3645" s="242"/>
      <c r="D3645" s="243" t="s">
        <v>195</v>
      </c>
      <c r="E3645" s="244" t="s">
        <v>1</v>
      </c>
      <c r="F3645" s="245" t="s">
        <v>1611</v>
      </c>
      <c r="G3645" s="242"/>
      <c r="H3645" s="244" t="s">
        <v>1</v>
      </c>
      <c r="I3645" s="246"/>
      <c r="J3645" s="242"/>
      <c r="K3645" s="242"/>
      <c r="L3645" s="247"/>
      <c r="M3645" s="248"/>
      <c r="N3645" s="249"/>
      <c r="O3645" s="249"/>
      <c r="P3645" s="249"/>
      <c r="Q3645" s="249"/>
      <c r="R3645" s="249"/>
      <c r="S3645" s="249"/>
      <c r="T3645" s="250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51" t="s">
        <v>195</v>
      </c>
      <c r="AU3645" s="251" t="s">
        <v>83</v>
      </c>
      <c r="AV3645" s="13" t="s">
        <v>81</v>
      </c>
      <c r="AW3645" s="13" t="s">
        <v>30</v>
      </c>
      <c r="AX3645" s="13" t="s">
        <v>73</v>
      </c>
      <c r="AY3645" s="251" t="s">
        <v>183</v>
      </c>
    </row>
    <row r="3646" s="14" customFormat="1">
      <c r="A3646" s="14"/>
      <c r="B3646" s="252"/>
      <c r="C3646" s="253"/>
      <c r="D3646" s="243" t="s">
        <v>195</v>
      </c>
      <c r="E3646" s="254" t="s">
        <v>1</v>
      </c>
      <c r="F3646" s="255" t="s">
        <v>1612</v>
      </c>
      <c r="G3646" s="253"/>
      <c r="H3646" s="256">
        <v>2.4060000000000001</v>
      </c>
      <c r="I3646" s="257"/>
      <c r="J3646" s="253"/>
      <c r="K3646" s="253"/>
      <c r="L3646" s="258"/>
      <c r="M3646" s="259"/>
      <c r="N3646" s="260"/>
      <c r="O3646" s="260"/>
      <c r="P3646" s="260"/>
      <c r="Q3646" s="260"/>
      <c r="R3646" s="260"/>
      <c r="S3646" s="260"/>
      <c r="T3646" s="261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62" t="s">
        <v>195</v>
      </c>
      <c r="AU3646" s="262" t="s">
        <v>83</v>
      </c>
      <c r="AV3646" s="14" t="s">
        <v>83</v>
      </c>
      <c r="AW3646" s="14" t="s">
        <v>30</v>
      </c>
      <c r="AX3646" s="14" t="s">
        <v>73</v>
      </c>
      <c r="AY3646" s="262" t="s">
        <v>183</v>
      </c>
    </row>
    <row r="3647" s="13" customFormat="1">
      <c r="A3647" s="13"/>
      <c r="B3647" s="241"/>
      <c r="C3647" s="242"/>
      <c r="D3647" s="243" t="s">
        <v>195</v>
      </c>
      <c r="E3647" s="244" t="s">
        <v>1</v>
      </c>
      <c r="F3647" s="245" t="s">
        <v>1613</v>
      </c>
      <c r="G3647" s="242"/>
      <c r="H3647" s="244" t="s">
        <v>1</v>
      </c>
      <c r="I3647" s="246"/>
      <c r="J3647" s="242"/>
      <c r="K3647" s="242"/>
      <c r="L3647" s="247"/>
      <c r="M3647" s="248"/>
      <c r="N3647" s="249"/>
      <c r="O3647" s="249"/>
      <c r="P3647" s="249"/>
      <c r="Q3647" s="249"/>
      <c r="R3647" s="249"/>
      <c r="S3647" s="249"/>
      <c r="T3647" s="250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51" t="s">
        <v>195</v>
      </c>
      <c r="AU3647" s="251" t="s">
        <v>83</v>
      </c>
      <c r="AV3647" s="13" t="s">
        <v>81</v>
      </c>
      <c r="AW3647" s="13" t="s">
        <v>30</v>
      </c>
      <c r="AX3647" s="13" t="s">
        <v>73</v>
      </c>
      <c r="AY3647" s="251" t="s">
        <v>183</v>
      </c>
    </row>
    <row r="3648" s="14" customFormat="1">
      <c r="A3648" s="14"/>
      <c r="B3648" s="252"/>
      <c r="C3648" s="253"/>
      <c r="D3648" s="243" t="s">
        <v>195</v>
      </c>
      <c r="E3648" s="254" t="s">
        <v>1</v>
      </c>
      <c r="F3648" s="255" t="s">
        <v>1614</v>
      </c>
      <c r="G3648" s="253"/>
      <c r="H3648" s="256">
        <v>1.29</v>
      </c>
      <c r="I3648" s="257"/>
      <c r="J3648" s="253"/>
      <c r="K3648" s="253"/>
      <c r="L3648" s="258"/>
      <c r="M3648" s="259"/>
      <c r="N3648" s="260"/>
      <c r="O3648" s="260"/>
      <c r="P3648" s="260"/>
      <c r="Q3648" s="260"/>
      <c r="R3648" s="260"/>
      <c r="S3648" s="260"/>
      <c r="T3648" s="261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62" t="s">
        <v>195</v>
      </c>
      <c r="AU3648" s="262" t="s">
        <v>83</v>
      </c>
      <c r="AV3648" s="14" t="s">
        <v>83</v>
      </c>
      <c r="AW3648" s="14" t="s">
        <v>30</v>
      </c>
      <c r="AX3648" s="14" t="s">
        <v>73</v>
      </c>
      <c r="AY3648" s="262" t="s">
        <v>183</v>
      </c>
    </row>
    <row r="3649" s="13" customFormat="1">
      <c r="A3649" s="13"/>
      <c r="B3649" s="241"/>
      <c r="C3649" s="242"/>
      <c r="D3649" s="243" t="s">
        <v>195</v>
      </c>
      <c r="E3649" s="244" t="s">
        <v>1</v>
      </c>
      <c r="F3649" s="245" t="s">
        <v>1615</v>
      </c>
      <c r="G3649" s="242"/>
      <c r="H3649" s="244" t="s">
        <v>1</v>
      </c>
      <c r="I3649" s="246"/>
      <c r="J3649" s="242"/>
      <c r="K3649" s="242"/>
      <c r="L3649" s="247"/>
      <c r="M3649" s="248"/>
      <c r="N3649" s="249"/>
      <c r="O3649" s="249"/>
      <c r="P3649" s="249"/>
      <c r="Q3649" s="249"/>
      <c r="R3649" s="249"/>
      <c r="S3649" s="249"/>
      <c r="T3649" s="250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51" t="s">
        <v>195</v>
      </c>
      <c r="AU3649" s="251" t="s">
        <v>83</v>
      </c>
      <c r="AV3649" s="13" t="s">
        <v>81</v>
      </c>
      <c r="AW3649" s="13" t="s">
        <v>30</v>
      </c>
      <c r="AX3649" s="13" t="s">
        <v>73</v>
      </c>
      <c r="AY3649" s="251" t="s">
        <v>183</v>
      </c>
    </row>
    <row r="3650" s="14" customFormat="1">
      <c r="A3650" s="14"/>
      <c r="B3650" s="252"/>
      <c r="C3650" s="253"/>
      <c r="D3650" s="243" t="s">
        <v>195</v>
      </c>
      <c r="E3650" s="254" t="s">
        <v>1</v>
      </c>
      <c r="F3650" s="255" t="s">
        <v>1616</v>
      </c>
      <c r="G3650" s="253"/>
      <c r="H3650" s="256">
        <v>4.2539999999999996</v>
      </c>
      <c r="I3650" s="257"/>
      <c r="J3650" s="253"/>
      <c r="K3650" s="253"/>
      <c r="L3650" s="258"/>
      <c r="M3650" s="259"/>
      <c r="N3650" s="260"/>
      <c r="O3650" s="260"/>
      <c r="P3650" s="260"/>
      <c r="Q3650" s="260"/>
      <c r="R3650" s="260"/>
      <c r="S3650" s="260"/>
      <c r="T3650" s="261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62" t="s">
        <v>195</v>
      </c>
      <c r="AU3650" s="262" t="s">
        <v>83</v>
      </c>
      <c r="AV3650" s="14" t="s">
        <v>83</v>
      </c>
      <c r="AW3650" s="14" t="s">
        <v>30</v>
      </c>
      <c r="AX3650" s="14" t="s">
        <v>73</v>
      </c>
      <c r="AY3650" s="262" t="s">
        <v>183</v>
      </c>
    </row>
    <row r="3651" s="13" customFormat="1">
      <c r="A3651" s="13"/>
      <c r="B3651" s="241"/>
      <c r="C3651" s="242"/>
      <c r="D3651" s="243" t="s">
        <v>195</v>
      </c>
      <c r="E3651" s="244" t="s">
        <v>1</v>
      </c>
      <c r="F3651" s="245" t="s">
        <v>1617</v>
      </c>
      <c r="G3651" s="242"/>
      <c r="H3651" s="244" t="s">
        <v>1</v>
      </c>
      <c r="I3651" s="246"/>
      <c r="J3651" s="242"/>
      <c r="K3651" s="242"/>
      <c r="L3651" s="247"/>
      <c r="M3651" s="248"/>
      <c r="N3651" s="249"/>
      <c r="O3651" s="249"/>
      <c r="P3651" s="249"/>
      <c r="Q3651" s="249"/>
      <c r="R3651" s="249"/>
      <c r="S3651" s="249"/>
      <c r="T3651" s="250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51" t="s">
        <v>195</v>
      </c>
      <c r="AU3651" s="251" t="s">
        <v>83</v>
      </c>
      <c r="AV3651" s="13" t="s">
        <v>81</v>
      </c>
      <c r="AW3651" s="13" t="s">
        <v>30</v>
      </c>
      <c r="AX3651" s="13" t="s">
        <v>73</v>
      </c>
      <c r="AY3651" s="251" t="s">
        <v>183</v>
      </c>
    </row>
    <row r="3652" s="14" customFormat="1">
      <c r="A3652" s="14"/>
      <c r="B3652" s="252"/>
      <c r="C3652" s="253"/>
      <c r="D3652" s="243" t="s">
        <v>195</v>
      </c>
      <c r="E3652" s="254" t="s">
        <v>1</v>
      </c>
      <c r="F3652" s="255" t="s">
        <v>1618</v>
      </c>
      <c r="G3652" s="253"/>
      <c r="H3652" s="256">
        <v>3.1200000000000001</v>
      </c>
      <c r="I3652" s="257"/>
      <c r="J3652" s="253"/>
      <c r="K3652" s="253"/>
      <c r="L3652" s="258"/>
      <c r="M3652" s="259"/>
      <c r="N3652" s="260"/>
      <c r="O3652" s="260"/>
      <c r="P3652" s="260"/>
      <c r="Q3652" s="260"/>
      <c r="R3652" s="260"/>
      <c r="S3652" s="260"/>
      <c r="T3652" s="261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T3652" s="262" t="s">
        <v>195</v>
      </c>
      <c r="AU3652" s="262" t="s">
        <v>83</v>
      </c>
      <c r="AV3652" s="14" t="s">
        <v>83</v>
      </c>
      <c r="AW3652" s="14" t="s">
        <v>30</v>
      </c>
      <c r="AX3652" s="14" t="s">
        <v>73</v>
      </c>
      <c r="AY3652" s="262" t="s">
        <v>183</v>
      </c>
    </row>
    <row r="3653" s="13" customFormat="1">
      <c r="A3653" s="13"/>
      <c r="B3653" s="241"/>
      <c r="C3653" s="242"/>
      <c r="D3653" s="243" t="s">
        <v>195</v>
      </c>
      <c r="E3653" s="244" t="s">
        <v>1</v>
      </c>
      <c r="F3653" s="245" t="s">
        <v>1619</v>
      </c>
      <c r="G3653" s="242"/>
      <c r="H3653" s="244" t="s">
        <v>1</v>
      </c>
      <c r="I3653" s="246"/>
      <c r="J3653" s="242"/>
      <c r="K3653" s="242"/>
      <c r="L3653" s="247"/>
      <c r="M3653" s="248"/>
      <c r="N3653" s="249"/>
      <c r="O3653" s="249"/>
      <c r="P3653" s="249"/>
      <c r="Q3653" s="249"/>
      <c r="R3653" s="249"/>
      <c r="S3653" s="249"/>
      <c r="T3653" s="250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51" t="s">
        <v>195</v>
      </c>
      <c r="AU3653" s="251" t="s">
        <v>83</v>
      </c>
      <c r="AV3653" s="13" t="s">
        <v>81</v>
      </c>
      <c r="AW3653" s="13" t="s">
        <v>30</v>
      </c>
      <c r="AX3653" s="13" t="s">
        <v>73</v>
      </c>
      <c r="AY3653" s="251" t="s">
        <v>183</v>
      </c>
    </row>
    <row r="3654" s="14" customFormat="1">
      <c r="A3654" s="14"/>
      <c r="B3654" s="252"/>
      <c r="C3654" s="253"/>
      <c r="D3654" s="243" t="s">
        <v>195</v>
      </c>
      <c r="E3654" s="254" t="s">
        <v>1</v>
      </c>
      <c r="F3654" s="255" t="s">
        <v>1620</v>
      </c>
      <c r="G3654" s="253"/>
      <c r="H3654" s="256">
        <v>10.032</v>
      </c>
      <c r="I3654" s="257"/>
      <c r="J3654" s="253"/>
      <c r="K3654" s="253"/>
      <c r="L3654" s="258"/>
      <c r="M3654" s="259"/>
      <c r="N3654" s="260"/>
      <c r="O3654" s="260"/>
      <c r="P3654" s="260"/>
      <c r="Q3654" s="260"/>
      <c r="R3654" s="260"/>
      <c r="S3654" s="260"/>
      <c r="T3654" s="261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T3654" s="262" t="s">
        <v>195</v>
      </c>
      <c r="AU3654" s="262" t="s">
        <v>83</v>
      </c>
      <c r="AV3654" s="14" t="s">
        <v>83</v>
      </c>
      <c r="AW3654" s="14" t="s">
        <v>30</v>
      </c>
      <c r="AX3654" s="14" t="s">
        <v>73</v>
      </c>
      <c r="AY3654" s="262" t="s">
        <v>183</v>
      </c>
    </row>
    <row r="3655" s="13" customFormat="1">
      <c r="A3655" s="13"/>
      <c r="B3655" s="241"/>
      <c r="C3655" s="242"/>
      <c r="D3655" s="243" t="s">
        <v>195</v>
      </c>
      <c r="E3655" s="244" t="s">
        <v>1</v>
      </c>
      <c r="F3655" s="245" t="s">
        <v>1621</v>
      </c>
      <c r="G3655" s="242"/>
      <c r="H3655" s="244" t="s">
        <v>1</v>
      </c>
      <c r="I3655" s="246"/>
      <c r="J3655" s="242"/>
      <c r="K3655" s="242"/>
      <c r="L3655" s="247"/>
      <c r="M3655" s="248"/>
      <c r="N3655" s="249"/>
      <c r="O3655" s="249"/>
      <c r="P3655" s="249"/>
      <c r="Q3655" s="249"/>
      <c r="R3655" s="249"/>
      <c r="S3655" s="249"/>
      <c r="T3655" s="250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51" t="s">
        <v>195</v>
      </c>
      <c r="AU3655" s="251" t="s">
        <v>83</v>
      </c>
      <c r="AV3655" s="13" t="s">
        <v>81</v>
      </c>
      <c r="AW3655" s="13" t="s">
        <v>30</v>
      </c>
      <c r="AX3655" s="13" t="s">
        <v>73</v>
      </c>
      <c r="AY3655" s="251" t="s">
        <v>183</v>
      </c>
    </row>
    <row r="3656" s="14" customFormat="1">
      <c r="A3656" s="14"/>
      <c r="B3656" s="252"/>
      <c r="C3656" s="253"/>
      <c r="D3656" s="243" t="s">
        <v>195</v>
      </c>
      <c r="E3656" s="254" t="s">
        <v>1</v>
      </c>
      <c r="F3656" s="255" t="s">
        <v>1622</v>
      </c>
      <c r="G3656" s="253"/>
      <c r="H3656" s="256">
        <v>2.3999999999999999</v>
      </c>
      <c r="I3656" s="257"/>
      <c r="J3656" s="253"/>
      <c r="K3656" s="253"/>
      <c r="L3656" s="258"/>
      <c r="M3656" s="259"/>
      <c r="N3656" s="260"/>
      <c r="O3656" s="260"/>
      <c r="P3656" s="260"/>
      <c r="Q3656" s="260"/>
      <c r="R3656" s="260"/>
      <c r="S3656" s="260"/>
      <c r="T3656" s="261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62" t="s">
        <v>195</v>
      </c>
      <c r="AU3656" s="262" t="s">
        <v>83</v>
      </c>
      <c r="AV3656" s="14" t="s">
        <v>83</v>
      </c>
      <c r="AW3656" s="14" t="s">
        <v>30</v>
      </c>
      <c r="AX3656" s="14" t="s">
        <v>73</v>
      </c>
      <c r="AY3656" s="262" t="s">
        <v>183</v>
      </c>
    </row>
    <row r="3657" s="13" customFormat="1">
      <c r="A3657" s="13"/>
      <c r="B3657" s="241"/>
      <c r="C3657" s="242"/>
      <c r="D3657" s="243" t="s">
        <v>195</v>
      </c>
      <c r="E3657" s="244" t="s">
        <v>1</v>
      </c>
      <c r="F3657" s="245" t="s">
        <v>3986</v>
      </c>
      <c r="G3657" s="242"/>
      <c r="H3657" s="244" t="s">
        <v>1</v>
      </c>
      <c r="I3657" s="246"/>
      <c r="J3657" s="242"/>
      <c r="K3657" s="242"/>
      <c r="L3657" s="247"/>
      <c r="M3657" s="248"/>
      <c r="N3657" s="249"/>
      <c r="O3657" s="249"/>
      <c r="P3657" s="249"/>
      <c r="Q3657" s="249"/>
      <c r="R3657" s="249"/>
      <c r="S3657" s="249"/>
      <c r="T3657" s="250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51" t="s">
        <v>195</v>
      </c>
      <c r="AU3657" s="251" t="s">
        <v>83</v>
      </c>
      <c r="AV3657" s="13" t="s">
        <v>81</v>
      </c>
      <c r="AW3657" s="13" t="s">
        <v>30</v>
      </c>
      <c r="AX3657" s="13" t="s">
        <v>73</v>
      </c>
      <c r="AY3657" s="251" t="s">
        <v>183</v>
      </c>
    </row>
    <row r="3658" s="13" customFormat="1">
      <c r="A3658" s="13"/>
      <c r="B3658" s="241"/>
      <c r="C3658" s="242"/>
      <c r="D3658" s="243" t="s">
        <v>195</v>
      </c>
      <c r="E3658" s="244" t="s">
        <v>1</v>
      </c>
      <c r="F3658" s="245" t="s">
        <v>1624</v>
      </c>
      <c r="G3658" s="242"/>
      <c r="H3658" s="244" t="s">
        <v>1</v>
      </c>
      <c r="I3658" s="246"/>
      <c r="J3658" s="242"/>
      <c r="K3658" s="242"/>
      <c r="L3658" s="247"/>
      <c r="M3658" s="248"/>
      <c r="N3658" s="249"/>
      <c r="O3658" s="249"/>
      <c r="P3658" s="249"/>
      <c r="Q3658" s="249"/>
      <c r="R3658" s="249"/>
      <c r="S3658" s="249"/>
      <c r="T3658" s="250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51" t="s">
        <v>195</v>
      </c>
      <c r="AU3658" s="251" t="s">
        <v>83</v>
      </c>
      <c r="AV3658" s="13" t="s">
        <v>81</v>
      </c>
      <c r="AW3658" s="13" t="s">
        <v>30</v>
      </c>
      <c r="AX3658" s="13" t="s">
        <v>73</v>
      </c>
      <c r="AY3658" s="251" t="s">
        <v>183</v>
      </c>
    </row>
    <row r="3659" s="14" customFormat="1">
      <c r="A3659" s="14"/>
      <c r="B3659" s="252"/>
      <c r="C3659" s="253"/>
      <c r="D3659" s="243" t="s">
        <v>195</v>
      </c>
      <c r="E3659" s="254" t="s">
        <v>1</v>
      </c>
      <c r="F3659" s="255" t="s">
        <v>1625</v>
      </c>
      <c r="G3659" s="253"/>
      <c r="H3659" s="256">
        <v>1.44</v>
      </c>
      <c r="I3659" s="257"/>
      <c r="J3659" s="253"/>
      <c r="K3659" s="253"/>
      <c r="L3659" s="258"/>
      <c r="M3659" s="259"/>
      <c r="N3659" s="260"/>
      <c r="O3659" s="260"/>
      <c r="P3659" s="260"/>
      <c r="Q3659" s="260"/>
      <c r="R3659" s="260"/>
      <c r="S3659" s="260"/>
      <c r="T3659" s="261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62" t="s">
        <v>195</v>
      </c>
      <c r="AU3659" s="262" t="s">
        <v>83</v>
      </c>
      <c r="AV3659" s="14" t="s">
        <v>83</v>
      </c>
      <c r="AW3659" s="14" t="s">
        <v>30</v>
      </c>
      <c r="AX3659" s="14" t="s">
        <v>73</v>
      </c>
      <c r="AY3659" s="262" t="s">
        <v>183</v>
      </c>
    </row>
    <row r="3660" s="13" customFormat="1">
      <c r="A3660" s="13"/>
      <c r="B3660" s="241"/>
      <c r="C3660" s="242"/>
      <c r="D3660" s="243" t="s">
        <v>195</v>
      </c>
      <c r="E3660" s="244" t="s">
        <v>1</v>
      </c>
      <c r="F3660" s="245" t="s">
        <v>1626</v>
      </c>
      <c r="G3660" s="242"/>
      <c r="H3660" s="244" t="s">
        <v>1</v>
      </c>
      <c r="I3660" s="246"/>
      <c r="J3660" s="242"/>
      <c r="K3660" s="242"/>
      <c r="L3660" s="247"/>
      <c r="M3660" s="248"/>
      <c r="N3660" s="249"/>
      <c r="O3660" s="249"/>
      <c r="P3660" s="249"/>
      <c r="Q3660" s="249"/>
      <c r="R3660" s="249"/>
      <c r="S3660" s="249"/>
      <c r="T3660" s="250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51" t="s">
        <v>195</v>
      </c>
      <c r="AU3660" s="251" t="s">
        <v>83</v>
      </c>
      <c r="AV3660" s="13" t="s">
        <v>81</v>
      </c>
      <c r="AW3660" s="13" t="s">
        <v>30</v>
      </c>
      <c r="AX3660" s="13" t="s">
        <v>73</v>
      </c>
      <c r="AY3660" s="251" t="s">
        <v>183</v>
      </c>
    </row>
    <row r="3661" s="14" customFormat="1">
      <c r="A3661" s="14"/>
      <c r="B3661" s="252"/>
      <c r="C3661" s="253"/>
      <c r="D3661" s="243" t="s">
        <v>195</v>
      </c>
      <c r="E3661" s="254" t="s">
        <v>1</v>
      </c>
      <c r="F3661" s="255" t="s">
        <v>1627</v>
      </c>
      <c r="G3661" s="253"/>
      <c r="H3661" s="256">
        <v>0.92400000000000004</v>
      </c>
      <c r="I3661" s="257"/>
      <c r="J3661" s="253"/>
      <c r="K3661" s="253"/>
      <c r="L3661" s="258"/>
      <c r="M3661" s="259"/>
      <c r="N3661" s="260"/>
      <c r="O3661" s="260"/>
      <c r="P3661" s="260"/>
      <c r="Q3661" s="260"/>
      <c r="R3661" s="260"/>
      <c r="S3661" s="260"/>
      <c r="T3661" s="261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62" t="s">
        <v>195</v>
      </c>
      <c r="AU3661" s="262" t="s">
        <v>83</v>
      </c>
      <c r="AV3661" s="14" t="s">
        <v>83</v>
      </c>
      <c r="AW3661" s="14" t="s">
        <v>30</v>
      </c>
      <c r="AX3661" s="14" t="s">
        <v>73</v>
      </c>
      <c r="AY3661" s="262" t="s">
        <v>183</v>
      </c>
    </row>
    <row r="3662" s="13" customFormat="1">
      <c r="A3662" s="13"/>
      <c r="B3662" s="241"/>
      <c r="C3662" s="242"/>
      <c r="D3662" s="243" t="s">
        <v>195</v>
      </c>
      <c r="E3662" s="244" t="s">
        <v>1</v>
      </c>
      <c r="F3662" s="245" t="s">
        <v>1628</v>
      </c>
      <c r="G3662" s="242"/>
      <c r="H3662" s="244" t="s">
        <v>1</v>
      </c>
      <c r="I3662" s="246"/>
      <c r="J3662" s="242"/>
      <c r="K3662" s="242"/>
      <c r="L3662" s="247"/>
      <c r="M3662" s="248"/>
      <c r="N3662" s="249"/>
      <c r="O3662" s="249"/>
      <c r="P3662" s="249"/>
      <c r="Q3662" s="249"/>
      <c r="R3662" s="249"/>
      <c r="S3662" s="249"/>
      <c r="T3662" s="250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51" t="s">
        <v>195</v>
      </c>
      <c r="AU3662" s="251" t="s">
        <v>83</v>
      </c>
      <c r="AV3662" s="13" t="s">
        <v>81</v>
      </c>
      <c r="AW3662" s="13" t="s">
        <v>30</v>
      </c>
      <c r="AX3662" s="13" t="s">
        <v>73</v>
      </c>
      <c r="AY3662" s="251" t="s">
        <v>183</v>
      </c>
    </row>
    <row r="3663" s="14" customFormat="1">
      <c r="A3663" s="14"/>
      <c r="B3663" s="252"/>
      <c r="C3663" s="253"/>
      <c r="D3663" s="243" t="s">
        <v>195</v>
      </c>
      <c r="E3663" s="254" t="s">
        <v>1</v>
      </c>
      <c r="F3663" s="255" t="s">
        <v>1629</v>
      </c>
      <c r="G3663" s="253"/>
      <c r="H3663" s="256">
        <v>1.44</v>
      </c>
      <c r="I3663" s="257"/>
      <c r="J3663" s="253"/>
      <c r="K3663" s="253"/>
      <c r="L3663" s="258"/>
      <c r="M3663" s="259"/>
      <c r="N3663" s="260"/>
      <c r="O3663" s="260"/>
      <c r="P3663" s="260"/>
      <c r="Q3663" s="260"/>
      <c r="R3663" s="260"/>
      <c r="S3663" s="260"/>
      <c r="T3663" s="261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T3663" s="262" t="s">
        <v>195</v>
      </c>
      <c r="AU3663" s="262" t="s">
        <v>83</v>
      </c>
      <c r="AV3663" s="14" t="s">
        <v>83</v>
      </c>
      <c r="AW3663" s="14" t="s">
        <v>30</v>
      </c>
      <c r="AX3663" s="14" t="s">
        <v>73</v>
      </c>
      <c r="AY3663" s="262" t="s">
        <v>183</v>
      </c>
    </row>
    <row r="3664" s="13" customFormat="1">
      <c r="A3664" s="13"/>
      <c r="B3664" s="241"/>
      <c r="C3664" s="242"/>
      <c r="D3664" s="243" t="s">
        <v>195</v>
      </c>
      <c r="E3664" s="244" t="s">
        <v>1</v>
      </c>
      <c r="F3664" s="245" t="s">
        <v>1630</v>
      </c>
      <c r="G3664" s="242"/>
      <c r="H3664" s="244" t="s">
        <v>1</v>
      </c>
      <c r="I3664" s="246"/>
      <c r="J3664" s="242"/>
      <c r="K3664" s="242"/>
      <c r="L3664" s="247"/>
      <c r="M3664" s="248"/>
      <c r="N3664" s="249"/>
      <c r="O3664" s="249"/>
      <c r="P3664" s="249"/>
      <c r="Q3664" s="249"/>
      <c r="R3664" s="249"/>
      <c r="S3664" s="249"/>
      <c r="T3664" s="250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51" t="s">
        <v>195</v>
      </c>
      <c r="AU3664" s="251" t="s">
        <v>83</v>
      </c>
      <c r="AV3664" s="13" t="s">
        <v>81</v>
      </c>
      <c r="AW3664" s="13" t="s">
        <v>30</v>
      </c>
      <c r="AX3664" s="13" t="s">
        <v>73</v>
      </c>
      <c r="AY3664" s="251" t="s">
        <v>183</v>
      </c>
    </row>
    <row r="3665" s="14" customFormat="1">
      <c r="A3665" s="14"/>
      <c r="B3665" s="252"/>
      <c r="C3665" s="253"/>
      <c r="D3665" s="243" t="s">
        <v>195</v>
      </c>
      <c r="E3665" s="254" t="s">
        <v>1</v>
      </c>
      <c r="F3665" s="255" t="s">
        <v>1631</v>
      </c>
      <c r="G3665" s="253"/>
      <c r="H3665" s="256">
        <v>1.8220000000000001</v>
      </c>
      <c r="I3665" s="257"/>
      <c r="J3665" s="253"/>
      <c r="K3665" s="253"/>
      <c r="L3665" s="258"/>
      <c r="M3665" s="259"/>
      <c r="N3665" s="260"/>
      <c r="O3665" s="260"/>
      <c r="P3665" s="260"/>
      <c r="Q3665" s="260"/>
      <c r="R3665" s="260"/>
      <c r="S3665" s="260"/>
      <c r="T3665" s="261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62" t="s">
        <v>195</v>
      </c>
      <c r="AU3665" s="262" t="s">
        <v>83</v>
      </c>
      <c r="AV3665" s="14" t="s">
        <v>83</v>
      </c>
      <c r="AW3665" s="14" t="s">
        <v>30</v>
      </c>
      <c r="AX3665" s="14" t="s">
        <v>73</v>
      </c>
      <c r="AY3665" s="262" t="s">
        <v>183</v>
      </c>
    </row>
    <row r="3666" s="13" customFormat="1">
      <c r="A3666" s="13"/>
      <c r="B3666" s="241"/>
      <c r="C3666" s="242"/>
      <c r="D3666" s="243" t="s">
        <v>195</v>
      </c>
      <c r="E3666" s="244" t="s">
        <v>1</v>
      </c>
      <c r="F3666" s="245" t="s">
        <v>3987</v>
      </c>
      <c r="G3666" s="242"/>
      <c r="H3666" s="244" t="s">
        <v>1</v>
      </c>
      <c r="I3666" s="246"/>
      <c r="J3666" s="242"/>
      <c r="K3666" s="242"/>
      <c r="L3666" s="247"/>
      <c r="M3666" s="248"/>
      <c r="N3666" s="249"/>
      <c r="O3666" s="249"/>
      <c r="P3666" s="249"/>
      <c r="Q3666" s="249"/>
      <c r="R3666" s="249"/>
      <c r="S3666" s="249"/>
      <c r="T3666" s="250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51" t="s">
        <v>195</v>
      </c>
      <c r="AU3666" s="251" t="s">
        <v>83</v>
      </c>
      <c r="AV3666" s="13" t="s">
        <v>81</v>
      </c>
      <c r="AW3666" s="13" t="s">
        <v>30</v>
      </c>
      <c r="AX3666" s="13" t="s">
        <v>73</v>
      </c>
      <c r="AY3666" s="251" t="s">
        <v>183</v>
      </c>
    </row>
    <row r="3667" s="14" customFormat="1">
      <c r="A3667" s="14"/>
      <c r="B3667" s="252"/>
      <c r="C3667" s="253"/>
      <c r="D3667" s="243" t="s">
        <v>195</v>
      </c>
      <c r="E3667" s="254" t="s">
        <v>1</v>
      </c>
      <c r="F3667" s="255" t="s">
        <v>3988</v>
      </c>
      <c r="G3667" s="253"/>
      <c r="H3667" s="256">
        <v>16.18</v>
      </c>
      <c r="I3667" s="257"/>
      <c r="J3667" s="253"/>
      <c r="K3667" s="253"/>
      <c r="L3667" s="258"/>
      <c r="M3667" s="259"/>
      <c r="N3667" s="260"/>
      <c r="O3667" s="260"/>
      <c r="P3667" s="260"/>
      <c r="Q3667" s="260"/>
      <c r="R3667" s="260"/>
      <c r="S3667" s="260"/>
      <c r="T3667" s="261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62" t="s">
        <v>195</v>
      </c>
      <c r="AU3667" s="262" t="s">
        <v>83</v>
      </c>
      <c r="AV3667" s="14" t="s">
        <v>83</v>
      </c>
      <c r="AW3667" s="14" t="s">
        <v>30</v>
      </c>
      <c r="AX3667" s="14" t="s">
        <v>73</v>
      </c>
      <c r="AY3667" s="262" t="s">
        <v>183</v>
      </c>
    </row>
    <row r="3668" s="15" customFormat="1">
      <c r="A3668" s="15"/>
      <c r="B3668" s="263"/>
      <c r="C3668" s="264"/>
      <c r="D3668" s="243" t="s">
        <v>195</v>
      </c>
      <c r="E3668" s="265" t="s">
        <v>1</v>
      </c>
      <c r="F3668" s="266" t="s">
        <v>219</v>
      </c>
      <c r="G3668" s="264"/>
      <c r="H3668" s="267">
        <v>53.717999999999996</v>
      </c>
      <c r="I3668" s="268"/>
      <c r="J3668" s="264"/>
      <c r="K3668" s="264"/>
      <c r="L3668" s="269"/>
      <c r="M3668" s="270"/>
      <c r="N3668" s="271"/>
      <c r="O3668" s="271"/>
      <c r="P3668" s="271"/>
      <c r="Q3668" s="271"/>
      <c r="R3668" s="271"/>
      <c r="S3668" s="271"/>
      <c r="T3668" s="272"/>
      <c r="U3668" s="15"/>
      <c r="V3668" s="15"/>
      <c r="W3668" s="15"/>
      <c r="X3668" s="15"/>
      <c r="Y3668" s="15"/>
      <c r="Z3668" s="15"/>
      <c r="AA3668" s="15"/>
      <c r="AB3668" s="15"/>
      <c r="AC3668" s="15"/>
      <c r="AD3668" s="15"/>
      <c r="AE3668" s="15"/>
      <c r="AT3668" s="273" t="s">
        <v>195</v>
      </c>
      <c r="AU3668" s="273" t="s">
        <v>83</v>
      </c>
      <c r="AV3668" s="15" t="s">
        <v>188</v>
      </c>
      <c r="AW3668" s="15" t="s">
        <v>30</v>
      </c>
      <c r="AX3668" s="15" t="s">
        <v>81</v>
      </c>
      <c r="AY3668" s="273" t="s">
        <v>183</v>
      </c>
    </row>
    <row r="3669" s="2" customFormat="1" ht="24.15" customHeight="1">
      <c r="A3669" s="38"/>
      <c r="B3669" s="39"/>
      <c r="C3669" s="277" t="s">
        <v>3989</v>
      </c>
      <c r="D3669" s="277" t="s">
        <v>649</v>
      </c>
      <c r="E3669" s="278" t="s">
        <v>3990</v>
      </c>
      <c r="F3669" s="279" t="s">
        <v>3991</v>
      </c>
      <c r="G3669" s="280" t="s">
        <v>202</v>
      </c>
      <c r="H3669" s="281">
        <v>59.090000000000003</v>
      </c>
      <c r="I3669" s="282"/>
      <c r="J3669" s="283">
        <f>ROUND(I3669*H3669,2)</f>
        <v>0</v>
      </c>
      <c r="K3669" s="284"/>
      <c r="L3669" s="285"/>
      <c r="M3669" s="286" t="s">
        <v>1</v>
      </c>
      <c r="N3669" s="287" t="s">
        <v>38</v>
      </c>
      <c r="O3669" s="91"/>
      <c r="P3669" s="237">
        <f>O3669*H3669</f>
        <v>0</v>
      </c>
      <c r="Q3669" s="237">
        <v>0.021999999999999999</v>
      </c>
      <c r="R3669" s="237">
        <f>Q3669*H3669</f>
        <v>1.2999799999999999</v>
      </c>
      <c r="S3669" s="237">
        <v>0</v>
      </c>
      <c r="T3669" s="238">
        <f>S3669*H3669</f>
        <v>0</v>
      </c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R3669" s="239" t="s">
        <v>435</v>
      </c>
      <c r="AT3669" s="239" t="s">
        <v>649</v>
      </c>
      <c r="AU3669" s="239" t="s">
        <v>83</v>
      </c>
      <c r="AY3669" s="17" t="s">
        <v>183</v>
      </c>
      <c r="BE3669" s="240">
        <f>IF(N3669="základní",J3669,0)</f>
        <v>0</v>
      </c>
      <c r="BF3669" s="240">
        <f>IF(N3669="snížená",J3669,0)</f>
        <v>0</v>
      </c>
      <c r="BG3669" s="240">
        <f>IF(N3669="zákl. přenesená",J3669,0)</f>
        <v>0</v>
      </c>
      <c r="BH3669" s="240">
        <f>IF(N3669="sníž. přenesená",J3669,0)</f>
        <v>0</v>
      </c>
      <c r="BI3669" s="240">
        <f>IF(N3669="nulová",J3669,0)</f>
        <v>0</v>
      </c>
      <c r="BJ3669" s="17" t="s">
        <v>81</v>
      </c>
      <c r="BK3669" s="240">
        <f>ROUND(I3669*H3669,2)</f>
        <v>0</v>
      </c>
      <c r="BL3669" s="17" t="s">
        <v>327</v>
      </c>
      <c r="BM3669" s="239" t="s">
        <v>3992</v>
      </c>
    </row>
    <row r="3670" s="14" customFormat="1">
      <c r="A3670" s="14"/>
      <c r="B3670" s="252"/>
      <c r="C3670" s="253"/>
      <c r="D3670" s="243" t="s">
        <v>195</v>
      </c>
      <c r="E3670" s="253"/>
      <c r="F3670" s="255" t="s">
        <v>3993</v>
      </c>
      <c r="G3670" s="253"/>
      <c r="H3670" s="256">
        <v>59.090000000000003</v>
      </c>
      <c r="I3670" s="257"/>
      <c r="J3670" s="253"/>
      <c r="K3670" s="253"/>
      <c r="L3670" s="258"/>
      <c r="M3670" s="259"/>
      <c r="N3670" s="260"/>
      <c r="O3670" s="260"/>
      <c r="P3670" s="260"/>
      <c r="Q3670" s="260"/>
      <c r="R3670" s="260"/>
      <c r="S3670" s="260"/>
      <c r="T3670" s="261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T3670" s="262" t="s">
        <v>195</v>
      </c>
      <c r="AU3670" s="262" t="s">
        <v>83</v>
      </c>
      <c r="AV3670" s="14" t="s">
        <v>83</v>
      </c>
      <c r="AW3670" s="14" t="s">
        <v>4</v>
      </c>
      <c r="AX3670" s="14" t="s">
        <v>81</v>
      </c>
      <c r="AY3670" s="262" t="s">
        <v>183</v>
      </c>
    </row>
    <row r="3671" s="2" customFormat="1" ht="33" customHeight="1">
      <c r="A3671" s="38"/>
      <c r="B3671" s="39"/>
      <c r="C3671" s="227" t="s">
        <v>540</v>
      </c>
      <c r="D3671" s="227" t="s">
        <v>185</v>
      </c>
      <c r="E3671" s="228" t="s">
        <v>3994</v>
      </c>
      <c r="F3671" s="229" t="s">
        <v>3995</v>
      </c>
      <c r="G3671" s="230" t="s">
        <v>202</v>
      </c>
      <c r="H3671" s="231">
        <v>36.911000000000001</v>
      </c>
      <c r="I3671" s="232"/>
      <c r="J3671" s="233">
        <f>ROUND(I3671*H3671,2)</f>
        <v>0</v>
      </c>
      <c r="K3671" s="234"/>
      <c r="L3671" s="44"/>
      <c r="M3671" s="235" t="s">
        <v>1</v>
      </c>
      <c r="N3671" s="236" t="s">
        <v>38</v>
      </c>
      <c r="O3671" s="91"/>
      <c r="P3671" s="237">
        <f>O3671*H3671</f>
        <v>0</v>
      </c>
      <c r="Q3671" s="237">
        <v>0.0059500000000000004</v>
      </c>
      <c r="R3671" s="237">
        <f>Q3671*H3671</f>
        <v>0.21962045000000002</v>
      </c>
      <c r="S3671" s="237">
        <v>0</v>
      </c>
      <c r="T3671" s="238">
        <f>S3671*H3671</f>
        <v>0</v>
      </c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R3671" s="239" t="s">
        <v>327</v>
      </c>
      <c r="AT3671" s="239" t="s">
        <v>185</v>
      </c>
      <c r="AU3671" s="239" t="s">
        <v>83</v>
      </c>
      <c r="AY3671" s="17" t="s">
        <v>183</v>
      </c>
      <c r="BE3671" s="240">
        <f>IF(N3671="základní",J3671,0)</f>
        <v>0</v>
      </c>
      <c r="BF3671" s="240">
        <f>IF(N3671="snížená",J3671,0)</f>
        <v>0</v>
      </c>
      <c r="BG3671" s="240">
        <f>IF(N3671="zákl. přenesená",J3671,0)</f>
        <v>0</v>
      </c>
      <c r="BH3671" s="240">
        <f>IF(N3671="sníž. přenesená",J3671,0)</f>
        <v>0</v>
      </c>
      <c r="BI3671" s="240">
        <f>IF(N3671="nulová",J3671,0)</f>
        <v>0</v>
      </c>
      <c r="BJ3671" s="17" t="s">
        <v>81</v>
      </c>
      <c r="BK3671" s="240">
        <f>ROUND(I3671*H3671,2)</f>
        <v>0</v>
      </c>
      <c r="BL3671" s="17" t="s">
        <v>327</v>
      </c>
      <c r="BM3671" s="239" t="s">
        <v>3996</v>
      </c>
    </row>
    <row r="3672" s="13" customFormat="1">
      <c r="A3672" s="13"/>
      <c r="B3672" s="241"/>
      <c r="C3672" s="242"/>
      <c r="D3672" s="243" t="s">
        <v>195</v>
      </c>
      <c r="E3672" s="244" t="s">
        <v>1</v>
      </c>
      <c r="F3672" s="245" t="s">
        <v>208</v>
      </c>
      <c r="G3672" s="242"/>
      <c r="H3672" s="244" t="s">
        <v>1</v>
      </c>
      <c r="I3672" s="246"/>
      <c r="J3672" s="242"/>
      <c r="K3672" s="242"/>
      <c r="L3672" s="247"/>
      <c r="M3672" s="248"/>
      <c r="N3672" s="249"/>
      <c r="O3672" s="249"/>
      <c r="P3672" s="249"/>
      <c r="Q3672" s="249"/>
      <c r="R3672" s="249"/>
      <c r="S3672" s="249"/>
      <c r="T3672" s="250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51" t="s">
        <v>195</v>
      </c>
      <c r="AU3672" s="251" t="s">
        <v>83</v>
      </c>
      <c r="AV3672" s="13" t="s">
        <v>81</v>
      </c>
      <c r="AW3672" s="13" t="s">
        <v>30</v>
      </c>
      <c r="AX3672" s="13" t="s">
        <v>73</v>
      </c>
      <c r="AY3672" s="251" t="s">
        <v>183</v>
      </c>
    </row>
    <row r="3673" s="13" customFormat="1">
      <c r="A3673" s="13"/>
      <c r="B3673" s="241"/>
      <c r="C3673" s="242"/>
      <c r="D3673" s="243" t="s">
        <v>195</v>
      </c>
      <c r="E3673" s="244" t="s">
        <v>1</v>
      </c>
      <c r="F3673" s="245" t="s">
        <v>1606</v>
      </c>
      <c r="G3673" s="242"/>
      <c r="H3673" s="244" t="s">
        <v>1</v>
      </c>
      <c r="I3673" s="246"/>
      <c r="J3673" s="242"/>
      <c r="K3673" s="242"/>
      <c r="L3673" s="247"/>
      <c r="M3673" s="248"/>
      <c r="N3673" s="249"/>
      <c r="O3673" s="249"/>
      <c r="P3673" s="249"/>
      <c r="Q3673" s="249"/>
      <c r="R3673" s="249"/>
      <c r="S3673" s="249"/>
      <c r="T3673" s="250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51" t="s">
        <v>195</v>
      </c>
      <c r="AU3673" s="251" t="s">
        <v>83</v>
      </c>
      <c r="AV3673" s="13" t="s">
        <v>81</v>
      </c>
      <c r="AW3673" s="13" t="s">
        <v>30</v>
      </c>
      <c r="AX3673" s="13" t="s">
        <v>73</v>
      </c>
      <c r="AY3673" s="251" t="s">
        <v>183</v>
      </c>
    </row>
    <row r="3674" s="14" customFormat="1">
      <c r="A3674" s="14"/>
      <c r="B3674" s="252"/>
      <c r="C3674" s="253"/>
      <c r="D3674" s="243" t="s">
        <v>195</v>
      </c>
      <c r="E3674" s="254" t="s">
        <v>1</v>
      </c>
      <c r="F3674" s="255" t="s">
        <v>3997</v>
      </c>
      <c r="G3674" s="253"/>
      <c r="H3674" s="256">
        <v>1.2649999999999999</v>
      </c>
      <c r="I3674" s="257"/>
      <c r="J3674" s="253"/>
      <c r="K3674" s="253"/>
      <c r="L3674" s="258"/>
      <c r="M3674" s="259"/>
      <c r="N3674" s="260"/>
      <c r="O3674" s="260"/>
      <c r="P3674" s="260"/>
      <c r="Q3674" s="260"/>
      <c r="R3674" s="260"/>
      <c r="S3674" s="260"/>
      <c r="T3674" s="261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62" t="s">
        <v>195</v>
      </c>
      <c r="AU3674" s="262" t="s">
        <v>83</v>
      </c>
      <c r="AV3674" s="14" t="s">
        <v>83</v>
      </c>
      <c r="AW3674" s="14" t="s">
        <v>30</v>
      </c>
      <c r="AX3674" s="14" t="s">
        <v>73</v>
      </c>
      <c r="AY3674" s="262" t="s">
        <v>183</v>
      </c>
    </row>
    <row r="3675" s="13" customFormat="1">
      <c r="A3675" s="13"/>
      <c r="B3675" s="241"/>
      <c r="C3675" s="242"/>
      <c r="D3675" s="243" t="s">
        <v>195</v>
      </c>
      <c r="E3675" s="244" t="s">
        <v>1</v>
      </c>
      <c r="F3675" s="245" t="s">
        <v>1607</v>
      </c>
      <c r="G3675" s="242"/>
      <c r="H3675" s="244" t="s">
        <v>1</v>
      </c>
      <c r="I3675" s="246"/>
      <c r="J3675" s="242"/>
      <c r="K3675" s="242"/>
      <c r="L3675" s="247"/>
      <c r="M3675" s="248"/>
      <c r="N3675" s="249"/>
      <c r="O3675" s="249"/>
      <c r="P3675" s="249"/>
      <c r="Q3675" s="249"/>
      <c r="R3675" s="249"/>
      <c r="S3675" s="249"/>
      <c r="T3675" s="250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51" t="s">
        <v>195</v>
      </c>
      <c r="AU3675" s="251" t="s">
        <v>83</v>
      </c>
      <c r="AV3675" s="13" t="s">
        <v>81</v>
      </c>
      <c r="AW3675" s="13" t="s">
        <v>30</v>
      </c>
      <c r="AX3675" s="13" t="s">
        <v>73</v>
      </c>
      <c r="AY3675" s="251" t="s">
        <v>183</v>
      </c>
    </row>
    <row r="3676" s="14" customFormat="1">
      <c r="A3676" s="14"/>
      <c r="B3676" s="252"/>
      <c r="C3676" s="253"/>
      <c r="D3676" s="243" t="s">
        <v>195</v>
      </c>
      <c r="E3676" s="254" t="s">
        <v>1</v>
      </c>
      <c r="F3676" s="255" t="s">
        <v>1632</v>
      </c>
      <c r="G3676" s="253"/>
      <c r="H3676" s="256">
        <v>3.6299999999999999</v>
      </c>
      <c r="I3676" s="257"/>
      <c r="J3676" s="253"/>
      <c r="K3676" s="253"/>
      <c r="L3676" s="258"/>
      <c r="M3676" s="259"/>
      <c r="N3676" s="260"/>
      <c r="O3676" s="260"/>
      <c r="P3676" s="260"/>
      <c r="Q3676" s="260"/>
      <c r="R3676" s="260"/>
      <c r="S3676" s="260"/>
      <c r="T3676" s="261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62" t="s">
        <v>195</v>
      </c>
      <c r="AU3676" s="262" t="s">
        <v>83</v>
      </c>
      <c r="AV3676" s="14" t="s">
        <v>83</v>
      </c>
      <c r="AW3676" s="14" t="s">
        <v>30</v>
      </c>
      <c r="AX3676" s="14" t="s">
        <v>73</v>
      </c>
      <c r="AY3676" s="262" t="s">
        <v>183</v>
      </c>
    </row>
    <row r="3677" s="13" customFormat="1">
      <c r="A3677" s="13"/>
      <c r="B3677" s="241"/>
      <c r="C3677" s="242"/>
      <c r="D3677" s="243" t="s">
        <v>195</v>
      </c>
      <c r="E3677" s="244" t="s">
        <v>1</v>
      </c>
      <c r="F3677" s="245" t="s">
        <v>1609</v>
      </c>
      <c r="G3677" s="242"/>
      <c r="H3677" s="244" t="s">
        <v>1</v>
      </c>
      <c r="I3677" s="246"/>
      <c r="J3677" s="242"/>
      <c r="K3677" s="242"/>
      <c r="L3677" s="247"/>
      <c r="M3677" s="248"/>
      <c r="N3677" s="249"/>
      <c r="O3677" s="249"/>
      <c r="P3677" s="249"/>
      <c r="Q3677" s="249"/>
      <c r="R3677" s="249"/>
      <c r="S3677" s="249"/>
      <c r="T3677" s="250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51" t="s">
        <v>195</v>
      </c>
      <c r="AU3677" s="251" t="s">
        <v>83</v>
      </c>
      <c r="AV3677" s="13" t="s">
        <v>81</v>
      </c>
      <c r="AW3677" s="13" t="s">
        <v>30</v>
      </c>
      <c r="AX3677" s="13" t="s">
        <v>73</v>
      </c>
      <c r="AY3677" s="251" t="s">
        <v>183</v>
      </c>
    </row>
    <row r="3678" s="14" customFormat="1">
      <c r="A3678" s="14"/>
      <c r="B3678" s="252"/>
      <c r="C3678" s="253"/>
      <c r="D3678" s="243" t="s">
        <v>195</v>
      </c>
      <c r="E3678" s="254" t="s">
        <v>1</v>
      </c>
      <c r="F3678" s="255" t="s">
        <v>1633</v>
      </c>
      <c r="G3678" s="253"/>
      <c r="H3678" s="256">
        <v>3.0800000000000001</v>
      </c>
      <c r="I3678" s="257"/>
      <c r="J3678" s="253"/>
      <c r="K3678" s="253"/>
      <c r="L3678" s="258"/>
      <c r="M3678" s="259"/>
      <c r="N3678" s="260"/>
      <c r="O3678" s="260"/>
      <c r="P3678" s="260"/>
      <c r="Q3678" s="260"/>
      <c r="R3678" s="260"/>
      <c r="S3678" s="260"/>
      <c r="T3678" s="261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T3678" s="262" t="s">
        <v>195</v>
      </c>
      <c r="AU3678" s="262" t="s">
        <v>83</v>
      </c>
      <c r="AV3678" s="14" t="s">
        <v>83</v>
      </c>
      <c r="AW3678" s="14" t="s">
        <v>30</v>
      </c>
      <c r="AX3678" s="14" t="s">
        <v>73</v>
      </c>
      <c r="AY3678" s="262" t="s">
        <v>183</v>
      </c>
    </row>
    <row r="3679" s="13" customFormat="1">
      <c r="A3679" s="13"/>
      <c r="B3679" s="241"/>
      <c r="C3679" s="242"/>
      <c r="D3679" s="243" t="s">
        <v>195</v>
      </c>
      <c r="E3679" s="244" t="s">
        <v>1</v>
      </c>
      <c r="F3679" s="245" t="s">
        <v>1611</v>
      </c>
      <c r="G3679" s="242"/>
      <c r="H3679" s="244" t="s">
        <v>1</v>
      </c>
      <c r="I3679" s="246"/>
      <c r="J3679" s="242"/>
      <c r="K3679" s="242"/>
      <c r="L3679" s="247"/>
      <c r="M3679" s="248"/>
      <c r="N3679" s="249"/>
      <c r="O3679" s="249"/>
      <c r="P3679" s="249"/>
      <c r="Q3679" s="249"/>
      <c r="R3679" s="249"/>
      <c r="S3679" s="249"/>
      <c r="T3679" s="250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51" t="s">
        <v>195</v>
      </c>
      <c r="AU3679" s="251" t="s">
        <v>83</v>
      </c>
      <c r="AV3679" s="13" t="s">
        <v>81</v>
      </c>
      <c r="AW3679" s="13" t="s">
        <v>30</v>
      </c>
      <c r="AX3679" s="13" t="s">
        <v>73</v>
      </c>
      <c r="AY3679" s="251" t="s">
        <v>183</v>
      </c>
    </row>
    <row r="3680" s="14" customFormat="1">
      <c r="A3680" s="14"/>
      <c r="B3680" s="252"/>
      <c r="C3680" s="253"/>
      <c r="D3680" s="243" t="s">
        <v>195</v>
      </c>
      <c r="E3680" s="254" t="s">
        <v>1</v>
      </c>
      <c r="F3680" s="255" t="s">
        <v>1634</v>
      </c>
      <c r="G3680" s="253"/>
      <c r="H3680" s="256">
        <v>2.206</v>
      </c>
      <c r="I3680" s="257"/>
      <c r="J3680" s="253"/>
      <c r="K3680" s="253"/>
      <c r="L3680" s="258"/>
      <c r="M3680" s="259"/>
      <c r="N3680" s="260"/>
      <c r="O3680" s="260"/>
      <c r="P3680" s="260"/>
      <c r="Q3680" s="260"/>
      <c r="R3680" s="260"/>
      <c r="S3680" s="260"/>
      <c r="T3680" s="261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62" t="s">
        <v>195</v>
      </c>
      <c r="AU3680" s="262" t="s">
        <v>83</v>
      </c>
      <c r="AV3680" s="14" t="s">
        <v>83</v>
      </c>
      <c r="AW3680" s="14" t="s">
        <v>30</v>
      </c>
      <c r="AX3680" s="14" t="s">
        <v>73</v>
      </c>
      <c r="AY3680" s="262" t="s">
        <v>183</v>
      </c>
    </row>
    <row r="3681" s="13" customFormat="1">
      <c r="A3681" s="13"/>
      <c r="B3681" s="241"/>
      <c r="C3681" s="242"/>
      <c r="D3681" s="243" t="s">
        <v>195</v>
      </c>
      <c r="E3681" s="244" t="s">
        <v>1</v>
      </c>
      <c r="F3681" s="245" t="s">
        <v>1615</v>
      </c>
      <c r="G3681" s="242"/>
      <c r="H3681" s="244" t="s">
        <v>1</v>
      </c>
      <c r="I3681" s="246"/>
      <c r="J3681" s="242"/>
      <c r="K3681" s="242"/>
      <c r="L3681" s="247"/>
      <c r="M3681" s="248"/>
      <c r="N3681" s="249"/>
      <c r="O3681" s="249"/>
      <c r="P3681" s="249"/>
      <c r="Q3681" s="249"/>
      <c r="R3681" s="249"/>
      <c r="S3681" s="249"/>
      <c r="T3681" s="250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51" t="s">
        <v>195</v>
      </c>
      <c r="AU3681" s="251" t="s">
        <v>83</v>
      </c>
      <c r="AV3681" s="13" t="s">
        <v>81</v>
      </c>
      <c r="AW3681" s="13" t="s">
        <v>30</v>
      </c>
      <c r="AX3681" s="13" t="s">
        <v>73</v>
      </c>
      <c r="AY3681" s="251" t="s">
        <v>183</v>
      </c>
    </row>
    <row r="3682" s="14" customFormat="1">
      <c r="A3682" s="14"/>
      <c r="B3682" s="252"/>
      <c r="C3682" s="253"/>
      <c r="D3682" s="243" t="s">
        <v>195</v>
      </c>
      <c r="E3682" s="254" t="s">
        <v>1</v>
      </c>
      <c r="F3682" s="255" t="s">
        <v>1635</v>
      </c>
      <c r="G3682" s="253"/>
      <c r="H3682" s="256">
        <v>3.8999999999999999</v>
      </c>
      <c r="I3682" s="257"/>
      <c r="J3682" s="253"/>
      <c r="K3682" s="253"/>
      <c r="L3682" s="258"/>
      <c r="M3682" s="259"/>
      <c r="N3682" s="260"/>
      <c r="O3682" s="260"/>
      <c r="P3682" s="260"/>
      <c r="Q3682" s="260"/>
      <c r="R3682" s="260"/>
      <c r="S3682" s="260"/>
      <c r="T3682" s="261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62" t="s">
        <v>195</v>
      </c>
      <c r="AU3682" s="262" t="s">
        <v>83</v>
      </c>
      <c r="AV3682" s="14" t="s">
        <v>83</v>
      </c>
      <c r="AW3682" s="14" t="s">
        <v>30</v>
      </c>
      <c r="AX3682" s="14" t="s">
        <v>73</v>
      </c>
      <c r="AY3682" s="262" t="s">
        <v>183</v>
      </c>
    </row>
    <row r="3683" s="13" customFormat="1">
      <c r="A3683" s="13"/>
      <c r="B3683" s="241"/>
      <c r="C3683" s="242"/>
      <c r="D3683" s="243" t="s">
        <v>195</v>
      </c>
      <c r="E3683" s="244" t="s">
        <v>1</v>
      </c>
      <c r="F3683" s="245" t="s">
        <v>1617</v>
      </c>
      <c r="G3683" s="242"/>
      <c r="H3683" s="244" t="s">
        <v>1</v>
      </c>
      <c r="I3683" s="246"/>
      <c r="J3683" s="242"/>
      <c r="K3683" s="242"/>
      <c r="L3683" s="247"/>
      <c r="M3683" s="248"/>
      <c r="N3683" s="249"/>
      <c r="O3683" s="249"/>
      <c r="P3683" s="249"/>
      <c r="Q3683" s="249"/>
      <c r="R3683" s="249"/>
      <c r="S3683" s="249"/>
      <c r="T3683" s="250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51" t="s">
        <v>195</v>
      </c>
      <c r="AU3683" s="251" t="s">
        <v>83</v>
      </c>
      <c r="AV3683" s="13" t="s">
        <v>81</v>
      </c>
      <c r="AW3683" s="13" t="s">
        <v>30</v>
      </c>
      <c r="AX3683" s="13" t="s">
        <v>73</v>
      </c>
      <c r="AY3683" s="251" t="s">
        <v>183</v>
      </c>
    </row>
    <row r="3684" s="14" customFormat="1">
      <c r="A3684" s="14"/>
      <c r="B3684" s="252"/>
      <c r="C3684" s="253"/>
      <c r="D3684" s="243" t="s">
        <v>195</v>
      </c>
      <c r="E3684" s="254" t="s">
        <v>1</v>
      </c>
      <c r="F3684" s="255" t="s">
        <v>1636</v>
      </c>
      <c r="G3684" s="253"/>
      <c r="H3684" s="256">
        <v>2.8599999999999999</v>
      </c>
      <c r="I3684" s="257"/>
      <c r="J3684" s="253"/>
      <c r="K3684" s="253"/>
      <c r="L3684" s="258"/>
      <c r="M3684" s="259"/>
      <c r="N3684" s="260"/>
      <c r="O3684" s="260"/>
      <c r="P3684" s="260"/>
      <c r="Q3684" s="260"/>
      <c r="R3684" s="260"/>
      <c r="S3684" s="260"/>
      <c r="T3684" s="261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62" t="s">
        <v>195</v>
      </c>
      <c r="AU3684" s="262" t="s">
        <v>83</v>
      </c>
      <c r="AV3684" s="14" t="s">
        <v>83</v>
      </c>
      <c r="AW3684" s="14" t="s">
        <v>30</v>
      </c>
      <c r="AX3684" s="14" t="s">
        <v>73</v>
      </c>
      <c r="AY3684" s="262" t="s">
        <v>183</v>
      </c>
    </row>
    <row r="3685" s="13" customFormat="1">
      <c r="A3685" s="13"/>
      <c r="B3685" s="241"/>
      <c r="C3685" s="242"/>
      <c r="D3685" s="243" t="s">
        <v>195</v>
      </c>
      <c r="E3685" s="244" t="s">
        <v>1</v>
      </c>
      <c r="F3685" s="245" t="s">
        <v>1619</v>
      </c>
      <c r="G3685" s="242"/>
      <c r="H3685" s="244" t="s">
        <v>1</v>
      </c>
      <c r="I3685" s="246"/>
      <c r="J3685" s="242"/>
      <c r="K3685" s="242"/>
      <c r="L3685" s="247"/>
      <c r="M3685" s="248"/>
      <c r="N3685" s="249"/>
      <c r="O3685" s="249"/>
      <c r="P3685" s="249"/>
      <c r="Q3685" s="249"/>
      <c r="R3685" s="249"/>
      <c r="S3685" s="249"/>
      <c r="T3685" s="250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51" t="s">
        <v>195</v>
      </c>
      <c r="AU3685" s="251" t="s">
        <v>83</v>
      </c>
      <c r="AV3685" s="13" t="s">
        <v>81</v>
      </c>
      <c r="AW3685" s="13" t="s">
        <v>30</v>
      </c>
      <c r="AX3685" s="13" t="s">
        <v>73</v>
      </c>
      <c r="AY3685" s="251" t="s">
        <v>183</v>
      </c>
    </row>
    <row r="3686" s="14" customFormat="1">
      <c r="A3686" s="14"/>
      <c r="B3686" s="252"/>
      <c r="C3686" s="253"/>
      <c r="D3686" s="243" t="s">
        <v>195</v>
      </c>
      <c r="E3686" s="254" t="s">
        <v>1</v>
      </c>
      <c r="F3686" s="255" t="s">
        <v>1637</v>
      </c>
      <c r="G3686" s="253"/>
      <c r="H3686" s="256">
        <v>8.5359999999999996</v>
      </c>
      <c r="I3686" s="257"/>
      <c r="J3686" s="253"/>
      <c r="K3686" s="253"/>
      <c r="L3686" s="258"/>
      <c r="M3686" s="259"/>
      <c r="N3686" s="260"/>
      <c r="O3686" s="260"/>
      <c r="P3686" s="260"/>
      <c r="Q3686" s="260"/>
      <c r="R3686" s="260"/>
      <c r="S3686" s="260"/>
      <c r="T3686" s="261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62" t="s">
        <v>195</v>
      </c>
      <c r="AU3686" s="262" t="s">
        <v>83</v>
      </c>
      <c r="AV3686" s="14" t="s">
        <v>83</v>
      </c>
      <c r="AW3686" s="14" t="s">
        <v>30</v>
      </c>
      <c r="AX3686" s="14" t="s">
        <v>73</v>
      </c>
      <c r="AY3686" s="262" t="s">
        <v>183</v>
      </c>
    </row>
    <row r="3687" s="13" customFormat="1">
      <c r="A3687" s="13"/>
      <c r="B3687" s="241"/>
      <c r="C3687" s="242"/>
      <c r="D3687" s="243" t="s">
        <v>195</v>
      </c>
      <c r="E3687" s="244" t="s">
        <v>1</v>
      </c>
      <c r="F3687" s="245" t="s">
        <v>1621</v>
      </c>
      <c r="G3687" s="242"/>
      <c r="H3687" s="244" t="s">
        <v>1</v>
      </c>
      <c r="I3687" s="246"/>
      <c r="J3687" s="242"/>
      <c r="K3687" s="242"/>
      <c r="L3687" s="247"/>
      <c r="M3687" s="248"/>
      <c r="N3687" s="249"/>
      <c r="O3687" s="249"/>
      <c r="P3687" s="249"/>
      <c r="Q3687" s="249"/>
      <c r="R3687" s="249"/>
      <c r="S3687" s="249"/>
      <c r="T3687" s="250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51" t="s">
        <v>195</v>
      </c>
      <c r="AU3687" s="251" t="s">
        <v>83</v>
      </c>
      <c r="AV3687" s="13" t="s">
        <v>81</v>
      </c>
      <c r="AW3687" s="13" t="s">
        <v>30</v>
      </c>
      <c r="AX3687" s="13" t="s">
        <v>73</v>
      </c>
      <c r="AY3687" s="251" t="s">
        <v>183</v>
      </c>
    </row>
    <row r="3688" s="14" customFormat="1">
      <c r="A3688" s="14"/>
      <c r="B3688" s="252"/>
      <c r="C3688" s="253"/>
      <c r="D3688" s="243" t="s">
        <v>195</v>
      </c>
      <c r="E3688" s="254" t="s">
        <v>1</v>
      </c>
      <c r="F3688" s="255" t="s">
        <v>1638</v>
      </c>
      <c r="G3688" s="253"/>
      <c r="H3688" s="256">
        <v>2.2000000000000002</v>
      </c>
      <c r="I3688" s="257"/>
      <c r="J3688" s="253"/>
      <c r="K3688" s="253"/>
      <c r="L3688" s="258"/>
      <c r="M3688" s="259"/>
      <c r="N3688" s="260"/>
      <c r="O3688" s="260"/>
      <c r="P3688" s="260"/>
      <c r="Q3688" s="260"/>
      <c r="R3688" s="260"/>
      <c r="S3688" s="260"/>
      <c r="T3688" s="261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T3688" s="262" t="s">
        <v>195</v>
      </c>
      <c r="AU3688" s="262" t="s">
        <v>83</v>
      </c>
      <c r="AV3688" s="14" t="s">
        <v>83</v>
      </c>
      <c r="AW3688" s="14" t="s">
        <v>30</v>
      </c>
      <c r="AX3688" s="14" t="s">
        <v>73</v>
      </c>
      <c r="AY3688" s="262" t="s">
        <v>183</v>
      </c>
    </row>
    <row r="3689" s="13" customFormat="1">
      <c r="A3689" s="13"/>
      <c r="B3689" s="241"/>
      <c r="C3689" s="242"/>
      <c r="D3689" s="243" t="s">
        <v>195</v>
      </c>
      <c r="E3689" s="244" t="s">
        <v>1</v>
      </c>
      <c r="F3689" s="245" t="s">
        <v>1639</v>
      </c>
      <c r="G3689" s="242"/>
      <c r="H3689" s="244" t="s">
        <v>1</v>
      </c>
      <c r="I3689" s="246"/>
      <c r="J3689" s="242"/>
      <c r="K3689" s="242"/>
      <c r="L3689" s="247"/>
      <c r="M3689" s="248"/>
      <c r="N3689" s="249"/>
      <c r="O3689" s="249"/>
      <c r="P3689" s="249"/>
      <c r="Q3689" s="249"/>
      <c r="R3689" s="249"/>
      <c r="S3689" s="249"/>
      <c r="T3689" s="250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T3689" s="251" t="s">
        <v>195</v>
      </c>
      <c r="AU3689" s="251" t="s">
        <v>83</v>
      </c>
      <c r="AV3689" s="13" t="s">
        <v>81</v>
      </c>
      <c r="AW3689" s="13" t="s">
        <v>30</v>
      </c>
      <c r="AX3689" s="13" t="s">
        <v>73</v>
      </c>
      <c r="AY3689" s="251" t="s">
        <v>183</v>
      </c>
    </row>
    <row r="3690" s="14" customFormat="1">
      <c r="A3690" s="14"/>
      <c r="B3690" s="252"/>
      <c r="C3690" s="253"/>
      <c r="D3690" s="243" t="s">
        <v>195</v>
      </c>
      <c r="E3690" s="254" t="s">
        <v>1</v>
      </c>
      <c r="F3690" s="255" t="s">
        <v>1640</v>
      </c>
      <c r="G3690" s="253"/>
      <c r="H3690" s="256">
        <v>2.0099999999999998</v>
      </c>
      <c r="I3690" s="257"/>
      <c r="J3690" s="253"/>
      <c r="K3690" s="253"/>
      <c r="L3690" s="258"/>
      <c r="M3690" s="259"/>
      <c r="N3690" s="260"/>
      <c r="O3690" s="260"/>
      <c r="P3690" s="260"/>
      <c r="Q3690" s="260"/>
      <c r="R3690" s="260"/>
      <c r="S3690" s="260"/>
      <c r="T3690" s="261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T3690" s="262" t="s">
        <v>195</v>
      </c>
      <c r="AU3690" s="262" t="s">
        <v>83</v>
      </c>
      <c r="AV3690" s="14" t="s">
        <v>83</v>
      </c>
      <c r="AW3690" s="14" t="s">
        <v>30</v>
      </c>
      <c r="AX3690" s="14" t="s">
        <v>73</v>
      </c>
      <c r="AY3690" s="262" t="s">
        <v>183</v>
      </c>
    </row>
    <row r="3691" s="13" customFormat="1">
      <c r="A3691" s="13"/>
      <c r="B3691" s="241"/>
      <c r="C3691" s="242"/>
      <c r="D3691" s="243" t="s">
        <v>195</v>
      </c>
      <c r="E3691" s="244" t="s">
        <v>1</v>
      </c>
      <c r="F3691" s="245" t="s">
        <v>3998</v>
      </c>
      <c r="G3691" s="242"/>
      <c r="H3691" s="244" t="s">
        <v>1</v>
      </c>
      <c r="I3691" s="246"/>
      <c r="J3691" s="242"/>
      <c r="K3691" s="242"/>
      <c r="L3691" s="247"/>
      <c r="M3691" s="248"/>
      <c r="N3691" s="249"/>
      <c r="O3691" s="249"/>
      <c r="P3691" s="249"/>
      <c r="Q3691" s="249"/>
      <c r="R3691" s="249"/>
      <c r="S3691" s="249"/>
      <c r="T3691" s="250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51" t="s">
        <v>195</v>
      </c>
      <c r="AU3691" s="251" t="s">
        <v>83</v>
      </c>
      <c r="AV3691" s="13" t="s">
        <v>81</v>
      </c>
      <c r="AW3691" s="13" t="s">
        <v>30</v>
      </c>
      <c r="AX3691" s="13" t="s">
        <v>73</v>
      </c>
      <c r="AY3691" s="251" t="s">
        <v>183</v>
      </c>
    </row>
    <row r="3692" s="13" customFormat="1">
      <c r="A3692" s="13"/>
      <c r="B3692" s="241"/>
      <c r="C3692" s="242"/>
      <c r="D3692" s="243" t="s">
        <v>195</v>
      </c>
      <c r="E3692" s="244" t="s">
        <v>1</v>
      </c>
      <c r="F3692" s="245" t="s">
        <v>1641</v>
      </c>
      <c r="G3692" s="242"/>
      <c r="H3692" s="244" t="s">
        <v>1</v>
      </c>
      <c r="I3692" s="246"/>
      <c r="J3692" s="242"/>
      <c r="K3692" s="242"/>
      <c r="L3692" s="247"/>
      <c r="M3692" s="248"/>
      <c r="N3692" s="249"/>
      <c r="O3692" s="249"/>
      <c r="P3692" s="249"/>
      <c r="Q3692" s="249"/>
      <c r="R3692" s="249"/>
      <c r="S3692" s="249"/>
      <c r="T3692" s="250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51" t="s">
        <v>195</v>
      </c>
      <c r="AU3692" s="251" t="s">
        <v>83</v>
      </c>
      <c r="AV3692" s="13" t="s">
        <v>81</v>
      </c>
      <c r="AW3692" s="13" t="s">
        <v>30</v>
      </c>
      <c r="AX3692" s="13" t="s">
        <v>73</v>
      </c>
      <c r="AY3692" s="251" t="s">
        <v>183</v>
      </c>
    </row>
    <row r="3693" s="14" customFormat="1">
      <c r="A3693" s="14"/>
      <c r="B3693" s="252"/>
      <c r="C3693" s="253"/>
      <c r="D3693" s="243" t="s">
        <v>195</v>
      </c>
      <c r="E3693" s="254" t="s">
        <v>1</v>
      </c>
      <c r="F3693" s="255" t="s">
        <v>1642</v>
      </c>
      <c r="G3693" s="253"/>
      <c r="H3693" s="256">
        <v>0.51600000000000001</v>
      </c>
      <c r="I3693" s="257"/>
      <c r="J3693" s="253"/>
      <c r="K3693" s="253"/>
      <c r="L3693" s="258"/>
      <c r="M3693" s="259"/>
      <c r="N3693" s="260"/>
      <c r="O3693" s="260"/>
      <c r="P3693" s="260"/>
      <c r="Q3693" s="260"/>
      <c r="R3693" s="260"/>
      <c r="S3693" s="260"/>
      <c r="T3693" s="261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62" t="s">
        <v>195</v>
      </c>
      <c r="AU3693" s="262" t="s">
        <v>83</v>
      </c>
      <c r="AV3693" s="14" t="s">
        <v>83</v>
      </c>
      <c r="AW3693" s="14" t="s">
        <v>30</v>
      </c>
      <c r="AX3693" s="14" t="s">
        <v>73</v>
      </c>
      <c r="AY3693" s="262" t="s">
        <v>183</v>
      </c>
    </row>
    <row r="3694" s="13" customFormat="1">
      <c r="A3694" s="13"/>
      <c r="B3694" s="241"/>
      <c r="C3694" s="242"/>
      <c r="D3694" s="243" t="s">
        <v>195</v>
      </c>
      <c r="E3694" s="244" t="s">
        <v>1</v>
      </c>
      <c r="F3694" s="245" t="s">
        <v>1624</v>
      </c>
      <c r="G3694" s="242"/>
      <c r="H3694" s="244" t="s">
        <v>1</v>
      </c>
      <c r="I3694" s="246"/>
      <c r="J3694" s="242"/>
      <c r="K3694" s="242"/>
      <c r="L3694" s="247"/>
      <c r="M3694" s="248"/>
      <c r="N3694" s="249"/>
      <c r="O3694" s="249"/>
      <c r="P3694" s="249"/>
      <c r="Q3694" s="249"/>
      <c r="R3694" s="249"/>
      <c r="S3694" s="249"/>
      <c r="T3694" s="250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51" t="s">
        <v>195</v>
      </c>
      <c r="AU3694" s="251" t="s">
        <v>83</v>
      </c>
      <c r="AV3694" s="13" t="s">
        <v>81</v>
      </c>
      <c r="AW3694" s="13" t="s">
        <v>30</v>
      </c>
      <c r="AX3694" s="13" t="s">
        <v>73</v>
      </c>
      <c r="AY3694" s="251" t="s">
        <v>183</v>
      </c>
    </row>
    <row r="3695" s="14" customFormat="1">
      <c r="A3695" s="14"/>
      <c r="B3695" s="252"/>
      <c r="C3695" s="253"/>
      <c r="D3695" s="243" t="s">
        <v>195</v>
      </c>
      <c r="E3695" s="254" t="s">
        <v>1</v>
      </c>
      <c r="F3695" s="255" t="s">
        <v>1643</v>
      </c>
      <c r="G3695" s="253"/>
      <c r="H3695" s="256">
        <v>1.5840000000000001</v>
      </c>
      <c r="I3695" s="257"/>
      <c r="J3695" s="253"/>
      <c r="K3695" s="253"/>
      <c r="L3695" s="258"/>
      <c r="M3695" s="259"/>
      <c r="N3695" s="260"/>
      <c r="O3695" s="260"/>
      <c r="P3695" s="260"/>
      <c r="Q3695" s="260"/>
      <c r="R3695" s="260"/>
      <c r="S3695" s="260"/>
      <c r="T3695" s="261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62" t="s">
        <v>195</v>
      </c>
      <c r="AU3695" s="262" t="s">
        <v>83</v>
      </c>
      <c r="AV3695" s="14" t="s">
        <v>83</v>
      </c>
      <c r="AW3695" s="14" t="s">
        <v>30</v>
      </c>
      <c r="AX3695" s="14" t="s">
        <v>73</v>
      </c>
      <c r="AY3695" s="262" t="s">
        <v>183</v>
      </c>
    </row>
    <row r="3696" s="13" customFormat="1">
      <c r="A3696" s="13"/>
      <c r="B3696" s="241"/>
      <c r="C3696" s="242"/>
      <c r="D3696" s="243" t="s">
        <v>195</v>
      </c>
      <c r="E3696" s="244" t="s">
        <v>1</v>
      </c>
      <c r="F3696" s="245" t="s">
        <v>1626</v>
      </c>
      <c r="G3696" s="242"/>
      <c r="H3696" s="244" t="s">
        <v>1</v>
      </c>
      <c r="I3696" s="246"/>
      <c r="J3696" s="242"/>
      <c r="K3696" s="242"/>
      <c r="L3696" s="247"/>
      <c r="M3696" s="248"/>
      <c r="N3696" s="249"/>
      <c r="O3696" s="249"/>
      <c r="P3696" s="249"/>
      <c r="Q3696" s="249"/>
      <c r="R3696" s="249"/>
      <c r="S3696" s="249"/>
      <c r="T3696" s="250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51" t="s">
        <v>195</v>
      </c>
      <c r="AU3696" s="251" t="s">
        <v>83</v>
      </c>
      <c r="AV3696" s="13" t="s">
        <v>81</v>
      </c>
      <c r="AW3696" s="13" t="s">
        <v>30</v>
      </c>
      <c r="AX3696" s="13" t="s">
        <v>73</v>
      </c>
      <c r="AY3696" s="251" t="s">
        <v>183</v>
      </c>
    </row>
    <row r="3697" s="14" customFormat="1">
      <c r="A3697" s="14"/>
      <c r="B3697" s="252"/>
      <c r="C3697" s="253"/>
      <c r="D3697" s="243" t="s">
        <v>195</v>
      </c>
      <c r="E3697" s="254" t="s">
        <v>1</v>
      </c>
      <c r="F3697" s="255" t="s">
        <v>1644</v>
      </c>
      <c r="G3697" s="253"/>
      <c r="H3697" s="256">
        <v>1.3859999999999999</v>
      </c>
      <c r="I3697" s="257"/>
      <c r="J3697" s="253"/>
      <c r="K3697" s="253"/>
      <c r="L3697" s="258"/>
      <c r="M3697" s="259"/>
      <c r="N3697" s="260"/>
      <c r="O3697" s="260"/>
      <c r="P3697" s="260"/>
      <c r="Q3697" s="260"/>
      <c r="R3697" s="260"/>
      <c r="S3697" s="260"/>
      <c r="T3697" s="261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62" t="s">
        <v>195</v>
      </c>
      <c r="AU3697" s="262" t="s">
        <v>83</v>
      </c>
      <c r="AV3697" s="14" t="s">
        <v>83</v>
      </c>
      <c r="AW3697" s="14" t="s">
        <v>30</v>
      </c>
      <c r="AX3697" s="14" t="s">
        <v>73</v>
      </c>
      <c r="AY3697" s="262" t="s">
        <v>183</v>
      </c>
    </row>
    <row r="3698" s="13" customFormat="1">
      <c r="A3698" s="13"/>
      <c r="B3698" s="241"/>
      <c r="C3698" s="242"/>
      <c r="D3698" s="243" t="s">
        <v>195</v>
      </c>
      <c r="E3698" s="244" t="s">
        <v>1</v>
      </c>
      <c r="F3698" s="245" t="s">
        <v>1628</v>
      </c>
      <c r="G3698" s="242"/>
      <c r="H3698" s="244" t="s">
        <v>1</v>
      </c>
      <c r="I3698" s="246"/>
      <c r="J3698" s="242"/>
      <c r="K3698" s="242"/>
      <c r="L3698" s="247"/>
      <c r="M3698" s="248"/>
      <c r="N3698" s="249"/>
      <c r="O3698" s="249"/>
      <c r="P3698" s="249"/>
      <c r="Q3698" s="249"/>
      <c r="R3698" s="249"/>
      <c r="S3698" s="249"/>
      <c r="T3698" s="250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T3698" s="251" t="s">
        <v>195</v>
      </c>
      <c r="AU3698" s="251" t="s">
        <v>83</v>
      </c>
      <c r="AV3698" s="13" t="s">
        <v>81</v>
      </c>
      <c r="AW3698" s="13" t="s">
        <v>30</v>
      </c>
      <c r="AX3698" s="13" t="s">
        <v>73</v>
      </c>
      <c r="AY3698" s="251" t="s">
        <v>183</v>
      </c>
    </row>
    <row r="3699" s="14" customFormat="1">
      <c r="A3699" s="14"/>
      <c r="B3699" s="252"/>
      <c r="C3699" s="253"/>
      <c r="D3699" s="243" t="s">
        <v>195</v>
      </c>
      <c r="E3699" s="254" t="s">
        <v>1</v>
      </c>
      <c r="F3699" s="255" t="s">
        <v>1629</v>
      </c>
      <c r="G3699" s="253"/>
      <c r="H3699" s="256">
        <v>1.44</v>
      </c>
      <c r="I3699" s="257"/>
      <c r="J3699" s="253"/>
      <c r="K3699" s="253"/>
      <c r="L3699" s="258"/>
      <c r="M3699" s="259"/>
      <c r="N3699" s="260"/>
      <c r="O3699" s="260"/>
      <c r="P3699" s="260"/>
      <c r="Q3699" s="260"/>
      <c r="R3699" s="260"/>
      <c r="S3699" s="260"/>
      <c r="T3699" s="261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62" t="s">
        <v>195</v>
      </c>
      <c r="AU3699" s="262" t="s">
        <v>83</v>
      </c>
      <c r="AV3699" s="14" t="s">
        <v>83</v>
      </c>
      <c r="AW3699" s="14" t="s">
        <v>30</v>
      </c>
      <c r="AX3699" s="14" t="s">
        <v>73</v>
      </c>
      <c r="AY3699" s="262" t="s">
        <v>183</v>
      </c>
    </row>
    <row r="3700" s="13" customFormat="1">
      <c r="A3700" s="13"/>
      <c r="B3700" s="241"/>
      <c r="C3700" s="242"/>
      <c r="D3700" s="243" t="s">
        <v>195</v>
      </c>
      <c r="E3700" s="244" t="s">
        <v>1</v>
      </c>
      <c r="F3700" s="245" t="s">
        <v>1630</v>
      </c>
      <c r="G3700" s="242"/>
      <c r="H3700" s="244" t="s">
        <v>1</v>
      </c>
      <c r="I3700" s="246"/>
      <c r="J3700" s="242"/>
      <c r="K3700" s="242"/>
      <c r="L3700" s="247"/>
      <c r="M3700" s="248"/>
      <c r="N3700" s="249"/>
      <c r="O3700" s="249"/>
      <c r="P3700" s="249"/>
      <c r="Q3700" s="249"/>
      <c r="R3700" s="249"/>
      <c r="S3700" s="249"/>
      <c r="T3700" s="250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51" t="s">
        <v>195</v>
      </c>
      <c r="AU3700" s="251" t="s">
        <v>83</v>
      </c>
      <c r="AV3700" s="13" t="s">
        <v>81</v>
      </c>
      <c r="AW3700" s="13" t="s">
        <v>30</v>
      </c>
      <c r="AX3700" s="13" t="s">
        <v>73</v>
      </c>
      <c r="AY3700" s="251" t="s">
        <v>183</v>
      </c>
    </row>
    <row r="3701" s="14" customFormat="1">
      <c r="A3701" s="14"/>
      <c r="B3701" s="252"/>
      <c r="C3701" s="253"/>
      <c r="D3701" s="243" t="s">
        <v>195</v>
      </c>
      <c r="E3701" s="254" t="s">
        <v>1</v>
      </c>
      <c r="F3701" s="255" t="s">
        <v>1645</v>
      </c>
      <c r="G3701" s="253"/>
      <c r="H3701" s="256">
        <v>2.298</v>
      </c>
      <c r="I3701" s="257"/>
      <c r="J3701" s="253"/>
      <c r="K3701" s="253"/>
      <c r="L3701" s="258"/>
      <c r="M3701" s="259"/>
      <c r="N3701" s="260"/>
      <c r="O3701" s="260"/>
      <c r="P3701" s="260"/>
      <c r="Q3701" s="260"/>
      <c r="R3701" s="260"/>
      <c r="S3701" s="260"/>
      <c r="T3701" s="261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62" t="s">
        <v>195</v>
      </c>
      <c r="AU3701" s="262" t="s">
        <v>83</v>
      </c>
      <c r="AV3701" s="14" t="s">
        <v>83</v>
      </c>
      <c r="AW3701" s="14" t="s">
        <v>30</v>
      </c>
      <c r="AX3701" s="14" t="s">
        <v>73</v>
      </c>
      <c r="AY3701" s="262" t="s">
        <v>183</v>
      </c>
    </row>
    <row r="3702" s="15" customFormat="1">
      <c r="A3702" s="15"/>
      <c r="B3702" s="263"/>
      <c r="C3702" s="264"/>
      <c r="D3702" s="243" t="s">
        <v>195</v>
      </c>
      <c r="E3702" s="265" t="s">
        <v>1</v>
      </c>
      <c r="F3702" s="266" t="s">
        <v>219</v>
      </c>
      <c r="G3702" s="264"/>
      <c r="H3702" s="267">
        <v>36.910999999999994</v>
      </c>
      <c r="I3702" s="268"/>
      <c r="J3702" s="264"/>
      <c r="K3702" s="264"/>
      <c r="L3702" s="269"/>
      <c r="M3702" s="270"/>
      <c r="N3702" s="271"/>
      <c r="O3702" s="271"/>
      <c r="P3702" s="271"/>
      <c r="Q3702" s="271"/>
      <c r="R3702" s="271"/>
      <c r="S3702" s="271"/>
      <c r="T3702" s="272"/>
      <c r="U3702" s="15"/>
      <c r="V3702" s="15"/>
      <c r="W3702" s="15"/>
      <c r="X3702" s="15"/>
      <c r="Y3702" s="15"/>
      <c r="Z3702" s="15"/>
      <c r="AA3702" s="15"/>
      <c r="AB3702" s="15"/>
      <c r="AC3702" s="15"/>
      <c r="AD3702" s="15"/>
      <c r="AE3702" s="15"/>
      <c r="AT3702" s="273" t="s">
        <v>195</v>
      </c>
      <c r="AU3702" s="273" t="s">
        <v>83</v>
      </c>
      <c r="AV3702" s="15" t="s">
        <v>188</v>
      </c>
      <c r="AW3702" s="15" t="s">
        <v>30</v>
      </c>
      <c r="AX3702" s="15" t="s">
        <v>81</v>
      </c>
      <c r="AY3702" s="273" t="s">
        <v>183</v>
      </c>
    </row>
    <row r="3703" s="2" customFormat="1" ht="24.15" customHeight="1">
      <c r="A3703" s="38"/>
      <c r="B3703" s="39"/>
      <c r="C3703" s="277" t="s">
        <v>3999</v>
      </c>
      <c r="D3703" s="277" t="s">
        <v>649</v>
      </c>
      <c r="E3703" s="278" t="s">
        <v>4000</v>
      </c>
      <c r="F3703" s="279" t="s">
        <v>4001</v>
      </c>
      <c r="G3703" s="280" t="s">
        <v>202</v>
      </c>
      <c r="H3703" s="281">
        <v>39.210999999999999</v>
      </c>
      <c r="I3703" s="282"/>
      <c r="J3703" s="283">
        <f>ROUND(I3703*H3703,2)</f>
        <v>0</v>
      </c>
      <c r="K3703" s="284"/>
      <c r="L3703" s="285"/>
      <c r="M3703" s="286" t="s">
        <v>1</v>
      </c>
      <c r="N3703" s="287" t="s">
        <v>38</v>
      </c>
      <c r="O3703" s="91"/>
      <c r="P3703" s="237">
        <f>O3703*H3703</f>
        <v>0</v>
      </c>
      <c r="Q3703" s="237">
        <v>0.021999999999999999</v>
      </c>
      <c r="R3703" s="237">
        <f>Q3703*H3703</f>
        <v>0.86264199999999991</v>
      </c>
      <c r="S3703" s="237">
        <v>0</v>
      </c>
      <c r="T3703" s="238">
        <f>S3703*H3703</f>
        <v>0</v>
      </c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R3703" s="239" t="s">
        <v>435</v>
      </c>
      <c r="AT3703" s="239" t="s">
        <v>649</v>
      </c>
      <c r="AU3703" s="239" t="s">
        <v>83</v>
      </c>
      <c r="AY3703" s="17" t="s">
        <v>183</v>
      </c>
      <c r="BE3703" s="240">
        <f>IF(N3703="základní",J3703,0)</f>
        <v>0</v>
      </c>
      <c r="BF3703" s="240">
        <f>IF(N3703="snížená",J3703,0)</f>
        <v>0</v>
      </c>
      <c r="BG3703" s="240">
        <f>IF(N3703="zákl. přenesená",J3703,0)</f>
        <v>0</v>
      </c>
      <c r="BH3703" s="240">
        <f>IF(N3703="sníž. přenesená",J3703,0)</f>
        <v>0</v>
      </c>
      <c r="BI3703" s="240">
        <f>IF(N3703="nulová",J3703,0)</f>
        <v>0</v>
      </c>
      <c r="BJ3703" s="17" t="s">
        <v>81</v>
      </c>
      <c r="BK3703" s="240">
        <f>ROUND(I3703*H3703,2)</f>
        <v>0</v>
      </c>
      <c r="BL3703" s="17" t="s">
        <v>327</v>
      </c>
      <c r="BM3703" s="239" t="s">
        <v>4002</v>
      </c>
    </row>
    <row r="3704" s="14" customFormat="1">
      <c r="A3704" s="14"/>
      <c r="B3704" s="252"/>
      <c r="C3704" s="253"/>
      <c r="D3704" s="243" t="s">
        <v>195</v>
      </c>
      <c r="E3704" s="253"/>
      <c r="F3704" s="255" t="s">
        <v>4003</v>
      </c>
      <c r="G3704" s="253"/>
      <c r="H3704" s="256">
        <v>39.210999999999999</v>
      </c>
      <c r="I3704" s="257"/>
      <c r="J3704" s="253"/>
      <c r="K3704" s="253"/>
      <c r="L3704" s="258"/>
      <c r="M3704" s="259"/>
      <c r="N3704" s="260"/>
      <c r="O3704" s="260"/>
      <c r="P3704" s="260"/>
      <c r="Q3704" s="260"/>
      <c r="R3704" s="260"/>
      <c r="S3704" s="260"/>
      <c r="T3704" s="261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62" t="s">
        <v>195</v>
      </c>
      <c r="AU3704" s="262" t="s">
        <v>83</v>
      </c>
      <c r="AV3704" s="14" t="s">
        <v>83</v>
      </c>
      <c r="AW3704" s="14" t="s">
        <v>4</v>
      </c>
      <c r="AX3704" s="14" t="s">
        <v>81</v>
      </c>
      <c r="AY3704" s="262" t="s">
        <v>183</v>
      </c>
    </row>
    <row r="3705" s="2" customFormat="1" ht="24.15" customHeight="1">
      <c r="A3705" s="38"/>
      <c r="B3705" s="39"/>
      <c r="C3705" s="227" t="s">
        <v>4004</v>
      </c>
      <c r="D3705" s="227" t="s">
        <v>185</v>
      </c>
      <c r="E3705" s="228" t="s">
        <v>4005</v>
      </c>
      <c r="F3705" s="229" t="s">
        <v>4006</v>
      </c>
      <c r="G3705" s="230" t="s">
        <v>202</v>
      </c>
      <c r="H3705" s="231">
        <v>1.2</v>
      </c>
      <c r="I3705" s="232"/>
      <c r="J3705" s="233">
        <f>ROUND(I3705*H3705,2)</f>
        <v>0</v>
      </c>
      <c r="K3705" s="234"/>
      <c r="L3705" s="44"/>
      <c r="M3705" s="235" t="s">
        <v>1</v>
      </c>
      <c r="N3705" s="236" t="s">
        <v>38</v>
      </c>
      <c r="O3705" s="91"/>
      <c r="P3705" s="237">
        <f>O3705*H3705</f>
        <v>0</v>
      </c>
      <c r="Q3705" s="237">
        <v>0.00131</v>
      </c>
      <c r="R3705" s="237">
        <f>Q3705*H3705</f>
        <v>0.0015719999999999998</v>
      </c>
      <c r="S3705" s="237">
        <v>0</v>
      </c>
      <c r="T3705" s="238">
        <f>S3705*H3705</f>
        <v>0</v>
      </c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R3705" s="239" t="s">
        <v>188</v>
      </c>
      <c r="AT3705" s="239" t="s">
        <v>185</v>
      </c>
      <c r="AU3705" s="239" t="s">
        <v>83</v>
      </c>
      <c r="AY3705" s="17" t="s">
        <v>183</v>
      </c>
      <c r="BE3705" s="240">
        <f>IF(N3705="základní",J3705,0)</f>
        <v>0</v>
      </c>
      <c r="BF3705" s="240">
        <f>IF(N3705="snížená",J3705,0)</f>
        <v>0</v>
      </c>
      <c r="BG3705" s="240">
        <f>IF(N3705="zákl. přenesená",J3705,0)</f>
        <v>0</v>
      </c>
      <c r="BH3705" s="240">
        <f>IF(N3705="sníž. přenesená",J3705,0)</f>
        <v>0</v>
      </c>
      <c r="BI3705" s="240">
        <f>IF(N3705="nulová",J3705,0)</f>
        <v>0</v>
      </c>
      <c r="BJ3705" s="17" t="s">
        <v>81</v>
      </c>
      <c r="BK3705" s="240">
        <f>ROUND(I3705*H3705,2)</f>
        <v>0</v>
      </c>
      <c r="BL3705" s="17" t="s">
        <v>188</v>
      </c>
      <c r="BM3705" s="239" t="s">
        <v>4007</v>
      </c>
    </row>
    <row r="3706" s="13" customFormat="1">
      <c r="A3706" s="13"/>
      <c r="B3706" s="241"/>
      <c r="C3706" s="242"/>
      <c r="D3706" s="243" t="s">
        <v>195</v>
      </c>
      <c r="E3706" s="244" t="s">
        <v>1</v>
      </c>
      <c r="F3706" s="245" t="s">
        <v>2925</v>
      </c>
      <c r="G3706" s="242"/>
      <c r="H3706" s="244" t="s">
        <v>1</v>
      </c>
      <c r="I3706" s="246"/>
      <c r="J3706" s="242"/>
      <c r="K3706" s="242"/>
      <c r="L3706" s="247"/>
      <c r="M3706" s="248"/>
      <c r="N3706" s="249"/>
      <c r="O3706" s="249"/>
      <c r="P3706" s="249"/>
      <c r="Q3706" s="249"/>
      <c r="R3706" s="249"/>
      <c r="S3706" s="249"/>
      <c r="T3706" s="250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T3706" s="251" t="s">
        <v>195</v>
      </c>
      <c r="AU3706" s="251" t="s">
        <v>83</v>
      </c>
      <c r="AV3706" s="13" t="s">
        <v>81</v>
      </c>
      <c r="AW3706" s="13" t="s">
        <v>30</v>
      </c>
      <c r="AX3706" s="13" t="s">
        <v>73</v>
      </c>
      <c r="AY3706" s="251" t="s">
        <v>183</v>
      </c>
    </row>
    <row r="3707" s="14" customFormat="1">
      <c r="A3707" s="14"/>
      <c r="B3707" s="252"/>
      <c r="C3707" s="253"/>
      <c r="D3707" s="243" t="s">
        <v>195</v>
      </c>
      <c r="E3707" s="254" t="s">
        <v>1</v>
      </c>
      <c r="F3707" s="255" t="s">
        <v>4008</v>
      </c>
      <c r="G3707" s="253"/>
      <c r="H3707" s="256">
        <v>1.2</v>
      </c>
      <c r="I3707" s="257"/>
      <c r="J3707" s="253"/>
      <c r="K3707" s="253"/>
      <c r="L3707" s="258"/>
      <c r="M3707" s="259"/>
      <c r="N3707" s="260"/>
      <c r="O3707" s="260"/>
      <c r="P3707" s="260"/>
      <c r="Q3707" s="260"/>
      <c r="R3707" s="260"/>
      <c r="S3707" s="260"/>
      <c r="T3707" s="261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T3707" s="262" t="s">
        <v>195</v>
      </c>
      <c r="AU3707" s="262" t="s">
        <v>83</v>
      </c>
      <c r="AV3707" s="14" t="s">
        <v>83</v>
      </c>
      <c r="AW3707" s="14" t="s">
        <v>30</v>
      </c>
      <c r="AX3707" s="14" t="s">
        <v>81</v>
      </c>
      <c r="AY3707" s="262" t="s">
        <v>183</v>
      </c>
    </row>
    <row r="3708" s="2" customFormat="1" ht="24.15" customHeight="1">
      <c r="A3708" s="38"/>
      <c r="B3708" s="39"/>
      <c r="C3708" s="277" t="s">
        <v>4009</v>
      </c>
      <c r="D3708" s="277" t="s">
        <v>649</v>
      </c>
      <c r="E3708" s="278" t="s">
        <v>4010</v>
      </c>
      <c r="F3708" s="279" t="s">
        <v>4011</v>
      </c>
      <c r="G3708" s="280" t="s">
        <v>202</v>
      </c>
      <c r="H3708" s="281">
        <v>1.3200000000000001</v>
      </c>
      <c r="I3708" s="282"/>
      <c r="J3708" s="283">
        <f>ROUND(I3708*H3708,2)</f>
        <v>0</v>
      </c>
      <c r="K3708" s="284"/>
      <c r="L3708" s="285"/>
      <c r="M3708" s="286" t="s">
        <v>1</v>
      </c>
      <c r="N3708" s="287" t="s">
        <v>38</v>
      </c>
      <c r="O3708" s="91"/>
      <c r="P3708" s="237">
        <f>O3708*H3708</f>
        <v>0</v>
      </c>
      <c r="Q3708" s="237">
        <v>0.012</v>
      </c>
      <c r="R3708" s="237">
        <f>Q3708*H3708</f>
        <v>0.01584</v>
      </c>
      <c r="S3708" s="237">
        <v>0</v>
      </c>
      <c r="T3708" s="238">
        <f>S3708*H3708</f>
        <v>0</v>
      </c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R3708" s="239" t="s">
        <v>283</v>
      </c>
      <c r="AT3708" s="239" t="s">
        <v>649</v>
      </c>
      <c r="AU3708" s="239" t="s">
        <v>83</v>
      </c>
      <c r="AY3708" s="17" t="s">
        <v>183</v>
      </c>
      <c r="BE3708" s="240">
        <f>IF(N3708="základní",J3708,0)</f>
        <v>0</v>
      </c>
      <c r="BF3708" s="240">
        <f>IF(N3708="snížená",J3708,0)</f>
        <v>0</v>
      </c>
      <c r="BG3708" s="240">
        <f>IF(N3708="zákl. přenesená",J3708,0)</f>
        <v>0</v>
      </c>
      <c r="BH3708" s="240">
        <f>IF(N3708="sníž. přenesená",J3708,0)</f>
        <v>0</v>
      </c>
      <c r="BI3708" s="240">
        <f>IF(N3708="nulová",J3708,0)</f>
        <v>0</v>
      </c>
      <c r="BJ3708" s="17" t="s">
        <v>81</v>
      </c>
      <c r="BK3708" s="240">
        <f>ROUND(I3708*H3708,2)</f>
        <v>0</v>
      </c>
      <c r="BL3708" s="17" t="s">
        <v>188</v>
      </c>
      <c r="BM3708" s="239" t="s">
        <v>4012</v>
      </c>
    </row>
    <row r="3709" s="14" customFormat="1">
      <c r="A3709" s="14"/>
      <c r="B3709" s="252"/>
      <c r="C3709" s="253"/>
      <c r="D3709" s="243" t="s">
        <v>195</v>
      </c>
      <c r="E3709" s="253"/>
      <c r="F3709" s="255" t="s">
        <v>4013</v>
      </c>
      <c r="G3709" s="253"/>
      <c r="H3709" s="256">
        <v>1.3200000000000001</v>
      </c>
      <c r="I3709" s="257"/>
      <c r="J3709" s="253"/>
      <c r="K3709" s="253"/>
      <c r="L3709" s="258"/>
      <c r="M3709" s="259"/>
      <c r="N3709" s="260"/>
      <c r="O3709" s="260"/>
      <c r="P3709" s="260"/>
      <c r="Q3709" s="260"/>
      <c r="R3709" s="260"/>
      <c r="S3709" s="260"/>
      <c r="T3709" s="261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T3709" s="262" t="s">
        <v>195</v>
      </c>
      <c r="AU3709" s="262" t="s">
        <v>83</v>
      </c>
      <c r="AV3709" s="14" t="s">
        <v>83</v>
      </c>
      <c r="AW3709" s="14" t="s">
        <v>4</v>
      </c>
      <c r="AX3709" s="14" t="s">
        <v>81</v>
      </c>
      <c r="AY3709" s="262" t="s">
        <v>183</v>
      </c>
    </row>
    <row r="3710" s="2" customFormat="1" ht="24.15" customHeight="1">
      <c r="A3710" s="38"/>
      <c r="B3710" s="39"/>
      <c r="C3710" s="227" t="s">
        <v>4014</v>
      </c>
      <c r="D3710" s="227" t="s">
        <v>185</v>
      </c>
      <c r="E3710" s="228" t="s">
        <v>4015</v>
      </c>
      <c r="F3710" s="229" t="s">
        <v>4016</v>
      </c>
      <c r="G3710" s="230" t="s">
        <v>319</v>
      </c>
      <c r="H3710" s="231">
        <v>40</v>
      </c>
      <c r="I3710" s="232"/>
      <c r="J3710" s="233">
        <f>ROUND(I3710*H3710,2)</f>
        <v>0</v>
      </c>
      <c r="K3710" s="234"/>
      <c r="L3710" s="44"/>
      <c r="M3710" s="235" t="s">
        <v>1</v>
      </c>
      <c r="N3710" s="236" t="s">
        <v>38</v>
      </c>
      <c r="O3710" s="91"/>
      <c r="P3710" s="237">
        <f>O3710*H3710</f>
        <v>0</v>
      </c>
      <c r="Q3710" s="237">
        <v>0.00020000000000000001</v>
      </c>
      <c r="R3710" s="237">
        <f>Q3710*H3710</f>
        <v>0.0080000000000000002</v>
      </c>
      <c r="S3710" s="237">
        <v>0</v>
      </c>
      <c r="T3710" s="238">
        <f>S3710*H3710</f>
        <v>0</v>
      </c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R3710" s="239" t="s">
        <v>327</v>
      </c>
      <c r="AT3710" s="239" t="s">
        <v>185</v>
      </c>
      <c r="AU3710" s="239" t="s">
        <v>83</v>
      </c>
      <c r="AY3710" s="17" t="s">
        <v>183</v>
      </c>
      <c r="BE3710" s="240">
        <f>IF(N3710="základní",J3710,0)</f>
        <v>0</v>
      </c>
      <c r="BF3710" s="240">
        <f>IF(N3710="snížená",J3710,0)</f>
        <v>0</v>
      </c>
      <c r="BG3710" s="240">
        <f>IF(N3710="zákl. přenesená",J3710,0)</f>
        <v>0</v>
      </c>
      <c r="BH3710" s="240">
        <f>IF(N3710="sníž. přenesená",J3710,0)</f>
        <v>0</v>
      </c>
      <c r="BI3710" s="240">
        <f>IF(N3710="nulová",J3710,0)</f>
        <v>0</v>
      </c>
      <c r="BJ3710" s="17" t="s">
        <v>81</v>
      </c>
      <c r="BK3710" s="240">
        <f>ROUND(I3710*H3710,2)</f>
        <v>0</v>
      </c>
      <c r="BL3710" s="17" t="s">
        <v>327</v>
      </c>
      <c r="BM3710" s="239" t="s">
        <v>4017</v>
      </c>
    </row>
    <row r="3711" s="14" customFormat="1">
      <c r="A3711" s="14"/>
      <c r="B3711" s="252"/>
      <c r="C3711" s="253"/>
      <c r="D3711" s="243" t="s">
        <v>195</v>
      </c>
      <c r="E3711" s="254" t="s">
        <v>1</v>
      </c>
      <c r="F3711" s="255" t="s">
        <v>482</v>
      </c>
      <c r="G3711" s="253"/>
      <c r="H3711" s="256">
        <v>40</v>
      </c>
      <c r="I3711" s="257"/>
      <c r="J3711" s="253"/>
      <c r="K3711" s="253"/>
      <c r="L3711" s="258"/>
      <c r="M3711" s="259"/>
      <c r="N3711" s="260"/>
      <c r="O3711" s="260"/>
      <c r="P3711" s="260"/>
      <c r="Q3711" s="260"/>
      <c r="R3711" s="260"/>
      <c r="S3711" s="260"/>
      <c r="T3711" s="261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T3711" s="262" t="s">
        <v>195</v>
      </c>
      <c r="AU3711" s="262" t="s">
        <v>83</v>
      </c>
      <c r="AV3711" s="14" t="s">
        <v>83</v>
      </c>
      <c r="AW3711" s="14" t="s">
        <v>30</v>
      </c>
      <c r="AX3711" s="14" t="s">
        <v>81</v>
      </c>
      <c r="AY3711" s="262" t="s">
        <v>183</v>
      </c>
    </row>
    <row r="3712" s="2" customFormat="1" ht="16.5" customHeight="1">
      <c r="A3712" s="38"/>
      <c r="B3712" s="39"/>
      <c r="C3712" s="277" t="s">
        <v>4018</v>
      </c>
      <c r="D3712" s="277" t="s">
        <v>649</v>
      </c>
      <c r="E3712" s="278" t="s">
        <v>4019</v>
      </c>
      <c r="F3712" s="279" t="s">
        <v>4020</v>
      </c>
      <c r="G3712" s="280" t="s">
        <v>319</v>
      </c>
      <c r="H3712" s="281">
        <v>42</v>
      </c>
      <c r="I3712" s="282"/>
      <c r="J3712" s="283">
        <f>ROUND(I3712*H3712,2)</f>
        <v>0</v>
      </c>
      <c r="K3712" s="284"/>
      <c r="L3712" s="285"/>
      <c r="M3712" s="286" t="s">
        <v>1</v>
      </c>
      <c r="N3712" s="287" t="s">
        <v>38</v>
      </c>
      <c r="O3712" s="91"/>
      <c r="P3712" s="237">
        <f>O3712*H3712</f>
        <v>0</v>
      </c>
      <c r="Q3712" s="237">
        <v>0.00032000000000000003</v>
      </c>
      <c r="R3712" s="237">
        <f>Q3712*H3712</f>
        <v>0.013440000000000001</v>
      </c>
      <c r="S3712" s="237">
        <v>0</v>
      </c>
      <c r="T3712" s="238">
        <f>S3712*H3712</f>
        <v>0</v>
      </c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R3712" s="239" t="s">
        <v>435</v>
      </c>
      <c r="AT3712" s="239" t="s">
        <v>649</v>
      </c>
      <c r="AU3712" s="239" t="s">
        <v>83</v>
      </c>
      <c r="AY3712" s="17" t="s">
        <v>183</v>
      </c>
      <c r="BE3712" s="240">
        <f>IF(N3712="základní",J3712,0)</f>
        <v>0</v>
      </c>
      <c r="BF3712" s="240">
        <f>IF(N3712="snížená",J3712,0)</f>
        <v>0</v>
      </c>
      <c r="BG3712" s="240">
        <f>IF(N3712="zákl. přenesená",J3712,0)</f>
        <v>0</v>
      </c>
      <c r="BH3712" s="240">
        <f>IF(N3712="sníž. přenesená",J3712,0)</f>
        <v>0</v>
      </c>
      <c r="BI3712" s="240">
        <f>IF(N3712="nulová",J3712,0)</f>
        <v>0</v>
      </c>
      <c r="BJ3712" s="17" t="s">
        <v>81</v>
      </c>
      <c r="BK3712" s="240">
        <f>ROUND(I3712*H3712,2)</f>
        <v>0</v>
      </c>
      <c r="BL3712" s="17" t="s">
        <v>327</v>
      </c>
      <c r="BM3712" s="239" t="s">
        <v>4021</v>
      </c>
    </row>
    <row r="3713" s="14" customFormat="1">
      <c r="A3713" s="14"/>
      <c r="B3713" s="252"/>
      <c r="C3713" s="253"/>
      <c r="D3713" s="243" t="s">
        <v>195</v>
      </c>
      <c r="E3713" s="253"/>
      <c r="F3713" s="255" t="s">
        <v>4022</v>
      </c>
      <c r="G3713" s="253"/>
      <c r="H3713" s="256">
        <v>42</v>
      </c>
      <c r="I3713" s="257"/>
      <c r="J3713" s="253"/>
      <c r="K3713" s="253"/>
      <c r="L3713" s="258"/>
      <c r="M3713" s="259"/>
      <c r="N3713" s="260"/>
      <c r="O3713" s="260"/>
      <c r="P3713" s="260"/>
      <c r="Q3713" s="260"/>
      <c r="R3713" s="260"/>
      <c r="S3713" s="260"/>
      <c r="T3713" s="261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62" t="s">
        <v>195</v>
      </c>
      <c r="AU3713" s="262" t="s">
        <v>83</v>
      </c>
      <c r="AV3713" s="14" t="s">
        <v>83</v>
      </c>
      <c r="AW3713" s="14" t="s">
        <v>4</v>
      </c>
      <c r="AX3713" s="14" t="s">
        <v>81</v>
      </c>
      <c r="AY3713" s="262" t="s">
        <v>183</v>
      </c>
    </row>
    <row r="3714" s="2" customFormat="1" ht="24.15" customHeight="1">
      <c r="A3714" s="38"/>
      <c r="B3714" s="39"/>
      <c r="C3714" s="227" t="s">
        <v>4023</v>
      </c>
      <c r="D3714" s="227" t="s">
        <v>185</v>
      </c>
      <c r="E3714" s="228" t="s">
        <v>4024</v>
      </c>
      <c r="F3714" s="229" t="s">
        <v>4025</v>
      </c>
      <c r="G3714" s="230" t="s">
        <v>293</v>
      </c>
      <c r="H3714" s="231">
        <v>2.7330000000000001</v>
      </c>
      <c r="I3714" s="232"/>
      <c r="J3714" s="233">
        <f>ROUND(I3714*H3714,2)</f>
        <v>0</v>
      </c>
      <c r="K3714" s="234"/>
      <c r="L3714" s="44"/>
      <c r="M3714" s="235" t="s">
        <v>1</v>
      </c>
      <c r="N3714" s="236" t="s">
        <v>38</v>
      </c>
      <c r="O3714" s="91"/>
      <c r="P3714" s="237">
        <f>O3714*H3714</f>
        <v>0</v>
      </c>
      <c r="Q3714" s="237">
        <v>0</v>
      </c>
      <c r="R3714" s="237">
        <f>Q3714*H3714</f>
        <v>0</v>
      </c>
      <c r="S3714" s="237">
        <v>0</v>
      </c>
      <c r="T3714" s="238">
        <f>S3714*H3714</f>
        <v>0</v>
      </c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R3714" s="239" t="s">
        <v>327</v>
      </c>
      <c r="AT3714" s="239" t="s">
        <v>185</v>
      </c>
      <c r="AU3714" s="239" t="s">
        <v>83</v>
      </c>
      <c r="AY3714" s="17" t="s">
        <v>183</v>
      </c>
      <c r="BE3714" s="240">
        <f>IF(N3714="základní",J3714,0)</f>
        <v>0</v>
      </c>
      <c r="BF3714" s="240">
        <f>IF(N3714="snížená",J3714,0)</f>
        <v>0</v>
      </c>
      <c r="BG3714" s="240">
        <f>IF(N3714="zákl. přenesená",J3714,0)</f>
        <v>0</v>
      </c>
      <c r="BH3714" s="240">
        <f>IF(N3714="sníž. přenesená",J3714,0)</f>
        <v>0</v>
      </c>
      <c r="BI3714" s="240">
        <f>IF(N3714="nulová",J3714,0)</f>
        <v>0</v>
      </c>
      <c r="BJ3714" s="17" t="s">
        <v>81</v>
      </c>
      <c r="BK3714" s="240">
        <f>ROUND(I3714*H3714,2)</f>
        <v>0</v>
      </c>
      <c r="BL3714" s="17" t="s">
        <v>327</v>
      </c>
      <c r="BM3714" s="239" t="s">
        <v>4026</v>
      </c>
    </row>
    <row r="3715" s="2" customFormat="1" ht="33" customHeight="1">
      <c r="A3715" s="38"/>
      <c r="B3715" s="39"/>
      <c r="C3715" s="227" t="s">
        <v>4027</v>
      </c>
      <c r="D3715" s="227" t="s">
        <v>185</v>
      </c>
      <c r="E3715" s="228" t="s">
        <v>4028</v>
      </c>
      <c r="F3715" s="229" t="s">
        <v>4029</v>
      </c>
      <c r="G3715" s="230" t="s">
        <v>293</v>
      </c>
      <c r="H3715" s="231">
        <v>8.1989999999999998</v>
      </c>
      <c r="I3715" s="232"/>
      <c r="J3715" s="233">
        <f>ROUND(I3715*H3715,2)</f>
        <v>0</v>
      </c>
      <c r="K3715" s="234"/>
      <c r="L3715" s="44"/>
      <c r="M3715" s="235" t="s">
        <v>1</v>
      </c>
      <c r="N3715" s="236" t="s">
        <v>38</v>
      </c>
      <c r="O3715" s="91"/>
      <c r="P3715" s="237">
        <f>O3715*H3715</f>
        <v>0</v>
      </c>
      <c r="Q3715" s="237">
        <v>0</v>
      </c>
      <c r="R3715" s="237">
        <f>Q3715*H3715</f>
        <v>0</v>
      </c>
      <c r="S3715" s="237">
        <v>0</v>
      </c>
      <c r="T3715" s="238">
        <f>S3715*H3715</f>
        <v>0</v>
      </c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R3715" s="239" t="s">
        <v>327</v>
      </c>
      <c r="AT3715" s="239" t="s">
        <v>185</v>
      </c>
      <c r="AU3715" s="239" t="s">
        <v>83</v>
      </c>
      <c r="AY3715" s="17" t="s">
        <v>183</v>
      </c>
      <c r="BE3715" s="240">
        <f>IF(N3715="základní",J3715,0)</f>
        <v>0</v>
      </c>
      <c r="BF3715" s="240">
        <f>IF(N3715="snížená",J3715,0)</f>
        <v>0</v>
      </c>
      <c r="BG3715" s="240">
        <f>IF(N3715="zákl. přenesená",J3715,0)</f>
        <v>0</v>
      </c>
      <c r="BH3715" s="240">
        <f>IF(N3715="sníž. přenesená",J3715,0)</f>
        <v>0</v>
      </c>
      <c r="BI3715" s="240">
        <f>IF(N3715="nulová",J3715,0)</f>
        <v>0</v>
      </c>
      <c r="BJ3715" s="17" t="s">
        <v>81</v>
      </c>
      <c r="BK3715" s="240">
        <f>ROUND(I3715*H3715,2)</f>
        <v>0</v>
      </c>
      <c r="BL3715" s="17" t="s">
        <v>327</v>
      </c>
      <c r="BM3715" s="239" t="s">
        <v>4030</v>
      </c>
    </row>
    <row r="3716" s="14" customFormat="1">
      <c r="A3716" s="14"/>
      <c r="B3716" s="252"/>
      <c r="C3716" s="253"/>
      <c r="D3716" s="243" t="s">
        <v>195</v>
      </c>
      <c r="E3716" s="253"/>
      <c r="F3716" s="255" t="s">
        <v>4031</v>
      </c>
      <c r="G3716" s="253"/>
      <c r="H3716" s="256">
        <v>8.1989999999999998</v>
      </c>
      <c r="I3716" s="257"/>
      <c r="J3716" s="253"/>
      <c r="K3716" s="253"/>
      <c r="L3716" s="258"/>
      <c r="M3716" s="259"/>
      <c r="N3716" s="260"/>
      <c r="O3716" s="260"/>
      <c r="P3716" s="260"/>
      <c r="Q3716" s="260"/>
      <c r="R3716" s="260"/>
      <c r="S3716" s="260"/>
      <c r="T3716" s="261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62" t="s">
        <v>195</v>
      </c>
      <c r="AU3716" s="262" t="s">
        <v>83</v>
      </c>
      <c r="AV3716" s="14" t="s">
        <v>83</v>
      </c>
      <c r="AW3716" s="14" t="s">
        <v>4</v>
      </c>
      <c r="AX3716" s="14" t="s">
        <v>81</v>
      </c>
      <c r="AY3716" s="262" t="s">
        <v>183</v>
      </c>
    </row>
    <row r="3717" s="12" customFormat="1" ht="22.8" customHeight="1">
      <c r="A3717" s="12"/>
      <c r="B3717" s="211"/>
      <c r="C3717" s="212"/>
      <c r="D3717" s="213" t="s">
        <v>72</v>
      </c>
      <c r="E3717" s="225" t="s">
        <v>4032</v>
      </c>
      <c r="F3717" s="225" t="s">
        <v>4033</v>
      </c>
      <c r="G3717" s="212"/>
      <c r="H3717" s="212"/>
      <c r="I3717" s="215"/>
      <c r="J3717" s="226">
        <f>BK3717</f>
        <v>0</v>
      </c>
      <c r="K3717" s="212"/>
      <c r="L3717" s="217"/>
      <c r="M3717" s="218"/>
      <c r="N3717" s="219"/>
      <c r="O3717" s="219"/>
      <c r="P3717" s="220">
        <f>SUM(P3718:P3871)</f>
        <v>0</v>
      </c>
      <c r="Q3717" s="219"/>
      <c r="R3717" s="220">
        <f>SUM(R3718:R3871)</f>
        <v>1.5820386200000001</v>
      </c>
      <c r="S3717" s="219"/>
      <c r="T3717" s="221">
        <f>SUM(T3718:T3871)</f>
        <v>0</v>
      </c>
      <c r="U3717" s="12"/>
      <c r="V3717" s="12"/>
      <c r="W3717" s="12"/>
      <c r="X3717" s="12"/>
      <c r="Y3717" s="12"/>
      <c r="Z3717" s="12"/>
      <c r="AA3717" s="12"/>
      <c r="AB3717" s="12"/>
      <c r="AC3717" s="12"/>
      <c r="AD3717" s="12"/>
      <c r="AE3717" s="12"/>
      <c r="AR3717" s="222" t="s">
        <v>83</v>
      </c>
      <c r="AT3717" s="223" t="s">
        <v>72</v>
      </c>
      <c r="AU3717" s="223" t="s">
        <v>81</v>
      </c>
      <c r="AY3717" s="222" t="s">
        <v>183</v>
      </c>
      <c r="BK3717" s="224">
        <f>SUM(BK3718:BK3871)</f>
        <v>0</v>
      </c>
    </row>
    <row r="3718" s="2" customFormat="1" ht="16.5" customHeight="1">
      <c r="A3718" s="38"/>
      <c r="B3718" s="39"/>
      <c r="C3718" s="227" t="s">
        <v>4034</v>
      </c>
      <c r="D3718" s="227" t="s">
        <v>185</v>
      </c>
      <c r="E3718" s="228" t="s">
        <v>4035</v>
      </c>
      <c r="F3718" s="229" t="s">
        <v>4036</v>
      </c>
      <c r="G3718" s="230" t="s">
        <v>202</v>
      </c>
      <c r="H3718" s="231">
        <v>186.24000000000001</v>
      </c>
      <c r="I3718" s="232"/>
      <c r="J3718" s="233">
        <f>ROUND(I3718*H3718,2)</f>
        <v>0</v>
      </c>
      <c r="K3718" s="234"/>
      <c r="L3718" s="44"/>
      <c r="M3718" s="235" t="s">
        <v>1</v>
      </c>
      <c r="N3718" s="236" t="s">
        <v>38</v>
      </c>
      <c r="O3718" s="91"/>
      <c r="P3718" s="237">
        <f>O3718*H3718</f>
        <v>0</v>
      </c>
      <c r="Q3718" s="237">
        <v>0.00058</v>
      </c>
      <c r="R3718" s="237">
        <f>Q3718*H3718</f>
        <v>0.10801920000000001</v>
      </c>
      <c r="S3718" s="237">
        <v>0</v>
      </c>
      <c r="T3718" s="238">
        <f>S3718*H3718</f>
        <v>0</v>
      </c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R3718" s="239" t="s">
        <v>327</v>
      </c>
      <c r="AT3718" s="239" t="s">
        <v>185</v>
      </c>
      <c r="AU3718" s="239" t="s">
        <v>83</v>
      </c>
      <c r="AY3718" s="17" t="s">
        <v>183</v>
      </c>
      <c r="BE3718" s="240">
        <f>IF(N3718="základní",J3718,0)</f>
        <v>0</v>
      </c>
      <c r="BF3718" s="240">
        <f>IF(N3718="snížená",J3718,0)</f>
        <v>0</v>
      </c>
      <c r="BG3718" s="240">
        <f>IF(N3718="zákl. přenesená",J3718,0)</f>
        <v>0</v>
      </c>
      <c r="BH3718" s="240">
        <f>IF(N3718="sníž. přenesená",J3718,0)</f>
        <v>0</v>
      </c>
      <c r="BI3718" s="240">
        <f>IF(N3718="nulová",J3718,0)</f>
        <v>0</v>
      </c>
      <c r="BJ3718" s="17" t="s">
        <v>81</v>
      </c>
      <c r="BK3718" s="240">
        <f>ROUND(I3718*H3718,2)</f>
        <v>0</v>
      </c>
      <c r="BL3718" s="17" t="s">
        <v>327</v>
      </c>
      <c r="BM3718" s="239" t="s">
        <v>4037</v>
      </c>
    </row>
    <row r="3719" s="13" customFormat="1">
      <c r="A3719" s="13"/>
      <c r="B3719" s="241"/>
      <c r="C3719" s="242"/>
      <c r="D3719" s="243" t="s">
        <v>195</v>
      </c>
      <c r="E3719" s="244" t="s">
        <v>1</v>
      </c>
      <c r="F3719" s="245" t="s">
        <v>4038</v>
      </c>
      <c r="G3719" s="242"/>
      <c r="H3719" s="244" t="s">
        <v>1</v>
      </c>
      <c r="I3719" s="246"/>
      <c r="J3719" s="242"/>
      <c r="K3719" s="242"/>
      <c r="L3719" s="247"/>
      <c r="M3719" s="248"/>
      <c r="N3719" s="249"/>
      <c r="O3719" s="249"/>
      <c r="P3719" s="249"/>
      <c r="Q3719" s="249"/>
      <c r="R3719" s="249"/>
      <c r="S3719" s="249"/>
      <c r="T3719" s="250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51" t="s">
        <v>195</v>
      </c>
      <c r="AU3719" s="251" t="s">
        <v>83</v>
      </c>
      <c r="AV3719" s="13" t="s">
        <v>81</v>
      </c>
      <c r="AW3719" s="13" t="s">
        <v>30</v>
      </c>
      <c r="AX3719" s="13" t="s">
        <v>73</v>
      </c>
      <c r="AY3719" s="251" t="s">
        <v>183</v>
      </c>
    </row>
    <row r="3720" s="13" customFormat="1">
      <c r="A3720" s="13"/>
      <c r="B3720" s="241"/>
      <c r="C3720" s="242"/>
      <c r="D3720" s="243" t="s">
        <v>195</v>
      </c>
      <c r="E3720" s="244" t="s">
        <v>1</v>
      </c>
      <c r="F3720" s="245" t="s">
        <v>208</v>
      </c>
      <c r="G3720" s="242"/>
      <c r="H3720" s="244" t="s">
        <v>1</v>
      </c>
      <c r="I3720" s="246"/>
      <c r="J3720" s="242"/>
      <c r="K3720" s="242"/>
      <c r="L3720" s="247"/>
      <c r="M3720" s="248"/>
      <c r="N3720" s="249"/>
      <c r="O3720" s="249"/>
      <c r="P3720" s="249"/>
      <c r="Q3720" s="249"/>
      <c r="R3720" s="249"/>
      <c r="S3720" s="249"/>
      <c r="T3720" s="250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51" t="s">
        <v>195</v>
      </c>
      <c r="AU3720" s="251" t="s">
        <v>83</v>
      </c>
      <c r="AV3720" s="13" t="s">
        <v>81</v>
      </c>
      <c r="AW3720" s="13" t="s">
        <v>30</v>
      </c>
      <c r="AX3720" s="13" t="s">
        <v>73</v>
      </c>
      <c r="AY3720" s="251" t="s">
        <v>183</v>
      </c>
    </row>
    <row r="3721" s="13" customFormat="1">
      <c r="A3721" s="13"/>
      <c r="B3721" s="241"/>
      <c r="C3721" s="242"/>
      <c r="D3721" s="243" t="s">
        <v>195</v>
      </c>
      <c r="E3721" s="244" t="s">
        <v>1</v>
      </c>
      <c r="F3721" s="245" t="s">
        <v>2730</v>
      </c>
      <c r="G3721" s="242"/>
      <c r="H3721" s="244" t="s">
        <v>1</v>
      </c>
      <c r="I3721" s="246"/>
      <c r="J3721" s="242"/>
      <c r="K3721" s="242"/>
      <c r="L3721" s="247"/>
      <c r="M3721" s="248"/>
      <c r="N3721" s="249"/>
      <c r="O3721" s="249"/>
      <c r="P3721" s="249"/>
      <c r="Q3721" s="249"/>
      <c r="R3721" s="249"/>
      <c r="S3721" s="249"/>
      <c r="T3721" s="250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51" t="s">
        <v>195</v>
      </c>
      <c r="AU3721" s="251" t="s">
        <v>83</v>
      </c>
      <c r="AV3721" s="13" t="s">
        <v>81</v>
      </c>
      <c r="AW3721" s="13" t="s">
        <v>30</v>
      </c>
      <c r="AX3721" s="13" t="s">
        <v>73</v>
      </c>
      <c r="AY3721" s="251" t="s">
        <v>183</v>
      </c>
    </row>
    <row r="3722" s="13" customFormat="1">
      <c r="A3722" s="13"/>
      <c r="B3722" s="241"/>
      <c r="C3722" s="242"/>
      <c r="D3722" s="243" t="s">
        <v>195</v>
      </c>
      <c r="E3722" s="244" t="s">
        <v>1</v>
      </c>
      <c r="F3722" s="245" t="s">
        <v>542</v>
      </c>
      <c r="G3722" s="242"/>
      <c r="H3722" s="244" t="s">
        <v>1</v>
      </c>
      <c r="I3722" s="246"/>
      <c r="J3722" s="242"/>
      <c r="K3722" s="242"/>
      <c r="L3722" s="247"/>
      <c r="M3722" s="248"/>
      <c r="N3722" s="249"/>
      <c r="O3722" s="249"/>
      <c r="P3722" s="249"/>
      <c r="Q3722" s="249"/>
      <c r="R3722" s="249"/>
      <c r="S3722" s="249"/>
      <c r="T3722" s="250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51" t="s">
        <v>195</v>
      </c>
      <c r="AU3722" s="251" t="s">
        <v>83</v>
      </c>
      <c r="AV3722" s="13" t="s">
        <v>81</v>
      </c>
      <c r="AW3722" s="13" t="s">
        <v>30</v>
      </c>
      <c r="AX3722" s="13" t="s">
        <v>73</v>
      </c>
      <c r="AY3722" s="251" t="s">
        <v>183</v>
      </c>
    </row>
    <row r="3723" s="14" customFormat="1">
      <c r="A3723" s="14"/>
      <c r="B3723" s="252"/>
      <c r="C3723" s="253"/>
      <c r="D3723" s="243" t="s">
        <v>195</v>
      </c>
      <c r="E3723" s="254" t="s">
        <v>1</v>
      </c>
      <c r="F3723" s="255" t="s">
        <v>4039</v>
      </c>
      <c r="G3723" s="253"/>
      <c r="H3723" s="256">
        <v>108.24</v>
      </c>
      <c r="I3723" s="257"/>
      <c r="J3723" s="253"/>
      <c r="K3723" s="253"/>
      <c r="L3723" s="258"/>
      <c r="M3723" s="259"/>
      <c r="N3723" s="260"/>
      <c r="O3723" s="260"/>
      <c r="P3723" s="260"/>
      <c r="Q3723" s="260"/>
      <c r="R3723" s="260"/>
      <c r="S3723" s="260"/>
      <c r="T3723" s="261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62" t="s">
        <v>195</v>
      </c>
      <c r="AU3723" s="262" t="s">
        <v>83</v>
      </c>
      <c r="AV3723" s="14" t="s">
        <v>83</v>
      </c>
      <c r="AW3723" s="14" t="s">
        <v>30</v>
      </c>
      <c r="AX3723" s="14" t="s">
        <v>73</v>
      </c>
      <c r="AY3723" s="262" t="s">
        <v>183</v>
      </c>
    </row>
    <row r="3724" s="13" customFormat="1">
      <c r="A3724" s="13"/>
      <c r="B3724" s="241"/>
      <c r="C3724" s="242"/>
      <c r="D3724" s="243" t="s">
        <v>195</v>
      </c>
      <c r="E3724" s="244" t="s">
        <v>1</v>
      </c>
      <c r="F3724" s="245" t="s">
        <v>2698</v>
      </c>
      <c r="G3724" s="242"/>
      <c r="H3724" s="244" t="s">
        <v>1</v>
      </c>
      <c r="I3724" s="246"/>
      <c r="J3724" s="242"/>
      <c r="K3724" s="242"/>
      <c r="L3724" s="247"/>
      <c r="M3724" s="248"/>
      <c r="N3724" s="249"/>
      <c r="O3724" s="249"/>
      <c r="P3724" s="249"/>
      <c r="Q3724" s="249"/>
      <c r="R3724" s="249"/>
      <c r="S3724" s="249"/>
      <c r="T3724" s="250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51" t="s">
        <v>195</v>
      </c>
      <c r="AU3724" s="251" t="s">
        <v>83</v>
      </c>
      <c r="AV3724" s="13" t="s">
        <v>81</v>
      </c>
      <c r="AW3724" s="13" t="s">
        <v>30</v>
      </c>
      <c r="AX3724" s="13" t="s">
        <v>73</v>
      </c>
      <c r="AY3724" s="251" t="s">
        <v>183</v>
      </c>
    </row>
    <row r="3725" s="14" customFormat="1">
      <c r="A3725" s="14"/>
      <c r="B3725" s="252"/>
      <c r="C3725" s="253"/>
      <c r="D3725" s="243" t="s">
        <v>195</v>
      </c>
      <c r="E3725" s="254" t="s">
        <v>1</v>
      </c>
      <c r="F3725" s="255" t="s">
        <v>978</v>
      </c>
      <c r="G3725" s="253"/>
      <c r="H3725" s="256">
        <v>78</v>
      </c>
      <c r="I3725" s="257"/>
      <c r="J3725" s="253"/>
      <c r="K3725" s="253"/>
      <c r="L3725" s="258"/>
      <c r="M3725" s="259"/>
      <c r="N3725" s="260"/>
      <c r="O3725" s="260"/>
      <c r="P3725" s="260"/>
      <c r="Q3725" s="260"/>
      <c r="R3725" s="260"/>
      <c r="S3725" s="260"/>
      <c r="T3725" s="261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T3725" s="262" t="s">
        <v>195</v>
      </c>
      <c r="AU3725" s="262" t="s">
        <v>83</v>
      </c>
      <c r="AV3725" s="14" t="s">
        <v>83</v>
      </c>
      <c r="AW3725" s="14" t="s">
        <v>30</v>
      </c>
      <c r="AX3725" s="14" t="s">
        <v>73</v>
      </c>
      <c r="AY3725" s="262" t="s">
        <v>183</v>
      </c>
    </row>
    <row r="3726" s="15" customFormat="1">
      <c r="A3726" s="15"/>
      <c r="B3726" s="263"/>
      <c r="C3726" s="264"/>
      <c r="D3726" s="243" t="s">
        <v>195</v>
      </c>
      <c r="E3726" s="265" t="s">
        <v>1</v>
      </c>
      <c r="F3726" s="266" t="s">
        <v>219</v>
      </c>
      <c r="G3726" s="264"/>
      <c r="H3726" s="267">
        <v>186.24000000000001</v>
      </c>
      <c r="I3726" s="268"/>
      <c r="J3726" s="264"/>
      <c r="K3726" s="264"/>
      <c r="L3726" s="269"/>
      <c r="M3726" s="270"/>
      <c r="N3726" s="271"/>
      <c r="O3726" s="271"/>
      <c r="P3726" s="271"/>
      <c r="Q3726" s="271"/>
      <c r="R3726" s="271"/>
      <c r="S3726" s="271"/>
      <c r="T3726" s="272"/>
      <c r="U3726" s="15"/>
      <c r="V3726" s="15"/>
      <c r="W3726" s="15"/>
      <c r="X3726" s="15"/>
      <c r="Y3726" s="15"/>
      <c r="Z3726" s="15"/>
      <c r="AA3726" s="15"/>
      <c r="AB3726" s="15"/>
      <c r="AC3726" s="15"/>
      <c r="AD3726" s="15"/>
      <c r="AE3726" s="15"/>
      <c r="AT3726" s="273" t="s">
        <v>195</v>
      </c>
      <c r="AU3726" s="273" t="s">
        <v>83</v>
      </c>
      <c r="AV3726" s="15" t="s">
        <v>188</v>
      </c>
      <c r="AW3726" s="15" t="s">
        <v>30</v>
      </c>
      <c r="AX3726" s="15" t="s">
        <v>81</v>
      </c>
      <c r="AY3726" s="273" t="s">
        <v>183</v>
      </c>
    </row>
    <row r="3727" s="2" customFormat="1" ht="16.5" customHeight="1">
      <c r="A3727" s="38"/>
      <c r="B3727" s="39"/>
      <c r="C3727" s="227" t="s">
        <v>4040</v>
      </c>
      <c r="D3727" s="227" t="s">
        <v>185</v>
      </c>
      <c r="E3727" s="228" t="s">
        <v>4041</v>
      </c>
      <c r="F3727" s="229" t="s">
        <v>4042</v>
      </c>
      <c r="G3727" s="230" t="s">
        <v>202</v>
      </c>
      <c r="H3727" s="231">
        <v>1050</v>
      </c>
      <c r="I3727" s="232"/>
      <c r="J3727" s="233">
        <f>ROUND(I3727*H3727,2)</f>
        <v>0</v>
      </c>
      <c r="K3727" s="234"/>
      <c r="L3727" s="44"/>
      <c r="M3727" s="235" t="s">
        <v>1</v>
      </c>
      <c r="N3727" s="236" t="s">
        <v>38</v>
      </c>
      <c r="O3727" s="91"/>
      <c r="P3727" s="237">
        <f>O3727*H3727</f>
        <v>0</v>
      </c>
      <c r="Q3727" s="237">
        <v>6.9999999999999994E-05</v>
      </c>
      <c r="R3727" s="237">
        <f>Q3727*H3727</f>
        <v>0.073499999999999996</v>
      </c>
      <c r="S3727" s="237">
        <v>0</v>
      </c>
      <c r="T3727" s="238">
        <f>S3727*H3727</f>
        <v>0</v>
      </c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R3727" s="239" t="s">
        <v>327</v>
      </c>
      <c r="AT3727" s="239" t="s">
        <v>185</v>
      </c>
      <c r="AU3727" s="239" t="s">
        <v>83</v>
      </c>
      <c r="AY3727" s="17" t="s">
        <v>183</v>
      </c>
      <c r="BE3727" s="240">
        <f>IF(N3727="základní",J3727,0)</f>
        <v>0</v>
      </c>
      <c r="BF3727" s="240">
        <f>IF(N3727="snížená",J3727,0)</f>
        <v>0</v>
      </c>
      <c r="BG3727" s="240">
        <f>IF(N3727="zákl. přenesená",J3727,0)</f>
        <v>0</v>
      </c>
      <c r="BH3727" s="240">
        <f>IF(N3727="sníž. přenesená",J3727,0)</f>
        <v>0</v>
      </c>
      <c r="BI3727" s="240">
        <f>IF(N3727="nulová",J3727,0)</f>
        <v>0</v>
      </c>
      <c r="BJ3727" s="17" t="s">
        <v>81</v>
      </c>
      <c r="BK3727" s="240">
        <f>ROUND(I3727*H3727,2)</f>
        <v>0</v>
      </c>
      <c r="BL3727" s="17" t="s">
        <v>327</v>
      </c>
      <c r="BM3727" s="239" t="s">
        <v>4043</v>
      </c>
    </row>
    <row r="3728" s="2" customFormat="1" ht="24.15" customHeight="1">
      <c r="A3728" s="38"/>
      <c r="B3728" s="39"/>
      <c r="C3728" s="227" t="s">
        <v>4044</v>
      </c>
      <c r="D3728" s="227" t="s">
        <v>185</v>
      </c>
      <c r="E3728" s="228" t="s">
        <v>4045</v>
      </c>
      <c r="F3728" s="229" t="s">
        <v>4046</v>
      </c>
      <c r="G3728" s="230" t="s">
        <v>202</v>
      </c>
      <c r="H3728" s="231">
        <v>1050</v>
      </c>
      <c r="I3728" s="232"/>
      <c r="J3728" s="233">
        <f>ROUND(I3728*H3728,2)</f>
        <v>0</v>
      </c>
      <c r="K3728" s="234"/>
      <c r="L3728" s="44"/>
      <c r="M3728" s="235" t="s">
        <v>1</v>
      </c>
      <c r="N3728" s="236" t="s">
        <v>38</v>
      </c>
      <c r="O3728" s="91"/>
      <c r="P3728" s="237">
        <f>O3728*H3728</f>
        <v>0</v>
      </c>
      <c r="Q3728" s="237">
        <v>6.9999999999999994E-05</v>
      </c>
      <c r="R3728" s="237">
        <f>Q3728*H3728</f>
        <v>0.073499999999999996</v>
      </c>
      <c r="S3728" s="237">
        <v>0</v>
      </c>
      <c r="T3728" s="238">
        <f>S3728*H3728</f>
        <v>0</v>
      </c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R3728" s="239" t="s">
        <v>327</v>
      </c>
      <c r="AT3728" s="239" t="s">
        <v>185</v>
      </c>
      <c r="AU3728" s="239" t="s">
        <v>83</v>
      </c>
      <c r="AY3728" s="17" t="s">
        <v>183</v>
      </c>
      <c r="BE3728" s="240">
        <f>IF(N3728="základní",J3728,0)</f>
        <v>0</v>
      </c>
      <c r="BF3728" s="240">
        <f>IF(N3728="snížená",J3728,0)</f>
        <v>0</v>
      </c>
      <c r="BG3728" s="240">
        <f>IF(N3728="zákl. přenesená",J3728,0)</f>
        <v>0</v>
      </c>
      <c r="BH3728" s="240">
        <f>IF(N3728="sníž. přenesená",J3728,0)</f>
        <v>0</v>
      </c>
      <c r="BI3728" s="240">
        <f>IF(N3728="nulová",J3728,0)</f>
        <v>0</v>
      </c>
      <c r="BJ3728" s="17" t="s">
        <v>81</v>
      </c>
      <c r="BK3728" s="240">
        <f>ROUND(I3728*H3728,2)</f>
        <v>0</v>
      </c>
      <c r="BL3728" s="17" t="s">
        <v>327</v>
      </c>
      <c r="BM3728" s="239" t="s">
        <v>4047</v>
      </c>
    </row>
    <row r="3729" s="2" customFormat="1" ht="16.5" customHeight="1">
      <c r="A3729" s="38"/>
      <c r="B3729" s="39"/>
      <c r="C3729" s="227" t="s">
        <v>4048</v>
      </c>
      <c r="D3729" s="227" t="s">
        <v>185</v>
      </c>
      <c r="E3729" s="228" t="s">
        <v>4049</v>
      </c>
      <c r="F3729" s="229" t="s">
        <v>4050</v>
      </c>
      <c r="G3729" s="230" t="s">
        <v>202</v>
      </c>
      <c r="H3729" s="231">
        <v>3150</v>
      </c>
      <c r="I3729" s="232"/>
      <c r="J3729" s="233">
        <f>ROUND(I3729*H3729,2)</f>
        <v>0</v>
      </c>
      <c r="K3729" s="234"/>
      <c r="L3729" s="44"/>
      <c r="M3729" s="235" t="s">
        <v>1</v>
      </c>
      <c r="N3729" s="236" t="s">
        <v>38</v>
      </c>
      <c r="O3729" s="91"/>
      <c r="P3729" s="237">
        <f>O3729*H3729</f>
        <v>0</v>
      </c>
      <c r="Q3729" s="237">
        <v>0</v>
      </c>
      <c r="R3729" s="237">
        <f>Q3729*H3729</f>
        <v>0</v>
      </c>
      <c r="S3729" s="237">
        <v>0</v>
      </c>
      <c r="T3729" s="238">
        <f>S3729*H3729</f>
        <v>0</v>
      </c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R3729" s="239" t="s">
        <v>327</v>
      </c>
      <c r="AT3729" s="239" t="s">
        <v>185</v>
      </c>
      <c r="AU3729" s="239" t="s">
        <v>83</v>
      </c>
      <c r="AY3729" s="17" t="s">
        <v>183</v>
      </c>
      <c r="BE3729" s="240">
        <f>IF(N3729="základní",J3729,0)</f>
        <v>0</v>
      </c>
      <c r="BF3729" s="240">
        <f>IF(N3729="snížená",J3729,0)</f>
        <v>0</v>
      </c>
      <c r="BG3729" s="240">
        <f>IF(N3729="zákl. přenesená",J3729,0)</f>
        <v>0</v>
      </c>
      <c r="BH3729" s="240">
        <f>IF(N3729="sníž. přenesená",J3729,0)</f>
        <v>0</v>
      </c>
      <c r="BI3729" s="240">
        <f>IF(N3729="nulová",J3729,0)</f>
        <v>0</v>
      </c>
      <c r="BJ3729" s="17" t="s">
        <v>81</v>
      </c>
      <c r="BK3729" s="240">
        <f>ROUND(I3729*H3729,2)</f>
        <v>0</v>
      </c>
      <c r="BL3729" s="17" t="s">
        <v>327</v>
      </c>
      <c r="BM3729" s="239" t="s">
        <v>4051</v>
      </c>
    </row>
    <row r="3730" s="14" customFormat="1">
      <c r="A3730" s="14"/>
      <c r="B3730" s="252"/>
      <c r="C3730" s="253"/>
      <c r="D3730" s="243" t="s">
        <v>195</v>
      </c>
      <c r="E3730" s="254" t="s">
        <v>1</v>
      </c>
      <c r="F3730" s="255" t="s">
        <v>4052</v>
      </c>
      <c r="G3730" s="253"/>
      <c r="H3730" s="256">
        <v>3150</v>
      </c>
      <c r="I3730" s="257"/>
      <c r="J3730" s="253"/>
      <c r="K3730" s="253"/>
      <c r="L3730" s="258"/>
      <c r="M3730" s="259"/>
      <c r="N3730" s="260"/>
      <c r="O3730" s="260"/>
      <c r="P3730" s="260"/>
      <c r="Q3730" s="260"/>
      <c r="R3730" s="260"/>
      <c r="S3730" s="260"/>
      <c r="T3730" s="261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62" t="s">
        <v>195</v>
      </c>
      <c r="AU3730" s="262" t="s">
        <v>83</v>
      </c>
      <c r="AV3730" s="14" t="s">
        <v>83</v>
      </c>
      <c r="AW3730" s="14" t="s">
        <v>30</v>
      </c>
      <c r="AX3730" s="14" t="s">
        <v>81</v>
      </c>
      <c r="AY3730" s="262" t="s">
        <v>183</v>
      </c>
    </row>
    <row r="3731" s="2" customFormat="1" ht="24.15" customHeight="1">
      <c r="A3731" s="38"/>
      <c r="B3731" s="39"/>
      <c r="C3731" s="227" t="s">
        <v>4053</v>
      </c>
      <c r="D3731" s="227" t="s">
        <v>185</v>
      </c>
      <c r="E3731" s="228" t="s">
        <v>4054</v>
      </c>
      <c r="F3731" s="229" t="s">
        <v>4055</v>
      </c>
      <c r="G3731" s="230" t="s">
        <v>202</v>
      </c>
      <c r="H3731" s="231">
        <v>1500</v>
      </c>
      <c r="I3731" s="232"/>
      <c r="J3731" s="233">
        <f>ROUND(I3731*H3731,2)</f>
        <v>0</v>
      </c>
      <c r="K3731" s="234"/>
      <c r="L3731" s="44"/>
      <c r="M3731" s="235" t="s">
        <v>1</v>
      </c>
      <c r="N3731" s="236" t="s">
        <v>38</v>
      </c>
      <c r="O3731" s="91"/>
      <c r="P3731" s="237">
        <f>O3731*H3731</f>
        <v>0</v>
      </c>
      <c r="Q3731" s="237">
        <v>0.00013999999999999999</v>
      </c>
      <c r="R3731" s="237">
        <f>Q3731*H3731</f>
        <v>0.20999999999999999</v>
      </c>
      <c r="S3731" s="237">
        <v>0</v>
      </c>
      <c r="T3731" s="238">
        <f>S3731*H3731</f>
        <v>0</v>
      </c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R3731" s="239" t="s">
        <v>327</v>
      </c>
      <c r="AT3731" s="239" t="s">
        <v>185</v>
      </c>
      <c r="AU3731" s="239" t="s">
        <v>83</v>
      </c>
      <c r="AY3731" s="17" t="s">
        <v>183</v>
      </c>
      <c r="BE3731" s="240">
        <f>IF(N3731="základní",J3731,0)</f>
        <v>0</v>
      </c>
      <c r="BF3731" s="240">
        <f>IF(N3731="snížená",J3731,0)</f>
        <v>0</v>
      </c>
      <c r="BG3731" s="240">
        <f>IF(N3731="zákl. přenesená",J3731,0)</f>
        <v>0</v>
      </c>
      <c r="BH3731" s="240">
        <f>IF(N3731="sníž. přenesená",J3731,0)</f>
        <v>0</v>
      </c>
      <c r="BI3731" s="240">
        <f>IF(N3731="nulová",J3731,0)</f>
        <v>0</v>
      </c>
      <c r="BJ3731" s="17" t="s">
        <v>81</v>
      </c>
      <c r="BK3731" s="240">
        <f>ROUND(I3731*H3731,2)</f>
        <v>0</v>
      </c>
      <c r="BL3731" s="17" t="s">
        <v>327</v>
      </c>
      <c r="BM3731" s="239" t="s">
        <v>4056</v>
      </c>
    </row>
    <row r="3732" s="2" customFormat="1" ht="37.8" customHeight="1">
      <c r="A3732" s="38"/>
      <c r="B3732" s="39"/>
      <c r="C3732" s="227" t="s">
        <v>4057</v>
      </c>
      <c r="D3732" s="227" t="s">
        <v>185</v>
      </c>
      <c r="E3732" s="228" t="s">
        <v>4058</v>
      </c>
      <c r="F3732" s="229" t="s">
        <v>4059</v>
      </c>
      <c r="G3732" s="230" t="s">
        <v>202</v>
      </c>
      <c r="H3732" s="231">
        <v>500</v>
      </c>
      <c r="I3732" s="232"/>
      <c r="J3732" s="233">
        <f>ROUND(I3732*H3732,2)</f>
        <v>0</v>
      </c>
      <c r="K3732" s="234"/>
      <c r="L3732" s="44"/>
      <c r="M3732" s="235" t="s">
        <v>1</v>
      </c>
      <c r="N3732" s="236" t="s">
        <v>38</v>
      </c>
      <c r="O3732" s="91"/>
      <c r="P3732" s="237">
        <f>O3732*H3732</f>
        <v>0</v>
      </c>
      <c r="Q3732" s="237">
        <v>0.00022000000000000001</v>
      </c>
      <c r="R3732" s="237">
        <f>Q3732*H3732</f>
        <v>0.11</v>
      </c>
      <c r="S3732" s="237">
        <v>0</v>
      </c>
      <c r="T3732" s="238">
        <f>S3732*H3732</f>
        <v>0</v>
      </c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R3732" s="239" t="s">
        <v>327</v>
      </c>
      <c r="AT3732" s="239" t="s">
        <v>185</v>
      </c>
      <c r="AU3732" s="239" t="s">
        <v>83</v>
      </c>
      <c r="AY3732" s="17" t="s">
        <v>183</v>
      </c>
      <c r="BE3732" s="240">
        <f>IF(N3732="základní",J3732,0)</f>
        <v>0</v>
      </c>
      <c r="BF3732" s="240">
        <f>IF(N3732="snížená",J3732,0)</f>
        <v>0</v>
      </c>
      <c r="BG3732" s="240">
        <f>IF(N3732="zákl. přenesená",J3732,0)</f>
        <v>0</v>
      </c>
      <c r="BH3732" s="240">
        <f>IF(N3732="sníž. přenesená",J3732,0)</f>
        <v>0</v>
      </c>
      <c r="BI3732" s="240">
        <f>IF(N3732="nulová",J3732,0)</f>
        <v>0</v>
      </c>
      <c r="BJ3732" s="17" t="s">
        <v>81</v>
      </c>
      <c r="BK3732" s="240">
        <f>ROUND(I3732*H3732,2)</f>
        <v>0</v>
      </c>
      <c r="BL3732" s="17" t="s">
        <v>327</v>
      </c>
      <c r="BM3732" s="239" t="s">
        <v>4060</v>
      </c>
    </row>
    <row r="3733" s="2" customFormat="1" ht="24.15" customHeight="1">
      <c r="A3733" s="38"/>
      <c r="B3733" s="39"/>
      <c r="C3733" s="227" t="s">
        <v>4061</v>
      </c>
      <c r="D3733" s="227" t="s">
        <v>185</v>
      </c>
      <c r="E3733" s="228" t="s">
        <v>4062</v>
      </c>
      <c r="F3733" s="229" t="s">
        <v>4063</v>
      </c>
      <c r="G3733" s="230" t="s">
        <v>202</v>
      </c>
      <c r="H3733" s="231">
        <v>1050</v>
      </c>
      <c r="I3733" s="232"/>
      <c r="J3733" s="233">
        <f>ROUND(I3733*H3733,2)</f>
        <v>0</v>
      </c>
      <c r="K3733" s="234"/>
      <c r="L3733" s="44"/>
      <c r="M3733" s="235" t="s">
        <v>1</v>
      </c>
      <c r="N3733" s="236" t="s">
        <v>38</v>
      </c>
      <c r="O3733" s="91"/>
      <c r="P3733" s="237">
        <f>O3733*H3733</f>
        <v>0</v>
      </c>
      <c r="Q3733" s="237">
        <v>0.00012</v>
      </c>
      <c r="R3733" s="237">
        <f>Q3733*H3733</f>
        <v>0.126</v>
      </c>
      <c r="S3733" s="237">
        <v>0</v>
      </c>
      <c r="T3733" s="238">
        <f>S3733*H3733</f>
        <v>0</v>
      </c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R3733" s="239" t="s">
        <v>327</v>
      </c>
      <c r="AT3733" s="239" t="s">
        <v>185</v>
      </c>
      <c r="AU3733" s="239" t="s">
        <v>83</v>
      </c>
      <c r="AY3733" s="17" t="s">
        <v>183</v>
      </c>
      <c r="BE3733" s="240">
        <f>IF(N3733="základní",J3733,0)</f>
        <v>0</v>
      </c>
      <c r="BF3733" s="240">
        <f>IF(N3733="snížená",J3733,0)</f>
        <v>0</v>
      </c>
      <c r="BG3733" s="240">
        <f>IF(N3733="zákl. přenesená",J3733,0)</f>
        <v>0</v>
      </c>
      <c r="BH3733" s="240">
        <f>IF(N3733="sníž. přenesená",J3733,0)</f>
        <v>0</v>
      </c>
      <c r="BI3733" s="240">
        <f>IF(N3733="nulová",J3733,0)</f>
        <v>0</v>
      </c>
      <c r="BJ3733" s="17" t="s">
        <v>81</v>
      </c>
      <c r="BK3733" s="240">
        <f>ROUND(I3733*H3733,2)</f>
        <v>0</v>
      </c>
      <c r="BL3733" s="17" t="s">
        <v>327</v>
      </c>
      <c r="BM3733" s="239" t="s">
        <v>4064</v>
      </c>
    </row>
    <row r="3734" s="2" customFormat="1" ht="37.8" customHeight="1">
      <c r="A3734" s="38"/>
      <c r="B3734" s="39"/>
      <c r="C3734" s="227" t="s">
        <v>4065</v>
      </c>
      <c r="D3734" s="227" t="s">
        <v>185</v>
      </c>
      <c r="E3734" s="228" t="s">
        <v>4066</v>
      </c>
      <c r="F3734" s="229" t="s">
        <v>4067</v>
      </c>
      <c r="G3734" s="230" t="s">
        <v>202</v>
      </c>
      <c r="H3734" s="231">
        <v>500</v>
      </c>
      <c r="I3734" s="232"/>
      <c r="J3734" s="233">
        <f>ROUND(I3734*H3734,2)</f>
        <v>0</v>
      </c>
      <c r="K3734" s="234"/>
      <c r="L3734" s="44"/>
      <c r="M3734" s="235" t="s">
        <v>1</v>
      </c>
      <c r="N3734" s="236" t="s">
        <v>38</v>
      </c>
      <c r="O3734" s="91"/>
      <c r="P3734" s="237">
        <f>O3734*H3734</f>
        <v>0</v>
      </c>
      <c r="Q3734" s="237">
        <v>0.00019000000000000001</v>
      </c>
      <c r="R3734" s="237">
        <f>Q3734*H3734</f>
        <v>0.095000000000000001</v>
      </c>
      <c r="S3734" s="237">
        <v>0</v>
      </c>
      <c r="T3734" s="238">
        <f>S3734*H3734</f>
        <v>0</v>
      </c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R3734" s="239" t="s">
        <v>327</v>
      </c>
      <c r="AT3734" s="239" t="s">
        <v>185</v>
      </c>
      <c r="AU3734" s="239" t="s">
        <v>83</v>
      </c>
      <c r="AY3734" s="17" t="s">
        <v>183</v>
      </c>
      <c r="BE3734" s="240">
        <f>IF(N3734="základní",J3734,0)</f>
        <v>0</v>
      </c>
      <c r="BF3734" s="240">
        <f>IF(N3734="snížená",J3734,0)</f>
        <v>0</v>
      </c>
      <c r="BG3734" s="240">
        <f>IF(N3734="zákl. přenesená",J3734,0)</f>
        <v>0</v>
      </c>
      <c r="BH3734" s="240">
        <f>IF(N3734="sníž. přenesená",J3734,0)</f>
        <v>0</v>
      </c>
      <c r="BI3734" s="240">
        <f>IF(N3734="nulová",J3734,0)</f>
        <v>0</v>
      </c>
      <c r="BJ3734" s="17" t="s">
        <v>81</v>
      </c>
      <c r="BK3734" s="240">
        <f>ROUND(I3734*H3734,2)</f>
        <v>0</v>
      </c>
      <c r="BL3734" s="17" t="s">
        <v>327</v>
      </c>
      <c r="BM3734" s="239" t="s">
        <v>4068</v>
      </c>
    </row>
    <row r="3735" s="2" customFormat="1" ht="24.15" customHeight="1">
      <c r="A3735" s="38"/>
      <c r="B3735" s="39"/>
      <c r="C3735" s="227" t="s">
        <v>4069</v>
      </c>
      <c r="D3735" s="227" t="s">
        <v>185</v>
      </c>
      <c r="E3735" s="228" t="s">
        <v>4070</v>
      </c>
      <c r="F3735" s="229" t="s">
        <v>4071</v>
      </c>
      <c r="G3735" s="230" t="s">
        <v>202</v>
      </c>
      <c r="H3735" s="231">
        <v>1050</v>
      </c>
      <c r="I3735" s="232"/>
      <c r="J3735" s="233">
        <f>ROUND(I3735*H3735,2)</f>
        <v>0</v>
      </c>
      <c r="K3735" s="234"/>
      <c r="L3735" s="44"/>
      <c r="M3735" s="235" t="s">
        <v>1</v>
      </c>
      <c r="N3735" s="236" t="s">
        <v>38</v>
      </c>
      <c r="O3735" s="91"/>
      <c r="P3735" s="237">
        <f>O3735*H3735</f>
        <v>0</v>
      </c>
      <c r="Q3735" s="237">
        <v>0.00012</v>
      </c>
      <c r="R3735" s="237">
        <f>Q3735*H3735</f>
        <v>0.126</v>
      </c>
      <c r="S3735" s="237">
        <v>0</v>
      </c>
      <c r="T3735" s="238">
        <f>S3735*H3735</f>
        <v>0</v>
      </c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R3735" s="239" t="s">
        <v>327</v>
      </c>
      <c r="AT3735" s="239" t="s">
        <v>185</v>
      </c>
      <c r="AU3735" s="239" t="s">
        <v>83</v>
      </c>
      <c r="AY3735" s="17" t="s">
        <v>183</v>
      </c>
      <c r="BE3735" s="240">
        <f>IF(N3735="základní",J3735,0)</f>
        <v>0</v>
      </c>
      <c r="BF3735" s="240">
        <f>IF(N3735="snížená",J3735,0)</f>
        <v>0</v>
      </c>
      <c r="BG3735" s="240">
        <f>IF(N3735="zákl. přenesená",J3735,0)</f>
        <v>0</v>
      </c>
      <c r="BH3735" s="240">
        <f>IF(N3735="sníž. přenesená",J3735,0)</f>
        <v>0</v>
      </c>
      <c r="BI3735" s="240">
        <f>IF(N3735="nulová",J3735,0)</f>
        <v>0</v>
      </c>
      <c r="BJ3735" s="17" t="s">
        <v>81</v>
      </c>
      <c r="BK3735" s="240">
        <f>ROUND(I3735*H3735,2)</f>
        <v>0</v>
      </c>
      <c r="BL3735" s="17" t="s">
        <v>327</v>
      </c>
      <c r="BM3735" s="239" t="s">
        <v>4072</v>
      </c>
    </row>
    <row r="3736" s="2" customFormat="1" ht="37.8" customHeight="1">
      <c r="A3736" s="38"/>
      <c r="B3736" s="39"/>
      <c r="C3736" s="227" t="s">
        <v>4073</v>
      </c>
      <c r="D3736" s="227" t="s">
        <v>185</v>
      </c>
      <c r="E3736" s="228" t="s">
        <v>4074</v>
      </c>
      <c r="F3736" s="229" t="s">
        <v>4075</v>
      </c>
      <c r="G3736" s="230" t="s">
        <v>202</v>
      </c>
      <c r="H3736" s="231">
        <v>500</v>
      </c>
      <c r="I3736" s="232"/>
      <c r="J3736" s="233">
        <f>ROUND(I3736*H3736,2)</f>
        <v>0</v>
      </c>
      <c r="K3736" s="234"/>
      <c r="L3736" s="44"/>
      <c r="M3736" s="235" t="s">
        <v>1</v>
      </c>
      <c r="N3736" s="236" t="s">
        <v>38</v>
      </c>
      <c r="O3736" s="91"/>
      <c r="P3736" s="237">
        <f>O3736*H3736</f>
        <v>0</v>
      </c>
      <c r="Q3736" s="237">
        <v>0.00019000000000000001</v>
      </c>
      <c r="R3736" s="237">
        <f>Q3736*H3736</f>
        <v>0.095000000000000001</v>
      </c>
      <c r="S3736" s="237">
        <v>0</v>
      </c>
      <c r="T3736" s="238">
        <f>S3736*H3736</f>
        <v>0</v>
      </c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R3736" s="239" t="s">
        <v>327</v>
      </c>
      <c r="AT3736" s="239" t="s">
        <v>185</v>
      </c>
      <c r="AU3736" s="239" t="s">
        <v>83</v>
      </c>
      <c r="AY3736" s="17" t="s">
        <v>183</v>
      </c>
      <c r="BE3736" s="240">
        <f>IF(N3736="základní",J3736,0)</f>
        <v>0</v>
      </c>
      <c r="BF3736" s="240">
        <f>IF(N3736="snížená",J3736,0)</f>
        <v>0</v>
      </c>
      <c r="BG3736" s="240">
        <f>IF(N3736="zákl. přenesená",J3736,0)</f>
        <v>0</v>
      </c>
      <c r="BH3736" s="240">
        <f>IF(N3736="sníž. přenesená",J3736,0)</f>
        <v>0</v>
      </c>
      <c r="BI3736" s="240">
        <f>IF(N3736="nulová",J3736,0)</f>
        <v>0</v>
      </c>
      <c r="BJ3736" s="17" t="s">
        <v>81</v>
      </c>
      <c r="BK3736" s="240">
        <f>ROUND(I3736*H3736,2)</f>
        <v>0</v>
      </c>
      <c r="BL3736" s="17" t="s">
        <v>327</v>
      </c>
      <c r="BM3736" s="239" t="s">
        <v>4076</v>
      </c>
    </row>
    <row r="3737" s="2" customFormat="1" ht="16.5" customHeight="1">
      <c r="A3737" s="38"/>
      <c r="B3737" s="39"/>
      <c r="C3737" s="227" t="s">
        <v>4077</v>
      </c>
      <c r="D3737" s="227" t="s">
        <v>185</v>
      </c>
      <c r="E3737" s="228" t="s">
        <v>4078</v>
      </c>
      <c r="F3737" s="229" t="s">
        <v>4079</v>
      </c>
      <c r="G3737" s="230" t="s">
        <v>202</v>
      </c>
      <c r="H3737" s="231">
        <v>199.862</v>
      </c>
      <c r="I3737" s="232"/>
      <c r="J3737" s="233">
        <f>ROUND(I3737*H3737,2)</f>
        <v>0</v>
      </c>
      <c r="K3737" s="234"/>
      <c r="L3737" s="44"/>
      <c r="M3737" s="235" t="s">
        <v>1</v>
      </c>
      <c r="N3737" s="236" t="s">
        <v>38</v>
      </c>
      <c r="O3737" s="91"/>
      <c r="P3737" s="237">
        <f>O3737*H3737</f>
        <v>0</v>
      </c>
      <c r="Q3737" s="237">
        <v>0</v>
      </c>
      <c r="R3737" s="237">
        <f>Q3737*H3737</f>
        <v>0</v>
      </c>
      <c r="S3737" s="237">
        <v>0</v>
      </c>
      <c r="T3737" s="238">
        <f>S3737*H3737</f>
        <v>0</v>
      </c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R3737" s="239" t="s">
        <v>327</v>
      </c>
      <c r="AT3737" s="239" t="s">
        <v>185</v>
      </c>
      <c r="AU3737" s="239" t="s">
        <v>83</v>
      </c>
      <c r="AY3737" s="17" t="s">
        <v>183</v>
      </c>
      <c r="BE3737" s="240">
        <f>IF(N3737="základní",J3737,0)</f>
        <v>0</v>
      </c>
      <c r="BF3737" s="240">
        <f>IF(N3737="snížená",J3737,0)</f>
        <v>0</v>
      </c>
      <c r="BG3737" s="240">
        <f>IF(N3737="zákl. přenesená",J3737,0)</f>
        <v>0</v>
      </c>
      <c r="BH3737" s="240">
        <f>IF(N3737="sníž. přenesená",J3737,0)</f>
        <v>0</v>
      </c>
      <c r="BI3737" s="240">
        <f>IF(N3737="nulová",J3737,0)</f>
        <v>0</v>
      </c>
      <c r="BJ3737" s="17" t="s">
        <v>81</v>
      </c>
      <c r="BK3737" s="240">
        <f>ROUND(I3737*H3737,2)</f>
        <v>0</v>
      </c>
      <c r="BL3737" s="17" t="s">
        <v>327</v>
      </c>
      <c r="BM3737" s="239" t="s">
        <v>4080</v>
      </c>
    </row>
    <row r="3738" s="13" customFormat="1">
      <c r="A3738" s="13"/>
      <c r="B3738" s="241"/>
      <c r="C3738" s="242"/>
      <c r="D3738" s="243" t="s">
        <v>195</v>
      </c>
      <c r="E3738" s="244" t="s">
        <v>1</v>
      </c>
      <c r="F3738" s="245" t="s">
        <v>196</v>
      </c>
      <c r="G3738" s="242"/>
      <c r="H3738" s="244" t="s">
        <v>1</v>
      </c>
      <c r="I3738" s="246"/>
      <c r="J3738" s="242"/>
      <c r="K3738" s="242"/>
      <c r="L3738" s="247"/>
      <c r="M3738" s="248"/>
      <c r="N3738" s="249"/>
      <c r="O3738" s="249"/>
      <c r="P3738" s="249"/>
      <c r="Q3738" s="249"/>
      <c r="R3738" s="249"/>
      <c r="S3738" s="249"/>
      <c r="T3738" s="250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51" t="s">
        <v>195</v>
      </c>
      <c r="AU3738" s="251" t="s">
        <v>83</v>
      </c>
      <c r="AV3738" s="13" t="s">
        <v>81</v>
      </c>
      <c r="AW3738" s="13" t="s">
        <v>30</v>
      </c>
      <c r="AX3738" s="13" t="s">
        <v>73</v>
      </c>
      <c r="AY3738" s="251" t="s">
        <v>183</v>
      </c>
    </row>
    <row r="3739" s="13" customFormat="1">
      <c r="A3739" s="13"/>
      <c r="B3739" s="241"/>
      <c r="C3739" s="242"/>
      <c r="D3739" s="243" t="s">
        <v>195</v>
      </c>
      <c r="E3739" s="244" t="s">
        <v>1</v>
      </c>
      <c r="F3739" s="245" t="s">
        <v>1327</v>
      </c>
      <c r="G3739" s="242"/>
      <c r="H3739" s="244" t="s">
        <v>1</v>
      </c>
      <c r="I3739" s="246"/>
      <c r="J3739" s="242"/>
      <c r="K3739" s="242"/>
      <c r="L3739" s="247"/>
      <c r="M3739" s="248"/>
      <c r="N3739" s="249"/>
      <c r="O3739" s="249"/>
      <c r="P3739" s="249"/>
      <c r="Q3739" s="249"/>
      <c r="R3739" s="249"/>
      <c r="S3739" s="249"/>
      <c r="T3739" s="250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51" t="s">
        <v>195</v>
      </c>
      <c r="AU3739" s="251" t="s">
        <v>83</v>
      </c>
      <c r="AV3739" s="13" t="s">
        <v>81</v>
      </c>
      <c r="AW3739" s="13" t="s">
        <v>30</v>
      </c>
      <c r="AX3739" s="13" t="s">
        <v>73</v>
      </c>
      <c r="AY3739" s="251" t="s">
        <v>183</v>
      </c>
    </row>
    <row r="3740" s="14" customFormat="1">
      <c r="A3740" s="14"/>
      <c r="B3740" s="252"/>
      <c r="C3740" s="253"/>
      <c r="D3740" s="243" t="s">
        <v>195</v>
      </c>
      <c r="E3740" s="254" t="s">
        <v>1</v>
      </c>
      <c r="F3740" s="255" t="s">
        <v>1576</v>
      </c>
      <c r="G3740" s="253"/>
      <c r="H3740" s="256">
        <v>45.715000000000003</v>
      </c>
      <c r="I3740" s="257"/>
      <c r="J3740" s="253"/>
      <c r="K3740" s="253"/>
      <c r="L3740" s="258"/>
      <c r="M3740" s="259"/>
      <c r="N3740" s="260"/>
      <c r="O3740" s="260"/>
      <c r="P3740" s="260"/>
      <c r="Q3740" s="260"/>
      <c r="R3740" s="260"/>
      <c r="S3740" s="260"/>
      <c r="T3740" s="261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62" t="s">
        <v>195</v>
      </c>
      <c r="AU3740" s="262" t="s">
        <v>83</v>
      </c>
      <c r="AV3740" s="14" t="s">
        <v>83</v>
      </c>
      <c r="AW3740" s="14" t="s">
        <v>30</v>
      </c>
      <c r="AX3740" s="14" t="s">
        <v>73</v>
      </c>
      <c r="AY3740" s="262" t="s">
        <v>183</v>
      </c>
    </row>
    <row r="3741" s="13" customFormat="1">
      <c r="A3741" s="13"/>
      <c r="B3741" s="241"/>
      <c r="C3741" s="242"/>
      <c r="D3741" s="243" t="s">
        <v>195</v>
      </c>
      <c r="E3741" s="244" t="s">
        <v>1</v>
      </c>
      <c r="F3741" s="245" t="s">
        <v>1025</v>
      </c>
      <c r="G3741" s="242"/>
      <c r="H3741" s="244" t="s">
        <v>1</v>
      </c>
      <c r="I3741" s="246"/>
      <c r="J3741" s="242"/>
      <c r="K3741" s="242"/>
      <c r="L3741" s="247"/>
      <c r="M3741" s="248"/>
      <c r="N3741" s="249"/>
      <c r="O3741" s="249"/>
      <c r="P3741" s="249"/>
      <c r="Q3741" s="249"/>
      <c r="R3741" s="249"/>
      <c r="S3741" s="249"/>
      <c r="T3741" s="250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51" t="s">
        <v>195</v>
      </c>
      <c r="AU3741" s="251" t="s">
        <v>83</v>
      </c>
      <c r="AV3741" s="13" t="s">
        <v>81</v>
      </c>
      <c r="AW3741" s="13" t="s">
        <v>30</v>
      </c>
      <c r="AX3741" s="13" t="s">
        <v>73</v>
      </c>
      <c r="AY3741" s="251" t="s">
        <v>183</v>
      </c>
    </row>
    <row r="3742" s="14" customFormat="1">
      <c r="A3742" s="14"/>
      <c r="B3742" s="252"/>
      <c r="C3742" s="253"/>
      <c r="D3742" s="243" t="s">
        <v>195</v>
      </c>
      <c r="E3742" s="254" t="s">
        <v>1</v>
      </c>
      <c r="F3742" s="255" t="s">
        <v>1577</v>
      </c>
      <c r="G3742" s="253"/>
      <c r="H3742" s="256">
        <v>23.774999999999999</v>
      </c>
      <c r="I3742" s="257"/>
      <c r="J3742" s="253"/>
      <c r="K3742" s="253"/>
      <c r="L3742" s="258"/>
      <c r="M3742" s="259"/>
      <c r="N3742" s="260"/>
      <c r="O3742" s="260"/>
      <c r="P3742" s="260"/>
      <c r="Q3742" s="260"/>
      <c r="R3742" s="260"/>
      <c r="S3742" s="260"/>
      <c r="T3742" s="261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T3742" s="262" t="s">
        <v>195</v>
      </c>
      <c r="AU3742" s="262" t="s">
        <v>83</v>
      </c>
      <c r="AV3742" s="14" t="s">
        <v>83</v>
      </c>
      <c r="AW3742" s="14" t="s">
        <v>30</v>
      </c>
      <c r="AX3742" s="14" t="s">
        <v>73</v>
      </c>
      <c r="AY3742" s="262" t="s">
        <v>183</v>
      </c>
    </row>
    <row r="3743" s="13" customFormat="1">
      <c r="A3743" s="13"/>
      <c r="B3743" s="241"/>
      <c r="C3743" s="242"/>
      <c r="D3743" s="243" t="s">
        <v>195</v>
      </c>
      <c r="E3743" s="244" t="s">
        <v>1</v>
      </c>
      <c r="F3743" s="245" t="s">
        <v>208</v>
      </c>
      <c r="G3743" s="242"/>
      <c r="H3743" s="244" t="s">
        <v>1</v>
      </c>
      <c r="I3743" s="246"/>
      <c r="J3743" s="242"/>
      <c r="K3743" s="242"/>
      <c r="L3743" s="247"/>
      <c r="M3743" s="248"/>
      <c r="N3743" s="249"/>
      <c r="O3743" s="249"/>
      <c r="P3743" s="249"/>
      <c r="Q3743" s="249"/>
      <c r="R3743" s="249"/>
      <c r="S3743" s="249"/>
      <c r="T3743" s="250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T3743" s="251" t="s">
        <v>195</v>
      </c>
      <c r="AU3743" s="251" t="s">
        <v>83</v>
      </c>
      <c r="AV3743" s="13" t="s">
        <v>81</v>
      </c>
      <c r="AW3743" s="13" t="s">
        <v>30</v>
      </c>
      <c r="AX3743" s="13" t="s">
        <v>73</v>
      </c>
      <c r="AY3743" s="251" t="s">
        <v>183</v>
      </c>
    </row>
    <row r="3744" s="13" customFormat="1">
      <c r="A3744" s="13"/>
      <c r="B3744" s="241"/>
      <c r="C3744" s="242"/>
      <c r="D3744" s="243" t="s">
        <v>195</v>
      </c>
      <c r="E3744" s="244" t="s">
        <v>1</v>
      </c>
      <c r="F3744" s="245" t="s">
        <v>542</v>
      </c>
      <c r="G3744" s="242"/>
      <c r="H3744" s="244" t="s">
        <v>1</v>
      </c>
      <c r="I3744" s="246"/>
      <c r="J3744" s="242"/>
      <c r="K3744" s="242"/>
      <c r="L3744" s="247"/>
      <c r="M3744" s="248"/>
      <c r="N3744" s="249"/>
      <c r="O3744" s="249"/>
      <c r="P3744" s="249"/>
      <c r="Q3744" s="249"/>
      <c r="R3744" s="249"/>
      <c r="S3744" s="249"/>
      <c r="T3744" s="250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T3744" s="251" t="s">
        <v>195</v>
      </c>
      <c r="AU3744" s="251" t="s">
        <v>83</v>
      </c>
      <c r="AV3744" s="13" t="s">
        <v>81</v>
      </c>
      <c r="AW3744" s="13" t="s">
        <v>30</v>
      </c>
      <c r="AX3744" s="13" t="s">
        <v>73</v>
      </c>
      <c r="AY3744" s="251" t="s">
        <v>183</v>
      </c>
    </row>
    <row r="3745" s="14" customFormat="1">
      <c r="A3745" s="14"/>
      <c r="B3745" s="252"/>
      <c r="C3745" s="253"/>
      <c r="D3745" s="243" t="s">
        <v>195</v>
      </c>
      <c r="E3745" s="254" t="s">
        <v>1</v>
      </c>
      <c r="F3745" s="255" t="s">
        <v>4081</v>
      </c>
      <c r="G3745" s="253"/>
      <c r="H3745" s="256">
        <v>90.361999999999995</v>
      </c>
      <c r="I3745" s="257"/>
      <c r="J3745" s="253"/>
      <c r="K3745" s="253"/>
      <c r="L3745" s="258"/>
      <c r="M3745" s="259"/>
      <c r="N3745" s="260"/>
      <c r="O3745" s="260"/>
      <c r="P3745" s="260"/>
      <c r="Q3745" s="260"/>
      <c r="R3745" s="260"/>
      <c r="S3745" s="260"/>
      <c r="T3745" s="261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T3745" s="262" t="s">
        <v>195</v>
      </c>
      <c r="AU3745" s="262" t="s">
        <v>83</v>
      </c>
      <c r="AV3745" s="14" t="s">
        <v>83</v>
      </c>
      <c r="AW3745" s="14" t="s">
        <v>30</v>
      </c>
      <c r="AX3745" s="14" t="s">
        <v>73</v>
      </c>
      <c r="AY3745" s="262" t="s">
        <v>183</v>
      </c>
    </row>
    <row r="3746" s="13" customFormat="1">
      <c r="A3746" s="13"/>
      <c r="B3746" s="241"/>
      <c r="C3746" s="242"/>
      <c r="D3746" s="243" t="s">
        <v>195</v>
      </c>
      <c r="E3746" s="244" t="s">
        <v>1</v>
      </c>
      <c r="F3746" s="245" t="s">
        <v>254</v>
      </c>
      <c r="G3746" s="242"/>
      <c r="H3746" s="244" t="s">
        <v>1</v>
      </c>
      <c r="I3746" s="246"/>
      <c r="J3746" s="242"/>
      <c r="K3746" s="242"/>
      <c r="L3746" s="247"/>
      <c r="M3746" s="248"/>
      <c r="N3746" s="249"/>
      <c r="O3746" s="249"/>
      <c r="P3746" s="249"/>
      <c r="Q3746" s="249"/>
      <c r="R3746" s="249"/>
      <c r="S3746" s="249"/>
      <c r="T3746" s="250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51" t="s">
        <v>195</v>
      </c>
      <c r="AU3746" s="251" t="s">
        <v>83</v>
      </c>
      <c r="AV3746" s="13" t="s">
        <v>81</v>
      </c>
      <c r="AW3746" s="13" t="s">
        <v>30</v>
      </c>
      <c r="AX3746" s="13" t="s">
        <v>73</v>
      </c>
      <c r="AY3746" s="251" t="s">
        <v>183</v>
      </c>
    </row>
    <row r="3747" s="13" customFormat="1">
      <c r="A3747" s="13"/>
      <c r="B3747" s="241"/>
      <c r="C3747" s="242"/>
      <c r="D3747" s="243" t="s">
        <v>195</v>
      </c>
      <c r="E3747" s="244" t="s">
        <v>1</v>
      </c>
      <c r="F3747" s="245" t="s">
        <v>1338</v>
      </c>
      <c r="G3747" s="242"/>
      <c r="H3747" s="244" t="s">
        <v>1</v>
      </c>
      <c r="I3747" s="246"/>
      <c r="J3747" s="242"/>
      <c r="K3747" s="242"/>
      <c r="L3747" s="247"/>
      <c r="M3747" s="248"/>
      <c r="N3747" s="249"/>
      <c r="O3747" s="249"/>
      <c r="P3747" s="249"/>
      <c r="Q3747" s="249"/>
      <c r="R3747" s="249"/>
      <c r="S3747" s="249"/>
      <c r="T3747" s="250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51" t="s">
        <v>195</v>
      </c>
      <c r="AU3747" s="251" t="s">
        <v>83</v>
      </c>
      <c r="AV3747" s="13" t="s">
        <v>81</v>
      </c>
      <c r="AW3747" s="13" t="s">
        <v>30</v>
      </c>
      <c r="AX3747" s="13" t="s">
        <v>73</v>
      </c>
      <c r="AY3747" s="251" t="s">
        <v>183</v>
      </c>
    </row>
    <row r="3748" s="14" customFormat="1">
      <c r="A3748" s="14"/>
      <c r="B3748" s="252"/>
      <c r="C3748" s="253"/>
      <c r="D3748" s="243" t="s">
        <v>195</v>
      </c>
      <c r="E3748" s="254" t="s">
        <v>1</v>
      </c>
      <c r="F3748" s="255" t="s">
        <v>4082</v>
      </c>
      <c r="G3748" s="253"/>
      <c r="H3748" s="256">
        <v>35.509999999999998</v>
      </c>
      <c r="I3748" s="257"/>
      <c r="J3748" s="253"/>
      <c r="K3748" s="253"/>
      <c r="L3748" s="258"/>
      <c r="M3748" s="259"/>
      <c r="N3748" s="260"/>
      <c r="O3748" s="260"/>
      <c r="P3748" s="260"/>
      <c r="Q3748" s="260"/>
      <c r="R3748" s="260"/>
      <c r="S3748" s="260"/>
      <c r="T3748" s="261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62" t="s">
        <v>195</v>
      </c>
      <c r="AU3748" s="262" t="s">
        <v>83</v>
      </c>
      <c r="AV3748" s="14" t="s">
        <v>83</v>
      </c>
      <c r="AW3748" s="14" t="s">
        <v>30</v>
      </c>
      <c r="AX3748" s="14" t="s">
        <v>73</v>
      </c>
      <c r="AY3748" s="262" t="s">
        <v>183</v>
      </c>
    </row>
    <row r="3749" s="13" customFormat="1">
      <c r="A3749" s="13"/>
      <c r="B3749" s="241"/>
      <c r="C3749" s="242"/>
      <c r="D3749" s="243" t="s">
        <v>195</v>
      </c>
      <c r="E3749" s="244" t="s">
        <v>1</v>
      </c>
      <c r="F3749" s="245" t="s">
        <v>1340</v>
      </c>
      <c r="G3749" s="242"/>
      <c r="H3749" s="244" t="s">
        <v>1</v>
      </c>
      <c r="I3749" s="246"/>
      <c r="J3749" s="242"/>
      <c r="K3749" s="242"/>
      <c r="L3749" s="247"/>
      <c r="M3749" s="248"/>
      <c r="N3749" s="249"/>
      <c r="O3749" s="249"/>
      <c r="P3749" s="249"/>
      <c r="Q3749" s="249"/>
      <c r="R3749" s="249"/>
      <c r="S3749" s="249"/>
      <c r="T3749" s="250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51" t="s">
        <v>195</v>
      </c>
      <c r="AU3749" s="251" t="s">
        <v>83</v>
      </c>
      <c r="AV3749" s="13" t="s">
        <v>81</v>
      </c>
      <c r="AW3749" s="13" t="s">
        <v>30</v>
      </c>
      <c r="AX3749" s="13" t="s">
        <v>73</v>
      </c>
      <c r="AY3749" s="251" t="s">
        <v>183</v>
      </c>
    </row>
    <row r="3750" s="14" customFormat="1">
      <c r="A3750" s="14"/>
      <c r="B3750" s="252"/>
      <c r="C3750" s="253"/>
      <c r="D3750" s="243" t="s">
        <v>195</v>
      </c>
      <c r="E3750" s="254" t="s">
        <v>1</v>
      </c>
      <c r="F3750" s="255" t="s">
        <v>4083</v>
      </c>
      <c r="G3750" s="253"/>
      <c r="H3750" s="256">
        <v>4.5</v>
      </c>
      <c r="I3750" s="257"/>
      <c r="J3750" s="253"/>
      <c r="K3750" s="253"/>
      <c r="L3750" s="258"/>
      <c r="M3750" s="259"/>
      <c r="N3750" s="260"/>
      <c r="O3750" s="260"/>
      <c r="P3750" s="260"/>
      <c r="Q3750" s="260"/>
      <c r="R3750" s="260"/>
      <c r="S3750" s="260"/>
      <c r="T3750" s="261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62" t="s">
        <v>195</v>
      </c>
      <c r="AU3750" s="262" t="s">
        <v>83</v>
      </c>
      <c r="AV3750" s="14" t="s">
        <v>83</v>
      </c>
      <c r="AW3750" s="14" t="s">
        <v>30</v>
      </c>
      <c r="AX3750" s="14" t="s">
        <v>73</v>
      </c>
      <c r="AY3750" s="262" t="s">
        <v>183</v>
      </c>
    </row>
    <row r="3751" s="15" customFormat="1">
      <c r="A3751" s="15"/>
      <c r="B3751" s="263"/>
      <c r="C3751" s="264"/>
      <c r="D3751" s="243" t="s">
        <v>195</v>
      </c>
      <c r="E3751" s="265" t="s">
        <v>1</v>
      </c>
      <c r="F3751" s="266" t="s">
        <v>219</v>
      </c>
      <c r="G3751" s="264"/>
      <c r="H3751" s="267">
        <v>199.862</v>
      </c>
      <c r="I3751" s="268"/>
      <c r="J3751" s="264"/>
      <c r="K3751" s="264"/>
      <c r="L3751" s="269"/>
      <c r="M3751" s="270"/>
      <c r="N3751" s="271"/>
      <c r="O3751" s="271"/>
      <c r="P3751" s="271"/>
      <c r="Q3751" s="271"/>
      <c r="R3751" s="271"/>
      <c r="S3751" s="271"/>
      <c r="T3751" s="272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T3751" s="273" t="s">
        <v>195</v>
      </c>
      <c r="AU3751" s="273" t="s">
        <v>83</v>
      </c>
      <c r="AV3751" s="15" t="s">
        <v>188</v>
      </c>
      <c r="AW3751" s="15" t="s">
        <v>30</v>
      </c>
      <c r="AX3751" s="15" t="s">
        <v>81</v>
      </c>
      <c r="AY3751" s="273" t="s">
        <v>183</v>
      </c>
    </row>
    <row r="3752" s="2" customFormat="1" ht="24.15" customHeight="1">
      <c r="A3752" s="38"/>
      <c r="B3752" s="39"/>
      <c r="C3752" s="227" t="s">
        <v>4084</v>
      </c>
      <c r="D3752" s="227" t="s">
        <v>185</v>
      </c>
      <c r="E3752" s="228" t="s">
        <v>4085</v>
      </c>
      <c r="F3752" s="229" t="s">
        <v>4086</v>
      </c>
      <c r="G3752" s="230" t="s">
        <v>202</v>
      </c>
      <c r="H3752" s="231">
        <v>199.862</v>
      </c>
      <c r="I3752" s="232"/>
      <c r="J3752" s="233">
        <f>ROUND(I3752*H3752,2)</f>
        <v>0</v>
      </c>
      <c r="K3752" s="234"/>
      <c r="L3752" s="44"/>
      <c r="M3752" s="235" t="s">
        <v>1</v>
      </c>
      <c r="N3752" s="236" t="s">
        <v>38</v>
      </c>
      <c r="O3752" s="91"/>
      <c r="P3752" s="237">
        <f>O3752*H3752</f>
        <v>0</v>
      </c>
      <c r="Q3752" s="237">
        <v>0.00050000000000000001</v>
      </c>
      <c r="R3752" s="237">
        <f>Q3752*H3752</f>
        <v>0.099931000000000006</v>
      </c>
      <c r="S3752" s="237">
        <v>0</v>
      </c>
      <c r="T3752" s="238">
        <f>S3752*H3752</f>
        <v>0</v>
      </c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R3752" s="239" t="s">
        <v>327</v>
      </c>
      <c r="AT3752" s="239" t="s">
        <v>185</v>
      </c>
      <c r="AU3752" s="239" t="s">
        <v>83</v>
      </c>
      <c r="AY3752" s="17" t="s">
        <v>183</v>
      </c>
      <c r="BE3752" s="240">
        <f>IF(N3752="základní",J3752,0)</f>
        <v>0</v>
      </c>
      <c r="BF3752" s="240">
        <f>IF(N3752="snížená",J3752,0)</f>
        <v>0</v>
      </c>
      <c r="BG3752" s="240">
        <f>IF(N3752="zákl. přenesená",J3752,0)</f>
        <v>0</v>
      </c>
      <c r="BH3752" s="240">
        <f>IF(N3752="sníž. přenesená",J3752,0)</f>
        <v>0</v>
      </c>
      <c r="BI3752" s="240">
        <f>IF(N3752="nulová",J3752,0)</f>
        <v>0</v>
      </c>
      <c r="BJ3752" s="17" t="s">
        <v>81</v>
      </c>
      <c r="BK3752" s="240">
        <f>ROUND(I3752*H3752,2)</f>
        <v>0</v>
      </c>
      <c r="BL3752" s="17" t="s">
        <v>327</v>
      </c>
      <c r="BM3752" s="239" t="s">
        <v>4087</v>
      </c>
    </row>
    <row r="3753" s="13" customFormat="1">
      <c r="A3753" s="13"/>
      <c r="B3753" s="241"/>
      <c r="C3753" s="242"/>
      <c r="D3753" s="243" t="s">
        <v>195</v>
      </c>
      <c r="E3753" s="244" t="s">
        <v>1</v>
      </c>
      <c r="F3753" s="245" t="s">
        <v>196</v>
      </c>
      <c r="G3753" s="242"/>
      <c r="H3753" s="244" t="s">
        <v>1</v>
      </c>
      <c r="I3753" s="246"/>
      <c r="J3753" s="242"/>
      <c r="K3753" s="242"/>
      <c r="L3753" s="247"/>
      <c r="M3753" s="248"/>
      <c r="N3753" s="249"/>
      <c r="O3753" s="249"/>
      <c r="P3753" s="249"/>
      <c r="Q3753" s="249"/>
      <c r="R3753" s="249"/>
      <c r="S3753" s="249"/>
      <c r="T3753" s="250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51" t="s">
        <v>195</v>
      </c>
      <c r="AU3753" s="251" t="s">
        <v>83</v>
      </c>
      <c r="AV3753" s="13" t="s">
        <v>81</v>
      </c>
      <c r="AW3753" s="13" t="s">
        <v>30</v>
      </c>
      <c r="AX3753" s="13" t="s">
        <v>73</v>
      </c>
      <c r="AY3753" s="251" t="s">
        <v>183</v>
      </c>
    </row>
    <row r="3754" s="13" customFormat="1">
      <c r="A3754" s="13"/>
      <c r="B3754" s="241"/>
      <c r="C3754" s="242"/>
      <c r="D3754" s="243" t="s">
        <v>195</v>
      </c>
      <c r="E3754" s="244" t="s">
        <v>1</v>
      </c>
      <c r="F3754" s="245" t="s">
        <v>1327</v>
      </c>
      <c r="G3754" s="242"/>
      <c r="H3754" s="244" t="s">
        <v>1</v>
      </c>
      <c r="I3754" s="246"/>
      <c r="J3754" s="242"/>
      <c r="K3754" s="242"/>
      <c r="L3754" s="247"/>
      <c r="M3754" s="248"/>
      <c r="N3754" s="249"/>
      <c r="O3754" s="249"/>
      <c r="P3754" s="249"/>
      <c r="Q3754" s="249"/>
      <c r="R3754" s="249"/>
      <c r="S3754" s="249"/>
      <c r="T3754" s="250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51" t="s">
        <v>195</v>
      </c>
      <c r="AU3754" s="251" t="s">
        <v>83</v>
      </c>
      <c r="AV3754" s="13" t="s">
        <v>81</v>
      </c>
      <c r="AW3754" s="13" t="s">
        <v>30</v>
      </c>
      <c r="AX3754" s="13" t="s">
        <v>73</v>
      </c>
      <c r="AY3754" s="251" t="s">
        <v>183</v>
      </c>
    </row>
    <row r="3755" s="14" customFormat="1">
      <c r="A3755" s="14"/>
      <c r="B3755" s="252"/>
      <c r="C3755" s="253"/>
      <c r="D3755" s="243" t="s">
        <v>195</v>
      </c>
      <c r="E3755" s="254" t="s">
        <v>1</v>
      </c>
      <c r="F3755" s="255" t="s">
        <v>1576</v>
      </c>
      <c r="G3755" s="253"/>
      <c r="H3755" s="256">
        <v>45.715000000000003</v>
      </c>
      <c r="I3755" s="257"/>
      <c r="J3755" s="253"/>
      <c r="K3755" s="253"/>
      <c r="L3755" s="258"/>
      <c r="M3755" s="259"/>
      <c r="N3755" s="260"/>
      <c r="O3755" s="260"/>
      <c r="P3755" s="260"/>
      <c r="Q3755" s="260"/>
      <c r="R3755" s="260"/>
      <c r="S3755" s="260"/>
      <c r="T3755" s="261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62" t="s">
        <v>195</v>
      </c>
      <c r="AU3755" s="262" t="s">
        <v>83</v>
      </c>
      <c r="AV3755" s="14" t="s">
        <v>83</v>
      </c>
      <c r="AW3755" s="14" t="s">
        <v>30</v>
      </c>
      <c r="AX3755" s="14" t="s">
        <v>73</v>
      </c>
      <c r="AY3755" s="262" t="s">
        <v>183</v>
      </c>
    </row>
    <row r="3756" s="13" customFormat="1">
      <c r="A3756" s="13"/>
      <c r="B3756" s="241"/>
      <c r="C3756" s="242"/>
      <c r="D3756" s="243" t="s">
        <v>195</v>
      </c>
      <c r="E3756" s="244" t="s">
        <v>1</v>
      </c>
      <c r="F3756" s="245" t="s">
        <v>1025</v>
      </c>
      <c r="G3756" s="242"/>
      <c r="H3756" s="244" t="s">
        <v>1</v>
      </c>
      <c r="I3756" s="246"/>
      <c r="J3756" s="242"/>
      <c r="K3756" s="242"/>
      <c r="L3756" s="247"/>
      <c r="M3756" s="248"/>
      <c r="N3756" s="249"/>
      <c r="O3756" s="249"/>
      <c r="P3756" s="249"/>
      <c r="Q3756" s="249"/>
      <c r="R3756" s="249"/>
      <c r="S3756" s="249"/>
      <c r="T3756" s="250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51" t="s">
        <v>195</v>
      </c>
      <c r="AU3756" s="251" t="s">
        <v>83</v>
      </c>
      <c r="AV3756" s="13" t="s">
        <v>81</v>
      </c>
      <c r="AW3756" s="13" t="s">
        <v>30</v>
      </c>
      <c r="AX3756" s="13" t="s">
        <v>73</v>
      </c>
      <c r="AY3756" s="251" t="s">
        <v>183</v>
      </c>
    </row>
    <row r="3757" s="14" customFormat="1">
      <c r="A3757" s="14"/>
      <c r="B3757" s="252"/>
      <c r="C3757" s="253"/>
      <c r="D3757" s="243" t="s">
        <v>195</v>
      </c>
      <c r="E3757" s="254" t="s">
        <v>1</v>
      </c>
      <c r="F3757" s="255" t="s">
        <v>1577</v>
      </c>
      <c r="G3757" s="253"/>
      <c r="H3757" s="256">
        <v>23.774999999999999</v>
      </c>
      <c r="I3757" s="257"/>
      <c r="J3757" s="253"/>
      <c r="K3757" s="253"/>
      <c r="L3757" s="258"/>
      <c r="M3757" s="259"/>
      <c r="N3757" s="260"/>
      <c r="O3757" s="260"/>
      <c r="P3757" s="260"/>
      <c r="Q3757" s="260"/>
      <c r="R3757" s="260"/>
      <c r="S3757" s="260"/>
      <c r="T3757" s="261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62" t="s">
        <v>195</v>
      </c>
      <c r="AU3757" s="262" t="s">
        <v>83</v>
      </c>
      <c r="AV3757" s="14" t="s">
        <v>83</v>
      </c>
      <c r="AW3757" s="14" t="s">
        <v>30</v>
      </c>
      <c r="AX3757" s="14" t="s">
        <v>73</v>
      </c>
      <c r="AY3757" s="262" t="s">
        <v>183</v>
      </c>
    </row>
    <row r="3758" s="13" customFormat="1">
      <c r="A3758" s="13"/>
      <c r="B3758" s="241"/>
      <c r="C3758" s="242"/>
      <c r="D3758" s="243" t="s">
        <v>195</v>
      </c>
      <c r="E3758" s="244" t="s">
        <v>1</v>
      </c>
      <c r="F3758" s="245" t="s">
        <v>208</v>
      </c>
      <c r="G3758" s="242"/>
      <c r="H3758" s="244" t="s">
        <v>1</v>
      </c>
      <c r="I3758" s="246"/>
      <c r="J3758" s="242"/>
      <c r="K3758" s="242"/>
      <c r="L3758" s="247"/>
      <c r="M3758" s="248"/>
      <c r="N3758" s="249"/>
      <c r="O3758" s="249"/>
      <c r="P3758" s="249"/>
      <c r="Q3758" s="249"/>
      <c r="R3758" s="249"/>
      <c r="S3758" s="249"/>
      <c r="T3758" s="250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51" t="s">
        <v>195</v>
      </c>
      <c r="AU3758" s="251" t="s">
        <v>83</v>
      </c>
      <c r="AV3758" s="13" t="s">
        <v>81</v>
      </c>
      <c r="AW3758" s="13" t="s">
        <v>30</v>
      </c>
      <c r="AX3758" s="13" t="s">
        <v>73</v>
      </c>
      <c r="AY3758" s="251" t="s">
        <v>183</v>
      </c>
    </row>
    <row r="3759" s="13" customFormat="1">
      <c r="A3759" s="13"/>
      <c r="B3759" s="241"/>
      <c r="C3759" s="242"/>
      <c r="D3759" s="243" t="s">
        <v>195</v>
      </c>
      <c r="E3759" s="244" t="s">
        <v>1</v>
      </c>
      <c r="F3759" s="245" t="s">
        <v>542</v>
      </c>
      <c r="G3759" s="242"/>
      <c r="H3759" s="244" t="s">
        <v>1</v>
      </c>
      <c r="I3759" s="246"/>
      <c r="J3759" s="242"/>
      <c r="K3759" s="242"/>
      <c r="L3759" s="247"/>
      <c r="M3759" s="248"/>
      <c r="N3759" s="249"/>
      <c r="O3759" s="249"/>
      <c r="P3759" s="249"/>
      <c r="Q3759" s="249"/>
      <c r="R3759" s="249"/>
      <c r="S3759" s="249"/>
      <c r="T3759" s="250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51" t="s">
        <v>195</v>
      </c>
      <c r="AU3759" s="251" t="s">
        <v>83</v>
      </c>
      <c r="AV3759" s="13" t="s">
        <v>81</v>
      </c>
      <c r="AW3759" s="13" t="s">
        <v>30</v>
      </c>
      <c r="AX3759" s="13" t="s">
        <v>73</v>
      </c>
      <c r="AY3759" s="251" t="s">
        <v>183</v>
      </c>
    </row>
    <row r="3760" s="14" customFormat="1">
      <c r="A3760" s="14"/>
      <c r="B3760" s="252"/>
      <c r="C3760" s="253"/>
      <c r="D3760" s="243" t="s">
        <v>195</v>
      </c>
      <c r="E3760" s="254" t="s">
        <v>1</v>
      </c>
      <c r="F3760" s="255" t="s">
        <v>4081</v>
      </c>
      <c r="G3760" s="253"/>
      <c r="H3760" s="256">
        <v>90.361999999999995</v>
      </c>
      <c r="I3760" s="257"/>
      <c r="J3760" s="253"/>
      <c r="K3760" s="253"/>
      <c r="L3760" s="258"/>
      <c r="M3760" s="259"/>
      <c r="N3760" s="260"/>
      <c r="O3760" s="260"/>
      <c r="P3760" s="260"/>
      <c r="Q3760" s="260"/>
      <c r="R3760" s="260"/>
      <c r="S3760" s="260"/>
      <c r="T3760" s="261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T3760" s="262" t="s">
        <v>195</v>
      </c>
      <c r="AU3760" s="262" t="s">
        <v>83</v>
      </c>
      <c r="AV3760" s="14" t="s">
        <v>83</v>
      </c>
      <c r="AW3760" s="14" t="s">
        <v>30</v>
      </c>
      <c r="AX3760" s="14" t="s">
        <v>73</v>
      </c>
      <c r="AY3760" s="262" t="s">
        <v>183</v>
      </c>
    </row>
    <row r="3761" s="13" customFormat="1">
      <c r="A3761" s="13"/>
      <c r="B3761" s="241"/>
      <c r="C3761" s="242"/>
      <c r="D3761" s="243" t="s">
        <v>195</v>
      </c>
      <c r="E3761" s="244" t="s">
        <v>1</v>
      </c>
      <c r="F3761" s="245" t="s">
        <v>254</v>
      </c>
      <c r="G3761" s="242"/>
      <c r="H3761" s="244" t="s">
        <v>1</v>
      </c>
      <c r="I3761" s="246"/>
      <c r="J3761" s="242"/>
      <c r="K3761" s="242"/>
      <c r="L3761" s="247"/>
      <c r="M3761" s="248"/>
      <c r="N3761" s="249"/>
      <c r="O3761" s="249"/>
      <c r="P3761" s="249"/>
      <c r="Q3761" s="249"/>
      <c r="R3761" s="249"/>
      <c r="S3761" s="249"/>
      <c r="T3761" s="250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51" t="s">
        <v>195</v>
      </c>
      <c r="AU3761" s="251" t="s">
        <v>83</v>
      </c>
      <c r="AV3761" s="13" t="s">
        <v>81</v>
      </c>
      <c r="AW3761" s="13" t="s">
        <v>30</v>
      </c>
      <c r="AX3761" s="13" t="s">
        <v>73</v>
      </c>
      <c r="AY3761" s="251" t="s">
        <v>183</v>
      </c>
    </row>
    <row r="3762" s="13" customFormat="1">
      <c r="A3762" s="13"/>
      <c r="B3762" s="241"/>
      <c r="C3762" s="242"/>
      <c r="D3762" s="243" t="s">
        <v>195</v>
      </c>
      <c r="E3762" s="244" t="s">
        <v>1</v>
      </c>
      <c r="F3762" s="245" t="s">
        <v>1338</v>
      </c>
      <c r="G3762" s="242"/>
      <c r="H3762" s="244" t="s">
        <v>1</v>
      </c>
      <c r="I3762" s="246"/>
      <c r="J3762" s="242"/>
      <c r="K3762" s="242"/>
      <c r="L3762" s="247"/>
      <c r="M3762" s="248"/>
      <c r="N3762" s="249"/>
      <c r="O3762" s="249"/>
      <c r="P3762" s="249"/>
      <c r="Q3762" s="249"/>
      <c r="R3762" s="249"/>
      <c r="S3762" s="249"/>
      <c r="T3762" s="250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51" t="s">
        <v>195</v>
      </c>
      <c r="AU3762" s="251" t="s">
        <v>83</v>
      </c>
      <c r="AV3762" s="13" t="s">
        <v>81</v>
      </c>
      <c r="AW3762" s="13" t="s">
        <v>30</v>
      </c>
      <c r="AX3762" s="13" t="s">
        <v>73</v>
      </c>
      <c r="AY3762" s="251" t="s">
        <v>183</v>
      </c>
    </row>
    <row r="3763" s="14" customFormat="1">
      <c r="A3763" s="14"/>
      <c r="B3763" s="252"/>
      <c r="C3763" s="253"/>
      <c r="D3763" s="243" t="s">
        <v>195</v>
      </c>
      <c r="E3763" s="254" t="s">
        <v>1</v>
      </c>
      <c r="F3763" s="255" t="s">
        <v>4082</v>
      </c>
      <c r="G3763" s="253"/>
      <c r="H3763" s="256">
        <v>35.509999999999998</v>
      </c>
      <c r="I3763" s="257"/>
      <c r="J3763" s="253"/>
      <c r="K3763" s="253"/>
      <c r="L3763" s="258"/>
      <c r="M3763" s="259"/>
      <c r="N3763" s="260"/>
      <c r="O3763" s="260"/>
      <c r="P3763" s="260"/>
      <c r="Q3763" s="260"/>
      <c r="R3763" s="260"/>
      <c r="S3763" s="260"/>
      <c r="T3763" s="261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62" t="s">
        <v>195</v>
      </c>
      <c r="AU3763" s="262" t="s">
        <v>83</v>
      </c>
      <c r="AV3763" s="14" t="s">
        <v>83</v>
      </c>
      <c r="AW3763" s="14" t="s">
        <v>30</v>
      </c>
      <c r="AX3763" s="14" t="s">
        <v>73</v>
      </c>
      <c r="AY3763" s="262" t="s">
        <v>183</v>
      </c>
    </row>
    <row r="3764" s="13" customFormat="1">
      <c r="A3764" s="13"/>
      <c r="B3764" s="241"/>
      <c r="C3764" s="242"/>
      <c r="D3764" s="243" t="s">
        <v>195</v>
      </c>
      <c r="E3764" s="244" t="s">
        <v>1</v>
      </c>
      <c r="F3764" s="245" t="s">
        <v>1340</v>
      </c>
      <c r="G3764" s="242"/>
      <c r="H3764" s="244" t="s">
        <v>1</v>
      </c>
      <c r="I3764" s="246"/>
      <c r="J3764" s="242"/>
      <c r="K3764" s="242"/>
      <c r="L3764" s="247"/>
      <c r="M3764" s="248"/>
      <c r="N3764" s="249"/>
      <c r="O3764" s="249"/>
      <c r="P3764" s="249"/>
      <c r="Q3764" s="249"/>
      <c r="R3764" s="249"/>
      <c r="S3764" s="249"/>
      <c r="T3764" s="250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51" t="s">
        <v>195</v>
      </c>
      <c r="AU3764" s="251" t="s">
        <v>83</v>
      </c>
      <c r="AV3764" s="13" t="s">
        <v>81</v>
      </c>
      <c r="AW3764" s="13" t="s">
        <v>30</v>
      </c>
      <c r="AX3764" s="13" t="s">
        <v>73</v>
      </c>
      <c r="AY3764" s="251" t="s">
        <v>183</v>
      </c>
    </row>
    <row r="3765" s="14" customFormat="1">
      <c r="A3765" s="14"/>
      <c r="B3765" s="252"/>
      <c r="C3765" s="253"/>
      <c r="D3765" s="243" t="s">
        <v>195</v>
      </c>
      <c r="E3765" s="254" t="s">
        <v>1</v>
      </c>
      <c r="F3765" s="255" t="s">
        <v>4083</v>
      </c>
      <c r="G3765" s="253"/>
      <c r="H3765" s="256">
        <v>4.5</v>
      </c>
      <c r="I3765" s="257"/>
      <c r="J3765" s="253"/>
      <c r="K3765" s="253"/>
      <c r="L3765" s="258"/>
      <c r="M3765" s="259"/>
      <c r="N3765" s="260"/>
      <c r="O3765" s="260"/>
      <c r="P3765" s="260"/>
      <c r="Q3765" s="260"/>
      <c r="R3765" s="260"/>
      <c r="S3765" s="260"/>
      <c r="T3765" s="261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62" t="s">
        <v>195</v>
      </c>
      <c r="AU3765" s="262" t="s">
        <v>83</v>
      </c>
      <c r="AV3765" s="14" t="s">
        <v>83</v>
      </c>
      <c r="AW3765" s="14" t="s">
        <v>30</v>
      </c>
      <c r="AX3765" s="14" t="s">
        <v>73</v>
      </c>
      <c r="AY3765" s="262" t="s">
        <v>183</v>
      </c>
    </row>
    <row r="3766" s="15" customFormat="1">
      <c r="A3766" s="15"/>
      <c r="B3766" s="263"/>
      <c r="C3766" s="264"/>
      <c r="D3766" s="243" t="s">
        <v>195</v>
      </c>
      <c r="E3766" s="265" t="s">
        <v>1</v>
      </c>
      <c r="F3766" s="266" t="s">
        <v>219</v>
      </c>
      <c r="G3766" s="264"/>
      <c r="H3766" s="267">
        <v>199.862</v>
      </c>
      <c r="I3766" s="268"/>
      <c r="J3766" s="264"/>
      <c r="K3766" s="264"/>
      <c r="L3766" s="269"/>
      <c r="M3766" s="270"/>
      <c r="N3766" s="271"/>
      <c r="O3766" s="271"/>
      <c r="P3766" s="271"/>
      <c r="Q3766" s="271"/>
      <c r="R3766" s="271"/>
      <c r="S3766" s="271"/>
      <c r="T3766" s="272"/>
      <c r="U3766" s="15"/>
      <c r="V3766" s="15"/>
      <c r="W3766" s="15"/>
      <c r="X3766" s="15"/>
      <c r="Y3766" s="15"/>
      <c r="Z3766" s="15"/>
      <c r="AA3766" s="15"/>
      <c r="AB3766" s="15"/>
      <c r="AC3766" s="15"/>
      <c r="AD3766" s="15"/>
      <c r="AE3766" s="15"/>
      <c r="AT3766" s="273" t="s">
        <v>195</v>
      </c>
      <c r="AU3766" s="273" t="s">
        <v>83</v>
      </c>
      <c r="AV3766" s="15" t="s">
        <v>188</v>
      </c>
      <c r="AW3766" s="15" t="s">
        <v>30</v>
      </c>
      <c r="AX3766" s="15" t="s">
        <v>81</v>
      </c>
      <c r="AY3766" s="273" t="s">
        <v>183</v>
      </c>
    </row>
    <row r="3767" s="2" customFormat="1" ht="33" customHeight="1">
      <c r="A3767" s="38"/>
      <c r="B3767" s="39"/>
      <c r="C3767" s="227" t="s">
        <v>4088</v>
      </c>
      <c r="D3767" s="227" t="s">
        <v>185</v>
      </c>
      <c r="E3767" s="228" t="s">
        <v>4089</v>
      </c>
      <c r="F3767" s="229" t="s">
        <v>4090</v>
      </c>
      <c r="G3767" s="230" t="s">
        <v>202</v>
      </c>
      <c r="H3767" s="231">
        <v>199.862</v>
      </c>
      <c r="I3767" s="232"/>
      <c r="J3767" s="233">
        <f>ROUND(I3767*H3767,2)</f>
        <v>0</v>
      </c>
      <c r="K3767" s="234"/>
      <c r="L3767" s="44"/>
      <c r="M3767" s="235" t="s">
        <v>1</v>
      </c>
      <c r="N3767" s="236" t="s">
        <v>38</v>
      </c>
      <c r="O3767" s="91"/>
      <c r="P3767" s="237">
        <f>O3767*H3767</f>
        <v>0</v>
      </c>
      <c r="Q3767" s="237">
        <v>0.00023000000000000001</v>
      </c>
      <c r="R3767" s="237">
        <f>Q3767*H3767</f>
        <v>0.045968259999999997</v>
      </c>
      <c r="S3767" s="237">
        <v>0</v>
      </c>
      <c r="T3767" s="238">
        <f>S3767*H3767</f>
        <v>0</v>
      </c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R3767" s="239" t="s">
        <v>327</v>
      </c>
      <c r="AT3767" s="239" t="s">
        <v>185</v>
      </c>
      <c r="AU3767" s="239" t="s">
        <v>83</v>
      </c>
      <c r="AY3767" s="17" t="s">
        <v>183</v>
      </c>
      <c r="BE3767" s="240">
        <f>IF(N3767="základní",J3767,0)</f>
        <v>0</v>
      </c>
      <c r="BF3767" s="240">
        <f>IF(N3767="snížená",J3767,0)</f>
        <v>0</v>
      </c>
      <c r="BG3767" s="240">
        <f>IF(N3767="zákl. přenesená",J3767,0)</f>
        <v>0</v>
      </c>
      <c r="BH3767" s="240">
        <f>IF(N3767="sníž. přenesená",J3767,0)</f>
        <v>0</v>
      </c>
      <c r="BI3767" s="240">
        <f>IF(N3767="nulová",J3767,0)</f>
        <v>0</v>
      </c>
      <c r="BJ3767" s="17" t="s">
        <v>81</v>
      </c>
      <c r="BK3767" s="240">
        <f>ROUND(I3767*H3767,2)</f>
        <v>0</v>
      </c>
      <c r="BL3767" s="17" t="s">
        <v>327</v>
      </c>
      <c r="BM3767" s="239" t="s">
        <v>4091</v>
      </c>
    </row>
    <row r="3768" s="13" customFormat="1">
      <c r="A3768" s="13"/>
      <c r="B3768" s="241"/>
      <c r="C3768" s="242"/>
      <c r="D3768" s="243" t="s">
        <v>195</v>
      </c>
      <c r="E3768" s="244" t="s">
        <v>1</v>
      </c>
      <c r="F3768" s="245" t="s">
        <v>196</v>
      </c>
      <c r="G3768" s="242"/>
      <c r="H3768" s="244" t="s">
        <v>1</v>
      </c>
      <c r="I3768" s="246"/>
      <c r="J3768" s="242"/>
      <c r="K3768" s="242"/>
      <c r="L3768" s="247"/>
      <c r="M3768" s="248"/>
      <c r="N3768" s="249"/>
      <c r="O3768" s="249"/>
      <c r="P3768" s="249"/>
      <c r="Q3768" s="249"/>
      <c r="R3768" s="249"/>
      <c r="S3768" s="249"/>
      <c r="T3768" s="250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51" t="s">
        <v>195</v>
      </c>
      <c r="AU3768" s="251" t="s">
        <v>83</v>
      </c>
      <c r="AV3768" s="13" t="s">
        <v>81</v>
      </c>
      <c r="AW3768" s="13" t="s">
        <v>30</v>
      </c>
      <c r="AX3768" s="13" t="s">
        <v>73</v>
      </c>
      <c r="AY3768" s="251" t="s">
        <v>183</v>
      </c>
    </row>
    <row r="3769" s="13" customFormat="1">
      <c r="A3769" s="13"/>
      <c r="B3769" s="241"/>
      <c r="C3769" s="242"/>
      <c r="D3769" s="243" t="s">
        <v>195</v>
      </c>
      <c r="E3769" s="244" t="s">
        <v>1</v>
      </c>
      <c r="F3769" s="245" t="s">
        <v>1327</v>
      </c>
      <c r="G3769" s="242"/>
      <c r="H3769" s="244" t="s">
        <v>1</v>
      </c>
      <c r="I3769" s="246"/>
      <c r="J3769" s="242"/>
      <c r="K3769" s="242"/>
      <c r="L3769" s="247"/>
      <c r="M3769" s="248"/>
      <c r="N3769" s="249"/>
      <c r="O3769" s="249"/>
      <c r="P3769" s="249"/>
      <c r="Q3769" s="249"/>
      <c r="R3769" s="249"/>
      <c r="S3769" s="249"/>
      <c r="T3769" s="250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51" t="s">
        <v>195</v>
      </c>
      <c r="AU3769" s="251" t="s">
        <v>83</v>
      </c>
      <c r="AV3769" s="13" t="s">
        <v>81</v>
      </c>
      <c r="AW3769" s="13" t="s">
        <v>30</v>
      </c>
      <c r="AX3769" s="13" t="s">
        <v>73</v>
      </c>
      <c r="AY3769" s="251" t="s">
        <v>183</v>
      </c>
    </row>
    <row r="3770" s="14" customFormat="1">
      <c r="A3770" s="14"/>
      <c r="B3770" s="252"/>
      <c r="C3770" s="253"/>
      <c r="D3770" s="243" t="s">
        <v>195</v>
      </c>
      <c r="E3770" s="254" t="s">
        <v>1</v>
      </c>
      <c r="F3770" s="255" t="s">
        <v>1576</v>
      </c>
      <c r="G3770" s="253"/>
      <c r="H3770" s="256">
        <v>45.715000000000003</v>
      </c>
      <c r="I3770" s="257"/>
      <c r="J3770" s="253"/>
      <c r="K3770" s="253"/>
      <c r="L3770" s="258"/>
      <c r="M3770" s="259"/>
      <c r="N3770" s="260"/>
      <c r="O3770" s="260"/>
      <c r="P3770" s="260"/>
      <c r="Q3770" s="260"/>
      <c r="R3770" s="260"/>
      <c r="S3770" s="260"/>
      <c r="T3770" s="261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62" t="s">
        <v>195</v>
      </c>
      <c r="AU3770" s="262" t="s">
        <v>83</v>
      </c>
      <c r="AV3770" s="14" t="s">
        <v>83</v>
      </c>
      <c r="AW3770" s="14" t="s">
        <v>30</v>
      </c>
      <c r="AX3770" s="14" t="s">
        <v>73</v>
      </c>
      <c r="AY3770" s="262" t="s">
        <v>183</v>
      </c>
    </row>
    <row r="3771" s="13" customFormat="1">
      <c r="A3771" s="13"/>
      <c r="B3771" s="241"/>
      <c r="C3771" s="242"/>
      <c r="D3771" s="243" t="s">
        <v>195</v>
      </c>
      <c r="E3771" s="244" t="s">
        <v>1</v>
      </c>
      <c r="F3771" s="245" t="s">
        <v>1025</v>
      </c>
      <c r="G3771" s="242"/>
      <c r="H3771" s="244" t="s">
        <v>1</v>
      </c>
      <c r="I3771" s="246"/>
      <c r="J3771" s="242"/>
      <c r="K3771" s="242"/>
      <c r="L3771" s="247"/>
      <c r="M3771" s="248"/>
      <c r="N3771" s="249"/>
      <c r="O3771" s="249"/>
      <c r="P3771" s="249"/>
      <c r="Q3771" s="249"/>
      <c r="R3771" s="249"/>
      <c r="S3771" s="249"/>
      <c r="T3771" s="250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51" t="s">
        <v>195</v>
      </c>
      <c r="AU3771" s="251" t="s">
        <v>83</v>
      </c>
      <c r="AV3771" s="13" t="s">
        <v>81</v>
      </c>
      <c r="AW3771" s="13" t="s">
        <v>30</v>
      </c>
      <c r="AX3771" s="13" t="s">
        <v>73</v>
      </c>
      <c r="AY3771" s="251" t="s">
        <v>183</v>
      </c>
    </row>
    <row r="3772" s="14" customFormat="1">
      <c r="A3772" s="14"/>
      <c r="B3772" s="252"/>
      <c r="C3772" s="253"/>
      <c r="D3772" s="243" t="s">
        <v>195</v>
      </c>
      <c r="E3772" s="254" t="s">
        <v>1</v>
      </c>
      <c r="F3772" s="255" t="s">
        <v>1577</v>
      </c>
      <c r="G3772" s="253"/>
      <c r="H3772" s="256">
        <v>23.774999999999999</v>
      </c>
      <c r="I3772" s="257"/>
      <c r="J3772" s="253"/>
      <c r="K3772" s="253"/>
      <c r="L3772" s="258"/>
      <c r="M3772" s="259"/>
      <c r="N3772" s="260"/>
      <c r="O3772" s="260"/>
      <c r="P3772" s="260"/>
      <c r="Q3772" s="260"/>
      <c r="R3772" s="260"/>
      <c r="S3772" s="260"/>
      <c r="T3772" s="261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T3772" s="262" t="s">
        <v>195</v>
      </c>
      <c r="AU3772" s="262" t="s">
        <v>83</v>
      </c>
      <c r="AV3772" s="14" t="s">
        <v>83</v>
      </c>
      <c r="AW3772" s="14" t="s">
        <v>30</v>
      </c>
      <c r="AX3772" s="14" t="s">
        <v>73</v>
      </c>
      <c r="AY3772" s="262" t="s">
        <v>183</v>
      </c>
    </row>
    <row r="3773" s="13" customFormat="1">
      <c r="A3773" s="13"/>
      <c r="B3773" s="241"/>
      <c r="C3773" s="242"/>
      <c r="D3773" s="243" t="s">
        <v>195</v>
      </c>
      <c r="E3773" s="244" t="s">
        <v>1</v>
      </c>
      <c r="F3773" s="245" t="s">
        <v>208</v>
      </c>
      <c r="G3773" s="242"/>
      <c r="H3773" s="244" t="s">
        <v>1</v>
      </c>
      <c r="I3773" s="246"/>
      <c r="J3773" s="242"/>
      <c r="K3773" s="242"/>
      <c r="L3773" s="247"/>
      <c r="M3773" s="248"/>
      <c r="N3773" s="249"/>
      <c r="O3773" s="249"/>
      <c r="P3773" s="249"/>
      <c r="Q3773" s="249"/>
      <c r="R3773" s="249"/>
      <c r="S3773" s="249"/>
      <c r="T3773" s="250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51" t="s">
        <v>195</v>
      </c>
      <c r="AU3773" s="251" t="s">
        <v>83</v>
      </c>
      <c r="AV3773" s="13" t="s">
        <v>81</v>
      </c>
      <c r="AW3773" s="13" t="s">
        <v>30</v>
      </c>
      <c r="AX3773" s="13" t="s">
        <v>73</v>
      </c>
      <c r="AY3773" s="251" t="s">
        <v>183</v>
      </c>
    </row>
    <row r="3774" s="13" customFormat="1">
      <c r="A3774" s="13"/>
      <c r="B3774" s="241"/>
      <c r="C3774" s="242"/>
      <c r="D3774" s="243" t="s">
        <v>195</v>
      </c>
      <c r="E3774" s="244" t="s">
        <v>1</v>
      </c>
      <c r="F3774" s="245" t="s">
        <v>542</v>
      </c>
      <c r="G3774" s="242"/>
      <c r="H3774" s="244" t="s">
        <v>1</v>
      </c>
      <c r="I3774" s="246"/>
      <c r="J3774" s="242"/>
      <c r="K3774" s="242"/>
      <c r="L3774" s="247"/>
      <c r="M3774" s="248"/>
      <c r="N3774" s="249"/>
      <c r="O3774" s="249"/>
      <c r="P3774" s="249"/>
      <c r="Q3774" s="249"/>
      <c r="R3774" s="249"/>
      <c r="S3774" s="249"/>
      <c r="T3774" s="250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51" t="s">
        <v>195</v>
      </c>
      <c r="AU3774" s="251" t="s">
        <v>83</v>
      </c>
      <c r="AV3774" s="13" t="s">
        <v>81</v>
      </c>
      <c r="AW3774" s="13" t="s">
        <v>30</v>
      </c>
      <c r="AX3774" s="13" t="s">
        <v>73</v>
      </c>
      <c r="AY3774" s="251" t="s">
        <v>183</v>
      </c>
    </row>
    <row r="3775" s="14" customFormat="1">
      <c r="A3775" s="14"/>
      <c r="B3775" s="252"/>
      <c r="C3775" s="253"/>
      <c r="D3775" s="243" t="s">
        <v>195</v>
      </c>
      <c r="E3775" s="254" t="s">
        <v>1</v>
      </c>
      <c r="F3775" s="255" t="s">
        <v>4081</v>
      </c>
      <c r="G3775" s="253"/>
      <c r="H3775" s="256">
        <v>90.361999999999995</v>
      </c>
      <c r="I3775" s="257"/>
      <c r="J3775" s="253"/>
      <c r="K3775" s="253"/>
      <c r="L3775" s="258"/>
      <c r="M3775" s="259"/>
      <c r="N3775" s="260"/>
      <c r="O3775" s="260"/>
      <c r="P3775" s="260"/>
      <c r="Q3775" s="260"/>
      <c r="R3775" s="260"/>
      <c r="S3775" s="260"/>
      <c r="T3775" s="261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62" t="s">
        <v>195</v>
      </c>
      <c r="AU3775" s="262" t="s">
        <v>83</v>
      </c>
      <c r="AV3775" s="14" t="s">
        <v>83</v>
      </c>
      <c r="AW3775" s="14" t="s">
        <v>30</v>
      </c>
      <c r="AX3775" s="14" t="s">
        <v>73</v>
      </c>
      <c r="AY3775" s="262" t="s">
        <v>183</v>
      </c>
    </row>
    <row r="3776" s="13" customFormat="1">
      <c r="A3776" s="13"/>
      <c r="B3776" s="241"/>
      <c r="C3776" s="242"/>
      <c r="D3776" s="243" t="s">
        <v>195</v>
      </c>
      <c r="E3776" s="244" t="s">
        <v>1</v>
      </c>
      <c r="F3776" s="245" t="s">
        <v>254</v>
      </c>
      <c r="G3776" s="242"/>
      <c r="H3776" s="244" t="s">
        <v>1</v>
      </c>
      <c r="I3776" s="246"/>
      <c r="J3776" s="242"/>
      <c r="K3776" s="242"/>
      <c r="L3776" s="247"/>
      <c r="M3776" s="248"/>
      <c r="N3776" s="249"/>
      <c r="O3776" s="249"/>
      <c r="P3776" s="249"/>
      <c r="Q3776" s="249"/>
      <c r="R3776" s="249"/>
      <c r="S3776" s="249"/>
      <c r="T3776" s="250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51" t="s">
        <v>195</v>
      </c>
      <c r="AU3776" s="251" t="s">
        <v>83</v>
      </c>
      <c r="AV3776" s="13" t="s">
        <v>81</v>
      </c>
      <c r="AW3776" s="13" t="s">
        <v>30</v>
      </c>
      <c r="AX3776" s="13" t="s">
        <v>73</v>
      </c>
      <c r="AY3776" s="251" t="s">
        <v>183</v>
      </c>
    </row>
    <row r="3777" s="13" customFormat="1">
      <c r="A3777" s="13"/>
      <c r="B3777" s="241"/>
      <c r="C3777" s="242"/>
      <c r="D3777" s="243" t="s">
        <v>195</v>
      </c>
      <c r="E3777" s="244" t="s">
        <v>1</v>
      </c>
      <c r="F3777" s="245" t="s">
        <v>1338</v>
      </c>
      <c r="G3777" s="242"/>
      <c r="H3777" s="244" t="s">
        <v>1</v>
      </c>
      <c r="I3777" s="246"/>
      <c r="J3777" s="242"/>
      <c r="K3777" s="242"/>
      <c r="L3777" s="247"/>
      <c r="M3777" s="248"/>
      <c r="N3777" s="249"/>
      <c r="O3777" s="249"/>
      <c r="P3777" s="249"/>
      <c r="Q3777" s="249"/>
      <c r="R3777" s="249"/>
      <c r="S3777" s="249"/>
      <c r="T3777" s="250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51" t="s">
        <v>195</v>
      </c>
      <c r="AU3777" s="251" t="s">
        <v>83</v>
      </c>
      <c r="AV3777" s="13" t="s">
        <v>81</v>
      </c>
      <c r="AW3777" s="13" t="s">
        <v>30</v>
      </c>
      <c r="AX3777" s="13" t="s">
        <v>73</v>
      </c>
      <c r="AY3777" s="251" t="s">
        <v>183</v>
      </c>
    </row>
    <row r="3778" s="14" customFormat="1">
      <c r="A3778" s="14"/>
      <c r="B3778" s="252"/>
      <c r="C3778" s="253"/>
      <c r="D3778" s="243" t="s">
        <v>195</v>
      </c>
      <c r="E3778" s="254" t="s">
        <v>1</v>
      </c>
      <c r="F3778" s="255" t="s">
        <v>4082</v>
      </c>
      <c r="G3778" s="253"/>
      <c r="H3778" s="256">
        <v>35.509999999999998</v>
      </c>
      <c r="I3778" s="257"/>
      <c r="J3778" s="253"/>
      <c r="K3778" s="253"/>
      <c r="L3778" s="258"/>
      <c r="M3778" s="259"/>
      <c r="N3778" s="260"/>
      <c r="O3778" s="260"/>
      <c r="P3778" s="260"/>
      <c r="Q3778" s="260"/>
      <c r="R3778" s="260"/>
      <c r="S3778" s="260"/>
      <c r="T3778" s="261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62" t="s">
        <v>195</v>
      </c>
      <c r="AU3778" s="262" t="s">
        <v>83</v>
      </c>
      <c r="AV3778" s="14" t="s">
        <v>83</v>
      </c>
      <c r="AW3778" s="14" t="s">
        <v>30</v>
      </c>
      <c r="AX3778" s="14" t="s">
        <v>73</v>
      </c>
      <c r="AY3778" s="262" t="s">
        <v>183</v>
      </c>
    </row>
    <row r="3779" s="13" customFormat="1">
      <c r="A3779" s="13"/>
      <c r="B3779" s="241"/>
      <c r="C3779" s="242"/>
      <c r="D3779" s="243" t="s">
        <v>195</v>
      </c>
      <c r="E3779" s="244" t="s">
        <v>1</v>
      </c>
      <c r="F3779" s="245" t="s">
        <v>1340</v>
      </c>
      <c r="G3779" s="242"/>
      <c r="H3779" s="244" t="s">
        <v>1</v>
      </c>
      <c r="I3779" s="246"/>
      <c r="J3779" s="242"/>
      <c r="K3779" s="242"/>
      <c r="L3779" s="247"/>
      <c r="M3779" s="248"/>
      <c r="N3779" s="249"/>
      <c r="O3779" s="249"/>
      <c r="P3779" s="249"/>
      <c r="Q3779" s="249"/>
      <c r="R3779" s="249"/>
      <c r="S3779" s="249"/>
      <c r="T3779" s="250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51" t="s">
        <v>195</v>
      </c>
      <c r="AU3779" s="251" t="s">
        <v>83</v>
      </c>
      <c r="AV3779" s="13" t="s">
        <v>81</v>
      </c>
      <c r="AW3779" s="13" t="s">
        <v>30</v>
      </c>
      <c r="AX3779" s="13" t="s">
        <v>73</v>
      </c>
      <c r="AY3779" s="251" t="s">
        <v>183</v>
      </c>
    </row>
    <row r="3780" s="14" customFormat="1">
      <c r="A3780" s="14"/>
      <c r="B3780" s="252"/>
      <c r="C3780" s="253"/>
      <c r="D3780" s="243" t="s">
        <v>195</v>
      </c>
      <c r="E3780" s="254" t="s">
        <v>1</v>
      </c>
      <c r="F3780" s="255" t="s">
        <v>4083</v>
      </c>
      <c r="G3780" s="253"/>
      <c r="H3780" s="256">
        <v>4.5</v>
      </c>
      <c r="I3780" s="257"/>
      <c r="J3780" s="253"/>
      <c r="K3780" s="253"/>
      <c r="L3780" s="258"/>
      <c r="M3780" s="259"/>
      <c r="N3780" s="260"/>
      <c r="O3780" s="260"/>
      <c r="P3780" s="260"/>
      <c r="Q3780" s="260"/>
      <c r="R3780" s="260"/>
      <c r="S3780" s="260"/>
      <c r="T3780" s="261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62" t="s">
        <v>195</v>
      </c>
      <c r="AU3780" s="262" t="s">
        <v>83</v>
      </c>
      <c r="AV3780" s="14" t="s">
        <v>83</v>
      </c>
      <c r="AW3780" s="14" t="s">
        <v>30</v>
      </c>
      <c r="AX3780" s="14" t="s">
        <v>73</v>
      </c>
      <c r="AY3780" s="262" t="s">
        <v>183</v>
      </c>
    </row>
    <row r="3781" s="15" customFormat="1">
      <c r="A3781" s="15"/>
      <c r="B3781" s="263"/>
      <c r="C3781" s="264"/>
      <c r="D3781" s="243" t="s">
        <v>195</v>
      </c>
      <c r="E3781" s="265" t="s">
        <v>1</v>
      </c>
      <c r="F3781" s="266" t="s">
        <v>219</v>
      </c>
      <c r="G3781" s="264"/>
      <c r="H3781" s="267">
        <v>199.862</v>
      </c>
      <c r="I3781" s="268"/>
      <c r="J3781" s="264"/>
      <c r="K3781" s="264"/>
      <c r="L3781" s="269"/>
      <c r="M3781" s="270"/>
      <c r="N3781" s="271"/>
      <c r="O3781" s="271"/>
      <c r="P3781" s="271"/>
      <c r="Q3781" s="271"/>
      <c r="R3781" s="271"/>
      <c r="S3781" s="271"/>
      <c r="T3781" s="272"/>
      <c r="U3781" s="15"/>
      <c r="V3781" s="15"/>
      <c r="W3781" s="15"/>
      <c r="X3781" s="15"/>
      <c r="Y3781" s="15"/>
      <c r="Z3781" s="15"/>
      <c r="AA3781" s="15"/>
      <c r="AB3781" s="15"/>
      <c r="AC3781" s="15"/>
      <c r="AD3781" s="15"/>
      <c r="AE3781" s="15"/>
      <c r="AT3781" s="273" t="s">
        <v>195</v>
      </c>
      <c r="AU3781" s="273" t="s">
        <v>83</v>
      </c>
      <c r="AV3781" s="15" t="s">
        <v>188</v>
      </c>
      <c r="AW3781" s="15" t="s">
        <v>30</v>
      </c>
      <c r="AX3781" s="15" t="s">
        <v>81</v>
      </c>
      <c r="AY3781" s="273" t="s">
        <v>183</v>
      </c>
    </row>
    <row r="3782" s="2" customFormat="1" ht="21.75" customHeight="1">
      <c r="A3782" s="38"/>
      <c r="B3782" s="39"/>
      <c r="C3782" s="227" t="s">
        <v>4092</v>
      </c>
      <c r="D3782" s="227" t="s">
        <v>185</v>
      </c>
      <c r="E3782" s="228" t="s">
        <v>4093</v>
      </c>
      <c r="F3782" s="229" t="s">
        <v>4094</v>
      </c>
      <c r="G3782" s="230" t="s">
        <v>202</v>
      </c>
      <c r="H3782" s="231">
        <v>46.899999999999999</v>
      </c>
      <c r="I3782" s="232"/>
      <c r="J3782" s="233">
        <f>ROUND(I3782*H3782,2)</f>
        <v>0</v>
      </c>
      <c r="K3782" s="234"/>
      <c r="L3782" s="44"/>
      <c r="M3782" s="235" t="s">
        <v>1</v>
      </c>
      <c r="N3782" s="236" t="s">
        <v>38</v>
      </c>
      <c r="O3782" s="91"/>
      <c r="P3782" s="237">
        <f>O3782*H3782</f>
        <v>0</v>
      </c>
      <c r="Q3782" s="237">
        <v>0</v>
      </c>
      <c r="R3782" s="237">
        <f>Q3782*H3782</f>
        <v>0</v>
      </c>
      <c r="S3782" s="237">
        <v>0</v>
      </c>
      <c r="T3782" s="238">
        <f>S3782*H3782</f>
        <v>0</v>
      </c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R3782" s="239" t="s">
        <v>327</v>
      </c>
      <c r="AT3782" s="239" t="s">
        <v>185</v>
      </c>
      <c r="AU3782" s="239" t="s">
        <v>83</v>
      </c>
      <c r="AY3782" s="17" t="s">
        <v>183</v>
      </c>
      <c r="BE3782" s="240">
        <f>IF(N3782="základní",J3782,0)</f>
        <v>0</v>
      </c>
      <c r="BF3782" s="240">
        <f>IF(N3782="snížená",J3782,0)</f>
        <v>0</v>
      </c>
      <c r="BG3782" s="240">
        <f>IF(N3782="zákl. přenesená",J3782,0)</f>
        <v>0</v>
      </c>
      <c r="BH3782" s="240">
        <f>IF(N3782="sníž. přenesená",J3782,0)</f>
        <v>0</v>
      </c>
      <c r="BI3782" s="240">
        <f>IF(N3782="nulová",J3782,0)</f>
        <v>0</v>
      </c>
      <c r="BJ3782" s="17" t="s">
        <v>81</v>
      </c>
      <c r="BK3782" s="240">
        <f>ROUND(I3782*H3782,2)</f>
        <v>0</v>
      </c>
      <c r="BL3782" s="17" t="s">
        <v>327</v>
      </c>
      <c r="BM3782" s="239" t="s">
        <v>4095</v>
      </c>
    </row>
    <row r="3783" s="13" customFormat="1">
      <c r="A3783" s="13"/>
      <c r="B3783" s="241"/>
      <c r="C3783" s="242"/>
      <c r="D3783" s="243" t="s">
        <v>195</v>
      </c>
      <c r="E3783" s="244" t="s">
        <v>1</v>
      </c>
      <c r="F3783" s="245" t="s">
        <v>196</v>
      </c>
      <c r="G3783" s="242"/>
      <c r="H3783" s="244" t="s">
        <v>1</v>
      </c>
      <c r="I3783" s="246"/>
      <c r="J3783" s="242"/>
      <c r="K3783" s="242"/>
      <c r="L3783" s="247"/>
      <c r="M3783" s="248"/>
      <c r="N3783" s="249"/>
      <c r="O3783" s="249"/>
      <c r="P3783" s="249"/>
      <c r="Q3783" s="249"/>
      <c r="R3783" s="249"/>
      <c r="S3783" s="249"/>
      <c r="T3783" s="250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51" t="s">
        <v>195</v>
      </c>
      <c r="AU3783" s="251" t="s">
        <v>83</v>
      </c>
      <c r="AV3783" s="13" t="s">
        <v>81</v>
      </c>
      <c r="AW3783" s="13" t="s">
        <v>30</v>
      </c>
      <c r="AX3783" s="13" t="s">
        <v>73</v>
      </c>
      <c r="AY3783" s="251" t="s">
        <v>183</v>
      </c>
    </row>
    <row r="3784" s="13" customFormat="1">
      <c r="A3784" s="13"/>
      <c r="B3784" s="241"/>
      <c r="C3784" s="242"/>
      <c r="D3784" s="243" t="s">
        <v>195</v>
      </c>
      <c r="E3784" s="244" t="s">
        <v>1</v>
      </c>
      <c r="F3784" s="245" t="s">
        <v>1711</v>
      </c>
      <c r="G3784" s="242"/>
      <c r="H3784" s="244" t="s">
        <v>1</v>
      </c>
      <c r="I3784" s="246"/>
      <c r="J3784" s="242"/>
      <c r="K3784" s="242"/>
      <c r="L3784" s="247"/>
      <c r="M3784" s="248"/>
      <c r="N3784" s="249"/>
      <c r="O3784" s="249"/>
      <c r="P3784" s="249"/>
      <c r="Q3784" s="249"/>
      <c r="R3784" s="249"/>
      <c r="S3784" s="249"/>
      <c r="T3784" s="250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51" t="s">
        <v>195</v>
      </c>
      <c r="AU3784" s="251" t="s">
        <v>83</v>
      </c>
      <c r="AV3784" s="13" t="s">
        <v>81</v>
      </c>
      <c r="AW3784" s="13" t="s">
        <v>30</v>
      </c>
      <c r="AX3784" s="13" t="s">
        <v>73</v>
      </c>
      <c r="AY3784" s="251" t="s">
        <v>183</v>
      </c>
    </row>
    <row r="3785" s="13" customFormat="1">
      <c r="A3785" s="13"/>
      <c r="B3785" s="241"/>
      <c r="C3785" s="242"/>
      <c r="D3785" s="243" t="s">
        <v>195</v>
      </c>
      <c r="E3785" s="244" t="s">
        <v>1</v>
      </c>
      <c r="F3785" s="245" t="s">
        <v>1025</v>
      </c>
      <c r="G3785" s="242"/>
      <c r="H3785" s="244" t="s">
        <v>1</v>
      </c>
      <c r="I3785" s="246"/>
      <c r="J3785" s="242"/>
      <c r="K3785" s="242"/>
      <c r="L3785" s="247"/>
      <c r="M3785" s="248"/>
      <c r="N3785" s="249"/>
      <c r="O3785" s="249"/>
      <c r="P3785" s="249"/>
      <c r="Q3785" s="249"/>
      <c r="R3785" s="249"/>
      <c r="S3785" s="249"/>
      <c r="T3785" s="250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51" t="s">
        <v>195</v>
      </c>
      <c r="AU3785" s="251" t="s">
        <v>83</v>
      </c>
      <c r="AV3785" s="13" t="s">
        <v>81</v>
      </c>
      <c r="AW3785" s="13" t="s">
        <v>30</v>
      </c>
      <c r="AX3785" s="13" t="s">
        <v>73</v>
      </c>
      <c r="AY3785" s="251" t="s">
        <v>183</v>
      </c>
    </row>
    <row r="3786" s="14" customFormat="1">
      <c r="A3786" s="14"/>
      <c r="B3786" s="252"/>
      <c r="C3786" s="253"/>
      <c r="D3786" s="243" t="s">
        <v>195</v>
      </c>
      <c r="E3786" s="254" t="s">
        <v>1</v>
      </c>
      <c r="F3786" s="255" t="s">
        <v>2400</v>
      </c>
      <c r="G3786" s="253"/>
      <c r="H3786" s="256">
        <v>10.699999999999999</v>
      </c>
      <c r="I3786" s="257"/>
      <c r="J3786" s="253"/>
      <c r="K3786" s="253"/>
      <c r="L3786" s="258"/>
      <c r="M3786" s="259"/>
      <c r="N3786" s="260"/>
      <c r="O3786" s="260"/>
      <c r="P3786" s="260"/>
      <c r="Q3786" s="260"/>
      <c r="R3786" s="260"/>
      <c r="S3786" s="260"/>
      <c r="T3786" s="261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T3786" s="262" t="s">
        <v>195</v>
      </c>
      <c r="AU3786" s="262" t="s">
        <v>83</v>
      </c>
      <c r="AV3786" s="14" t="s">
        <v>83</v>
      </c>
      <c r="AW3786" s="14" t="s">
        <v>30</v>
      </c>
      <c r="AX3786" s="14" t="s">
        <v>73</v>
      </c>
      <c r="AY3786" s="262" t="s">
        <v>183</v>
      </c>
    </row>
    <row r="3787" s="13" customFormat="1">
      <c r="A3787" s="13"/>
      <c r="B3787" s="241"/>
      <c r="C3787" s="242"/>
      <c r="D3787" s="243" t="s">
        <v>195</v>
      </c>
      <c r="E3787" s="244" t="s">
        <v>1</v>
      </c>
      <c r="F3787" s="245" t="s">
        <v>4096</v>
      </c>
      <c r="G3787" s="242"/>
      <c r="H3787" s="244" t="s">
        <v>1</v>
      </c>
      <c r="I3787" s="246"/>
      <c r="J3787" s="242"/>
      <c r="K3787" s="242"/>
      <c r="L3787" s="247"/>
      <c r="M3787" s="248"/>
      <c r="N3787" s="249"/>
      <c r="O3787" s="249"/>
      <c r="P3787" s="249"/>
      <c r="Q3787" s="249"/>
      <c r="R3787" s="249"/>
      <c r="S3787" s="249"/>
      <c r="T3787" s="250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51" t="s">
        <v>195</v>
      </c>
      <c r="AU3787" s="251" t="s">
        <v>83</v>
      </c>
      <c r="AV3787" s="13" t="s">
        <v>81</v>
      </c>
      <c r="AW3787" s="13" t="s">
        <v>30</v>
      </c>
      <c r="AX3787" s="13" t="s">
        <v>73</v>
      </c>
      <c r="AY3787" s="251" t="s">
        <v>183</v>
      </c>
    </row>
    <row r="3788" s="13" customFormat="1">
      <c r="A3788" s="13"/>
      <c r="B3788" s="241"/>
      <c r="C3788" s="242"/>
      <c r="D3788" s="243" t="s">
        <v>195</v>
      </c>
      <c r="E3788" s="244" t="s">
        <v>1</v>
      </c>
      <c r="F3788" s="245" t="s">
        <v>4097</v>
      </c>
      <c r="G3788" s="242"/>
      <c r="H3788" s="244" t="s">
        <v>1</v>
      </c>
      <c r="I3788" s="246"/>
      <c r="J3788" s="242"/>
      <c r="K3788" s="242"/>
      <c r="L3788" s="247"/>
      <c r="M3788" s="248"/>
      <c r="N3788" s="249"/>
      <c r="O3788" s="249"/>
      <c r="P3788" s="249"/>
      <c r="Q3788" s="249"/>
      <c r="R3788" s="249"/>
      <c r="S3788" s="249"/>
      <c r="T3788" s="250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51" t="s">
        <v>195</v>
      </c>
      <c r="AU3788" s="251" t="s">
        <v>83</v>
      </c>
      <c r="AV3788" s="13" t="s">
        <v>81</v>
      </c>
      <c r="AW3788" s="13" t="s">
        <v>30</v>
      </c>
      <c r="AX3788" s="13" t="s">
        <v>73</v>
      </c>
      <c r="AY3788" s="251" t="s">
        <v>183</v>
      </c>
    </row>
    <row r="3789" s="14" customFormat="1">
      <c r="A3789" s="14"/>
      <c r="B3789" s="252"/>
      <c r="C3789" s="253"/>
      <c r="D3789" s="243" t="s">
        <v>195</v>
      </c>
      <c r="E3789" s="254" t="s">
        <v>1</v>
      </c>
      <c r="F3789" s="255" t="s">
        <v>4098</v>
      </c>
      <c r="G3789" s="253"/>
      <c r="H3789" s="256">
        <v>4.7999999999999998</v>
      </c>
      <c r="I3789" s="257"/>
      <c r="J3789" s="253"/>
      <c r="K3789" s="253"/>
      <c r="L3789" s="258"/>
      <c r="M3789" s="259"/>
      <c r="N3789" s="260"/>
      <c r="O3789" s="260"/>
      <c r="P3789" s="260"/>
      <c r="Q3789" s="260"/>
      <c r="R3789" s="260"/>
      <c r="S3789" s="260"/>
      <c r="T3789" s="261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62" t="s">
        <v>195</v>
      </c>
      <c r="AU3789" s="262" t="s">
        <v>83</v>
      </c>
      <c r="AV3789" s="14" t="s">
        <v>83</v>
      </c>
      <c r="AW3789" s="14" t="s">
        <v>30</v>
      </c>
      <c r="AX3789" s="14" t="s">
        <v>73</v>
      </c>
      <c r="AY3789" s="262" t="s">
        <v>183</v>
      </c>
    </row>
    <row r="3790" s="13" customFormat="1">
      <c r="A3790" s="13"/>
      <c r="B3790" s="241"/>
      <c r="C3790" s="242"/>
      <c r="D3790" s="243" t="s">
        <v>195</v>
      </c>
      <c r="E3790" s="244" t="s">
        <v>1</v>
      </c>
      <c r="F3790" s="245" t="s">
        <v>254</v>
      </c>
      <c r="G3790" s="242"/>
      <c r="H3790" s="244" t="s">
        <v>1</v>
      </c>
      <c r="I3790" s="246"/>
      <c r="J3790" s="242"/>
      <c r="K3790" s="242"/>
      <c r="L3790" s="247"/>
      <c r="M3790" s="248"/>
      <c r="N3790" s="249"/>
      <c r="O3790" s="249"/>
      <c r="P3790" s="249"/>
      <c r="Q3790" s="249"/>
      <c r="R3790" s="249"/>
      <c r="S3790" s="249"/>
      <c r="T3790" s="250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51" t="s">
        <v>195</v>
      </c>
      <c r="AU3790" s="251" t="s">
        <v>83</v>
      </c>
      <c r="AV3790" s="13" t="s">
        <v>81</v>
      </c>
      <c r="AW3790" s="13" t="s">
        <v>30</v>
      </c>
      <c r="AX3790" s="13" t="s">
        <v>73</v>
      </c>
      <c r="AY3790" s="251" t="s">
        <v>183</v>
      </c>
    </row>
    <row r="3791" s="13" customFormat="1">
      <c r="A3791" s="13"/>
      <c r="B3791" s="241"/>
      <c r="C3791" s="242"/>
      <c r="D3791" s="243" t="s">
        <v>195</v>
      </c>
      <c r="E3791" s="244" t="s">
        <v>1</v>
      </c>
      <c r="F3791" s="245" t="s">
        <v>4099</v>
      </c>
      <c r="G3791" s="242"/>
      <c r="H3791" s="244" t="s">
        <v>1</v>
      </c>
      <c r="I3791" s="246"/>
      <c r="J3791" s="242"/>
      <c r="K3791" s="242"/>
      <c r="L3791" s="247"/>
      <c r="M3791" s="248"/>
      <c r="N3791" s="249"/>
      <c r="O3791" s="249"/>
      <c r="P3791" s="249"/>
      <c r="Q3791" s="249"/>
      <c r="R3791" s="249"/>
      <c r="S3791" s="249"/>
      <c r="T3791" s="250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51" t="s">
        <v>195</v>
      </c>
      <c r="AU3791" s="251" t="s">
        <v>83</v>
      </c>
      <c r="AV3791" s="13" t="s">
        <v>81</v>
      </c>
      <c r="AW3791" s="13" t="s">
        <v>30</v>
      </c>
      <c r="AX3791" s="13" t="s">
        <v>73</v>
      </c>
      <c r="AY3791" s="251" t="s">
        <v>183</v>
      </c>
    </row>
    <row r="3792" s="13" customFormat="1">
      <c r="A3792" s="13"/>
      <c r="B3792" s="241"/>
      <c r="C3792" s="242"/>
      <c r="D3792" s="243" t="s">
        <v>195</v>
      </c>
      <c r="E3792" s="244" t="s">
        <v>1</v>
      </c>
      <c r="F3792" s="245" t="s">
        <v>4100</v>
      </c>
      <c r="G3792" s="242"/>
      <c r="H3792" s="244" t="s">
        <v>1</v>
      </c>
      <c r="I3792" s="246"/>
      <c r="J3792" s="242"/>
      <c r="K3792" s="242"/>
      <c r="L3792" s="247"/>
      <c r="M3792" s="248"/>
      <c r="N3792" s="249"/>
      <c r="O3792" s="249"/>
      <c r="P3792" s="249"/>
      <c r="Q3792" s="249"/>
      <c r="R3792" s="249"/>
      <c r="S3792" s="249"/>
      <c r="T3792" s="250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51" t="s">
        <v>195</v>
      </c>
      <c r="AU3792" s="251" t="s">
        <v>83</v>
      </c>
      <c r="AV3792" s="13" t="s">
        <v>81</v>
      </c>
      <c r="AW3792" s="13" t="s">
        <v>30</v>
      </c>
      <c r="AX3792" s="13" t="s">
        <v>73</v>
      </c>
      <c r="AY3792" s="251" t="s">
        <v>183</v>
      </c>
    </row>
    <row r="3793" s="14" customFormat="1">
      <c r="A3793" s="14"/>
      <c r="B3793" s="252"/>
      <c r="C3793" s="253"/>
      <c r="D3793" s="243" t="s">
        <v>195</v>
      </c>
      <c r="E3793" s="254" t="s">
        <v>1</v>
      </c>
      <c r="F3793" s="255" t="s">
        <v>4101</v>
      </c>
      <c r="G3793" s="253"/>
      <c r="H3793" s="256">
        <v>31.399999999999999</v>
      </c>
      <c r="I3793" s="257"/>
      <c r="J3793" s="253"/>
      <c r="K3793" s="253"/>
      <c r="L3793" s="258"/>
      <c r="M3793" s="259"/>
      <c r="N3793" s="260"/>
      <c r="O3793" s="260"/>
      <c r="P3793" s="260"/>
      <c r="Q3793" s="260"/>
      <c r="R3793" s="260"/>
      <c r="S3793" s="260"/>
      <c r="T3793" s="261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62" t="s">
        <v>195</v>
      </c>
      <c r="AU3793" s="262" t="s">
        <v>83</v>
      </c>
      <c r="AV3793" s="14" t="s">
        <v>83</v>
      </c>
      <c r="AW3793" s="14" t="s">
        <v>30</v>
      </c>
      <c r="AX3793" s="14" t="s">
        <v>73</v>
      </c>
      <c r="AY3793" s="262" t="s">
        <v>183</v>
      </c>
    </row>
    <row r="3794" s="15" customFormat="1">
      <c r="A3794" s="15"/>
      <c r="B3794" s="263"/>
      <c r="C3794" s="264"/>
      <c r="D3794" s="243" t="s">
        <v>195</v>
      </c>
      <c r="E3794" s="265" t="s">
        <v>1</v>
      </c>
      <c r="F3794" s="266" t="s">
        <v>219</v>
      </c>
      <c r="G3794" s="264"/>
      <c r="H3794" s="267">
        <v>46.899999999999999</v>
      </c>
      <c r="I3794" s="268"/>
      <c r="J3794" s="264"/>
      <c r="K3794" s="264"/>
      <c r="L3794" s="269"/>
      <c r="M3794" s="270"/>
      <c r="N3794" s="271"/>
      <c r="O3794" s="271"/>
      <c r="P3794" s="271"/>
      <c r="Q3794" s="271"/>
      <c r="R3794" s="271"/>
      <c r="S3794" s="271"/>
      <c r="T3794" s="272"/>
      <c r="U3794" s="15"/>
      <c r="V3794" s="15"/>
      <c r="W3794" s="15"/>
      <c r="X3794" s="15"/>
      <c r="Y3794" s="15"/>
      <c r="Z3794" s="15"/>
      <c r="AA3794" s="15"/>
      <c r="AB3794" s="15"/>
      <c r="AC3794" s="15"/>
      <c r="AD3794" s="15"/>
      <c r="AE3794" s="15"/>
      <c r="AT3794" s="273" t="s">
        <v>195</v>
      </c>
      <c r="AU3794" s="273" t="s">
        <v>83</v>
      </c>
      <c r="AV3794" s="15" t="s">
        <v>188</v>
      </c>
      <c r="AW3794" s="15" t="s">
        <v>30</v>
      </c>
      <c r="AX3794" s="15" t="s">
        <v>81</v>
      </c>
      <c r="AY3794" s="273" t="s">
        <v>183</v>
      </c>
    </row>
    <row r="3795" s="2" customFormat="1" ht="21.75" customHeight="1">
      <c r="A3795" s="38"/>
      <c r="B3795" s="39"/>
      <c r="C3795" s="227" t="s">
        <v>4102</v>
      </c>
      <c r="D3795" s="227" t="s">
        <v>185</v>
      </c>
      <c r="E3795" s="228" t="s">
        <v>4103</v>
      </c>
      <c r="F3795" s="229" t="s">
        <v>4104</v>
      </c>
      <c r="G3795" s="230" t="s">
        <v>202</v>
      </c>
      <c r="H3795" s="231">
        <v>46.899999999999999</v>
      </c>
      <c r="I3795" s="232"/>
      <c r="J3795" s="233">
        <f>ROUND(I3795*H3795,2)</f>
        <v>0</v>
      </c>
      <c r="K3795" s="234"/>
      <c r="L3795" s="44"/>
      <c r="M3795" s="235" t="s">
        <v>1</v>
      </c>
      <c r="N3795" s="236" t="s">
        <v>38</v>
      </c>
      <c r="O3795" s="91"/>
      <c r="P3795" s="237">
        <f>O3795*H3795</f>
        <v>0</v>
      </c>
      <c r="Q3795" s="237">
        <v>0.00025000000000000001</v>
      </c>
      <c r="R3795" s="237">
        <f>Q3795*H3795</f>
        <v>0.011724999999999999</v>
      </c>
      <c r="S3795" s="237">
        <v>0</v>
      </c>
      <c r="T3795" s="238">
        <f>S3795*H3795</f>
        <v>0</v>
      </c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R3795" s="239" t="s">
        <v>327</v>
      </c>
      <c r="AT3795" s="239" t="s">
        <v>185</v>
      </c>
      <c r="AU3795" s="239" t="s">
        <v>83</v>
      </c>
      <c r="AY3795" s="17" t="s">
        <v>183</v>
      </c>
      <c r="BE3795" s="240">
        <f>IF(N3795="základní",J3795,0)</f>
        <v>0</v>
      </c>
      <c r="BF3795" s="240">
        <f>IF(N3795="snížená",J3795,0)</f>
        <v>0</v>
      </c>
      <c r="BG3795" s="240">
        <f>IF(N3795="zákl. přenesená",J3795,0)</f>
        <v>0</v>
      </c>
      <c r="BH3795" s="240">
        <f>IF(N3795="sníž. přenesená",J3795,0)</f>
        <v>0</v>
      </c>
      <c r="BI3795" s="240">
        <f>IF(N3795="nulová",J3795,0)</f>
        <v>0</v>
      </c>
      <c r="BJ3795" s="17" t="s">
        <v>81</v>
      </c>
      <c r="BK3795" s="240">
        <f>ROUND(I3795*H3795,2)</f>
        <v>0</v>
      </c>
      <c r="BL3795" s="17" t="s">
        <v>327</v>
      </c>
      <c r="BM3795" s="239" t="s">
        <v>4105</v>
      </c>
    </row>
    <row r="3796" s="13" customFormat="1">
      <c r="A3796" s="13"/>
      <c r="B3796" s="241"/>
      <c r="C3796" s="242"/>
      <c r="D3796" s="243" t="s">
        <v>195</v>
      </c>
      <c r="E3796" s="244" t="s">
        <v>1</v>
      </c>
      <c r="F3796" s="245" t="s">
        <v>196</v>
      </c>
      <c r="G3796" s="242"/>
      <c r="H3796" s="244" t="s">
        <v>1</v>
      </c>
      <c r="I3796" s="246"/>
      <c r="J3796" s="242"/>
      <c r="K3796" s="242"/>
      <c r="L3796" s="247"/>
      <c r="M3796" s="248"/>
      <c r="N3796" s="249"/>
      <c r="O3796" s="249"/>
      <c r="P3796" s="249"/>
      <c r="Q3796" s="249"/>
      <c r="R3796" s="249"/>
      <c r="S3796" s="249"/>
      <c r="T3796" s="250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51" t="s">
        <v>195</v>
      </c>
      <c r="AU3796" s="251" t="s">
        <v>83</v>
      </c>
      <c r="AV3796" s="13" t="s">
        <v>81</v>
      </c>
      <c r="AW3796" s="13" t="s">
        <v>30</v>
      </c>
      <c r="AX3796" s="13" t="s">
        <v>73</v>
      </c>
      <c r="AY3796" s="251" t="s">
        <v>183</v>
      </c>
    </row>
    <row r="3797" s="13" customFormat="1">
      <c r="A3797" s="13"/>
      <c r="B3797" s="241"/>
      <c r="C3797" s="242"/>
      <c r="D3797" s="243" t="s">
        <v>195</v>
      </c>
      <c r="E3797" s="244" t="s">
        <v>1</v>
      </c>
      <c r="F3797" s="245" t="s">
        <v>1711</v>
      </c>
      <c r="G3797" s="242"/>
      <c r="H3797" s="244" t="s">
        <v>1</v>
      </c>
      <c r="I3797" s="246"/>
      <c r="J3797" s="242"/>
      <c r="K3797" s="242"/>
      <c r="L3797" s="247"/>
      <c r="M3797" s="248"/>
      <c r="N3797" s="249"/>
      <c r="O3797" s="249"/>
      <c r="P3797" s="249"/>
      <c r="Q3797" s="249"/>
      <c r="R3797" s="249"/>
      <c r="S3797" s="249"/>
      <c r="T3797" s="250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51" t="s">
        <v>195</v>
      </c>
      <c r="AU3797" s="251" t="s">
        <v>83</v>
      </c>
      <c r="AV3797" s="13" t="s">
        <v>81</v>
      </c>
      <c r="AW3797" s="13" t="s">
        <v>30</v>
      </c>
      <c r="AX3797" s="13" t="s">
        <v>73</v>
      </c>
      <c r="AY3797" s="251" t="s">
        <v>183</v>
      </c>
    </row>
    <row r="3798" s="13" customFormat="1">
      <c r="A3798" s="13"/>
      <c r="B3798" s="241"/>
      <c r="C3798" s="242"/>
      <c r="D3798" s="243" t="s">
        <v>195</v>
      </c>
      <c r="E3798" s="244" t="s">
        <v>1</v>
      </c>
      <c r="F3798" s="245" t="s">
        <v>1025</v>
      </c>
      <c r="G3798" s="242"/>
      <c r="H3798" s="244" t="s">
        <v>1</v>
      </c>
      <c r="I3798" s="246"/>
      <c r="J3798" s="242"/>
      <c r="K3798" s="242"/>
      <c r="L3798" s="247"/>
      <c r="M3798" s="248"/>
      <c r="N3798" s="249"/>
      <c r="O3798" s="249"/>
      <c r="P3798" s="249"/>
      <c r="Q3798" s="249"/>
      <c r="R3798" s="249"/>
      <c r="S3798" s="249"/>
      <c r="T3798" s="250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51" t="s">
        <v>195</v>
      </c>
      <c r="AU3798" s="251" t="s">
        <v>83</v>
      </c>
      <c r="AV3798" s="13" t="s">
        <v>81</v>
      </c>
      <c r="AW3798" s="13" t="s">
        <v>30</v>
      </c>
      <c r="AX3798" s="13" t="s">
        <v>73</v>
      </c>
      <c r="AY3798" s="251" t="s">
        <v>183</v>
      </c>
    </row>
    <row r="3799" s="14" customFormat="1">
      <c r="A3799" s="14"/>
      <c r="B3799" s="252"/>
      <c r="C3799" s="253"/>
      <c r="D3799" s="243" t="s">
        <v>195</v>
      </c>
      <c r="E3799" s="254" t="s">
        <v>1</v>
      </c>
      <c r="F3799" s="255" t="s">
        <v>2400</v>
      </c>
      <c r="G3799" s="253"/>
      <c r="H3799" s="256">
        <v>10.699999999999999</v>
      </c>
      <c r="I3799" s="257"/>
      <c r="J3799" s="253"/>
      <c r="K3799" s="253"/>
      <c r="L3799" s="258"/>
      <c r="M3799" s="259"/>
      <c r="N3799" s="260"/>
      <c r="O3799" s="260"/>
      <c r="P3799" s="260"/>
      <c r="Q3799" s="260"/>
      <c r="R3799" s="260"/>
      <c r="S3799" s="260"/>
      <c r="T3799" s="261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62" t="s">
        <v>195</v>
      </c>
      <c r="AU3799" s="262" t="s">
        <v>83</v>
      </c>
      <c r="AV3799" s="14" t="s">
        <v>83</v>
      </c>
      <c r="AW3799" s="14" t="s">
        <v>30</v>
      </c>
      <c r="AX3799" s="14" t="s">
        <v>73</v>
      </c>
      <c r="AY3799" s="262" t="s">
        <v>183</v>
      </c>
    </row>
    <row r="3800" s="13" customFormat="1">
      <c r="A3800" s="13"/>
      <c r="B3800" s="241"/>
      <c r="C3800" s="242"/>
      <c r="D3800" s="243" t="s">
        <v>195</v>
      </c>
      <c r="E3800" s="244" t="s">
        <v>1</v>
      </c>
      <c r="F3800" s="245" t="s">
        <v>4096</v>
      </c>
      <c r="G3800" s="242"/>
      <c r="H3800" s="244" t="s">
        <v>1</v>
      </c>
      <c r="I3800" s="246"/>
      <c r="J3800" s="242"/>
      <c r="K3800" s="242"/>
      <c r="L3800" s="247"/>
      <c r="M3800" s="248"/>
      <c r="N3800" s="249"/>
      <c r="O3800" s="249"/>
      <c r="P3800" s="249"/>
      <c r="Q3800" s="249"/>
      <c r="R3800" s="249"/>
      <c r="S3800" s="249"/>
      <c r="T3800" s="250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51" t="s">
        <v>195</v>
      </c>
      <c r="AU3800" s="251" t="s">
        <v>83</v>
      </c>
      <c r="AV3800" s="13" t="s">
        <v>81</v>
      </c>
      <c r="AW3800" s="13" t="s">
        <v>30</v>
      </c>
      <c r="AX3800" s="13" t="s">
        <v>73</v>
      </c>
      <c r="AY3800" s="251" t="s">
        <v>183</v>
      </c>
    </row>
    <row r="3801" s="13" customFormat="1">
      <c r="A3801" s="13"/>
      <c r="B3801" s="241"/>
      <c r="C3801" s="242"/>
      <c r="D3801" s="243" t="s">
        <v>195</v>
      </c>
      <c r="E3801" s="244" t="s">
        <v>1</v>
      </c>
      <c r="F3801" s="245" t="s">
        <v>4097</v>
      </c>
      <c r="G3801" s="242"/>
      <c r="H3801" s="244" t="s">
        <v>1</v>
      </c>
      <c r="I3801" s="246"/>
      <c r="J3801" s="242"/>
      <c r="K3801" s="242"/>
      <c r="L3801" s="247"/>
      <c r="M3801" s="248"/>
      <c r="N3801" s="249"/>
      <c r="O3801" s="249"/>
      <c r="P3801" s="249"/>
      <c r="Q3801" s="249"/>
      <c r="R3801" s="249"/>
      <c r="S3801" s="249"/>
      <c r="T3801" s="250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51" t="s">
        <v>195</v>
      </c>
      <c r="AU3801" s="251" t="s">
        <v>83</v>
      </c>
      <c r="AV3801" s="13" t="s">
        <v>81</v>
      </c>
      <c r="AW3801" s="13" t="s">
        <v>30</v>
      </c>
      <c r="AX3801" s="13" t="s">
        <v>73</v>
      </c>
      <c r="AY3801" s="251" t="s">
        <v>183</v>
      </c>
    </row>
    <row r="3802" s="14" customFormat="1">
      <c r="A3802" s="14"/>
      <c r="B3802" s="252"/>
      <c r="C3802" s="253"/>
      <c r="D3802" s="243" t="s">
        <v>195</v>
      </c>
      <c r="E3802" s="254" t="s">
        <v>1</v>
      </c>
      <c r="F3802" s="255" t="s">
        <v>4098</v>
      </c>
      <c r="G3802" s="253"/>
      <c r="H3802" s="256">
        <v>4.7999999999999998</v>
      </c>
      <c r="I3802" s="257"/>
      <c r="J3802" s="253"/>
      <c r="K3802" s="253"/>
      <c r="L3802" s="258"/>
      <c r="M3802" s="259"/>
      <c r="N3802" s="260"/>
      <c r="O3802" s="260"/>
      <c r="P3802" s="260"/>
      <c r="Q3802" s="260"/>
      <c r="R3802" s="260"/>
      <c r="S3802" s="260"/>
      <c r="T3802" s="261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62" t="s">
        <v>195</v>
      </c>
      <c r="AU3802" s="262" t="s">
        <v>83</v>
      </c>
      <c r="AV3802" s="14" t="s">
        <v>83</v>
      </c>
      <c r="AW3802" s="14" t="s">
        <v>30</v>
      </c>
      <c r="AX3802" s="14" t="s">
        <v>73</v>
      </c>
      <c r="AY3802" s="262" t="s">
        <v>183</v>
      </c>
    </row>
    <row r="3803" s="13" customFormat="1">
      <c r="A3803" s="13"/>
      <c r="B3803" s="241"/>
      <c r="C3803" s="242"/>
      <c r="D3803" s="243" t="s">
        <v>195</v>
      </c>
      <c r="E3803" s="244" t="s">
        <v>1</v>
      </c>
      <c r="F3803" s="245" t="s">
        <v>254</v>
      </c>
      <c r="G3803" s="242"/>
      <c r="H3803" s="244" t="s">
        <v>1</v>
      </c>
      <c r="I3803" s="246"/>
      <c r="J3803" s="242"/>
      <c r="K3803" s="242"/>
      <c r="L3803" s="247"/>
      <c r="M3803" s="248"/>
      <c r="N3803" s="249"/>
      <c r="O3803" s="249"/>
      <c r="P3803" s="249"/>
      <c r="Q3803" s="249"/>
      <c r="R3803" s="249"/>
      <c r="S3803" s="249"/>
      <c r="T3803" s="250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51" t="s">
        <v>195</v>
      </c>
      <c r="AU3803" s="251" t="s">
        <v>83</v>
      </c>
      <c r="AV3803" s="13" t="s">
        <v>81</v>
      </c>
      <c r="AW3803" s="13" t="s">
        <v>30</v>
      </c>
      <c r="AX3803" s="13" t="s">
        <v>73</v>
      </c>
      <c r="AY3803" s="251" t="s">
        <v>183</v>
      </c>
    </row>
    <row r="3804" s="13" customFormat="1">
      <c r="A3804" s="13"/>
      <c r="B3804" s="241"/>
      <c r="C3804" s="242"/>
      <c r="D3804" s="243" t="s">
        <v>195</v>
      </c>
      <c r="E3804" s="244" t="s">
        <v>1</v>
      </c>
      <c r="F3804" s="245" t="s">
        <v>4099</v>
      </c>
      <c r="G3804" s="242"/>
      <c r="H3804" s="244" t="s">
        <v>1</v>
      </c>
      <c r="I3804" s="246"/>
      <c r="J3804" s="242"/>
      <c r="K3804" s="242"/>
      <c r="L3804" s="247"/>
      <c r="M3804" s="248"/>
      <c r="N3804" s="249"/>
      <c r="O3804" s="249"/>
      <c r="P3804" s="249"/>
      <c r="Q3804" s="249"/>
      <c r="R3804" s="249"/>
      <c r="S3804" s="249"/>
      <c r="T3804" s="250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51" t="s">
        <v>195</v>
      </c>
      <c r="AU3804" s="251" t="s">
        <v>83</v>
      </c>
      <c r="AV3804" s="13" t="s">
        <v>81</v>
      </c>
      <c r="AW3804" s="13" t="s">
        <v>30</v>
      </c>
      <c r="AX3804" s="13" t="s">
        <v>73</v>
      </c>
      <c r="AY3804" s="251" t="s">
        <v>183</v>
      </c>
    </row>
    <row r="3805" s="13" customFormat="1">
      <c r="A3805" s="13"/>
      <c r="B3805" s="241"/>
      <c r="C3805" s="242"/>
      <c r="D3805" s="243" t="s">
        <v>195</v>
      </c>
      <c r="E3805" s="244" t="s">
        <v>1</v>
      </c>
      <c r="F3805" s="245" t="s">
        <v>4100</v>
      </c>
      <c r="G3805" s="242"/>
      <c r="H3805" s="244" t="s">
        <v>1</v>
      </c>
      <c r="I3805" s="246"/>
      <c r="J3805" s="242"/>
      <c r="K3805" s="242"/>
      <c r="L3805" s="247"/>
      <c r="M3805" s="248"/>
      <c r="N3805" s="249"/>
      <c r="O3805" s="249"/>
      <c r="P3805" s="249"/>
      <c r="Q3805" s="249"/>
      <c r="R3805" s="249"/>
      <c r="S3805" s="249"/>
      <c r="T3805" s="250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51" t="s">
        <v>195</v>
      </c>
      <c r="AU3805" s="251" t="s">
        <v>83</v>
      </c>
      <c r="AV3805" s="13" t="s">
        <v>81</v>
      </c>
      <c r="AW3805" s="13" t="s">
        <v>30</v>
      </c>
      <c r="AX3805" s="13" t="s">
        <v>73</v>
      </c>
      <c r="AY3805" s="251" t="s">
        <v>183</v>
      </c>
    </row>
    <row r="3806" s="14" customFormat="1">
      <c r="A3806" s="14"/>
      <c r="B3806" s="252"/>
      <c r="C3806" s="253"/>
      <c r="D3806" s="243" t="s">
        <v>195</v>
      </c>
      <c r="E3806" s="254" t="s">
        <v>1</v>
      </c>
      <c r="F3806" s="255" t="s">
        <v>4101</v>
      </c>
      <c r="G3806" s="253"/>
      <c r="H3806" s="256">
        <v>31.399999999999999</v>
      </c>
      <c r="I3806" s="257"/>
      <c r="J3806" s="253"/>
      <c r="K3806" s="253"/>
      <c r="L3806" s="258"/>
      <c r="M3806" s="259"/>
      <c r="N3806" s="260"/>
      <c r="O3806" s="260"/>
      <c r="P3806" s="260"/>
      <c r="Q3806" s="260"/>
      <c r="R3806" s="260"/>
      <c r="S3806" s="260"/>
      <c r="T3806" s="261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62" t="s">
        <v>195</v>
      </c>
      <c r="AU3806" s="262" t="s">
        <v>83</v>
      </c>
      <c r="AV3806" s="14" t="s">
        <v>83</v>
      </c>
      <c r="AW3806" s="14" t="s">
        <v>30</v>
      </c>
      <c r="AX3806" s="14" t="s">
        <v>73</v>
      </c>
      <c r="AY3806" s="262" t="s">
        <v>183</v>
      </c>
    </row>
    <row r="3807" s="15" customFormat="1">
      <c r="A3807" s="15"/>
      <c r="B3807" s="263"/>
      <c r="C3807" s="264"/>
      <c r="D3807" s="243" t="s">
        <v>195</v>
      </c>
      <c r="E3807" s="265" t="s">
        <v>1</v>
      </c>
      <c r="F3807" s="266" t="s">
        <v>219</v>
      </c>
      <c r="G3807" s="264"/>
      <c r="H3807" s="267">
        <v>46.899999999999999</v>
      </c>
      <c r="I3807" s="268"/>
      <c r="J3807" s="264"/>
      <c r="K3807" s="264"/>
      <c r="L3807" s="269"/>
      <c r="M3807" s="270"/>
      <c r="N3807" s="271"/>
      <c r="O3807" s="271"/>
      <c r="P3807" s="271"/>
      <c r="Q3807" s="271"/>
      <c r="R3807" s="271"/>
      <c r="S3807" s="271"/>
      <c r="T3807" s="272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73" t="s">
        <v>195</v>
      </c>
      <c r="AU3807" s="273" t="s">
        <v>83</v>
      </c>
      <c r="AV3807" s="15" t="s">
        <v>188</v>
      </c>
      <c r="AW3807" s="15" t="s">
        <v>30</v>
      </c>
      <c r="AX3807" s="15" t="s">
        <v>81</v>
      </c>
      <c r="AY3807" s="273" t="s">
        <v>183</v>
      </c>
    </row>
    <row r="3808" s="2" customFormat="1" ht="24.15" customHeight="1">
      <c r="A3808" s="38"/>
      <c r="B3808" s="39"/>
      <c r="C3808" s="227" t="s">
        <v>4106</v>
      </c>
      <c r="D3808" s="227" t="s">
        <v>185</v>
      </c>
      <c r="E3808" s="228" t="s">
        <v>4107</v>
      </c>
      <c r="F3808" s="229" t="s">
        <v>4108</v>
      </c>
      <c r="G3808" s="230" t="s">
        <v>202</v>
      </c>
      <c r="H3808" s="231">
        <v>46.899999999999999</v>
      </c>
      <c r="I3808" s="232"/>
      <c r="J3808" s="233">
        <f>ROUND(I3808*H3808,2)</f>
        <v>0</v>
      </c>
      <c r="K3808" s="234"/>
      <c r="L3808" s="44"/>
      <c r="M3808" s="235" t="s">
        <v>1</v>
      </c>
      <c r="N3808" s="236" t="s">
        <v>38</v>
      </c>
      <c r="O3808" s="91"/>
      <c r="P3808" s="237">
        <f>O3808*H3808</f>
        <v>0</v>
      </c>
      <c r="Q3808" s="237">
        <v>0.0047999999999999996</v>
      </c>
      <c r="R3808" s="237">
        <f>Q3808*H3808</f>
        <v>0.22511999999999999</v>
      </c>
      <c r="S3808" s="237">
        <v>0</v>
      </c>
      <c r="T3808" s="238">
        <f>S3808*H3808</f>
        <v>0</v>
      </c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R3808" s="239" t="s">
        <v>327</v>
      </c>
      <c r="AT3808" s="239" t="s">
        <v>185</v>
      </c>
      <c r="AU3808" s="239" t="s">
        <v>83</v>
      </c>
      <c r="AY3808" s="17" t="s">
        <v>183</v>
      </c>
      <c r="BE3808" s="240">
        <f>IF(N3808="základní",J3808,0)</f>
        <v>0</v>
      </c>
      <c r="BF3808" s="240">
        <f>IF(N3808="snížená",J3808,0)</f>
        <v>0</v>
      </c>
      <c r="BG3808" s="240">
        <f>IF(N3808="zákl. přenesená",J3808,0)</f>
        <v>0</v>
      </c>
      <c r="BH3808" s="240">
        <f>IF(N3808="sníž. přenesená",J3808,0)</f>
        <v>0</v>
      </c>
      <c r="BI3808" s="240">
        <f>IF(N3808="nulová",J3808,0)</f>
        <v>0</v>
      </c>
      <c r="BJ3808" s="17" t="s">
        <v>81</v>
      </c>
      <c r="BK3808" s="240">
        <f>ROUND(I3808*H3808,2)</f>
        <v>0</v>
      </c>
      <c r="BL3808" s="17" t="s">
        <v>327</v>
      </c>
      <c r="BM3808" s="239" t="s">
        <v>4109</v>
      </c>
    </row>
    <row r="3809" s="13" customFormat="1">
      <c r="A3809" s="13"/>
      <c r="B3809" s="241"/>
      <c r="C3809" s="242"/>
      <c r="D3809" s="243" t="s">
        <v>195</v>
      </c>
      <c r="E3809" s="244" t="s">
        <v>1</v>
      </c>
      <c r="F3809" s="245" t="s">
        <v>196</v>
      </c>
      <c r="G3809" s="242"/>
      <c r="H3809" s="244" t="s">
        <v>1</v>
      </c>
      <c r="I3809" s="246"/>
      <c r="J3809" s="242"/>
      <c r="K3809" s="242"/>
      <c r="L3809" s="247"/>
      <c r="M3809" s="248"/>
      <c r="N3809" s="249"/>
      <c r="O3809" s="249"/>
      <c r="P3809" s="249"/>
      <c r="Q3809" s="249"/>
      <c r="R3809" s="249"/>
      <c r="S3809" s="249"/>
      <c r="T3809" s="250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51" t="s">
        <v>195</v>
      </c>
      <c r="AU3809" s="251" t="s">
        <v>83</v>
      </c>
      <c r="AV3809" s="13" t="s">
        <v>81</v>
      </c>
      <c r="AW3809" s="13" t="s">
        <v>30</v>
      </c>
      <c r="AX3809" s="13" t="s">
        <v>73</v>
      </c>
      <c r="AY3809" s="251" t="s">
        <v>183</v>
      </c>
    </row>
    <row r="3810" s="13" customFormat="1">
      <c r="A3810" s="13"/>
      <c r="B3810" s="241"/>
      <c r="C3810" s="242"/>
      <c r="D3810" s="243" t="s">
        <v>195</v>
      </c>
      <c r="E3810" s="244" t="s">
        <v>1</v>
      </c>
      <c r="F3810" s="245" t="s">
        <v>1711</v>
      </c>
      <c r="G3810" s="242"/>
      <c r="H3810" s="244" t="s">
        <v>1</v>
      </c>
      <c r="I3810" s="246"/>
      <c r="J3810" s="242"/>
      <c r="K3810" s="242"/>
      <c r="L3810" s="247"/>
      <c r="M3810" s="248"/>
      <c r="N3810" s="249"/>
      <c r="O3810" s="249"/>
      <c r="P3810" s="249"/>
      <c r="Q3810" s="249"/>
      <c r="R3810" s="249"/>
      <c r="S3810" s="249"/>
      <c r="T3810" s="250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51" t="s">
        <v>195</v>
      </c>
      <c r="AU3810" s="251" t="s">
        <v>83</v>
      </c>
      <c r="AV3810" s="13" t="s">
        <v>81</v>
      </c>
      <c r="AW3810" s="13" t="s">
        <v>30</v>
      </c>
      <c r="AX3810" s="13" t="s">
        <v>73</v>
      </c>
      <c r="AY3810" s="251" t="s">
        <v>183</v>
      </c>
    </row>
    <row r="3811" s="13" customFormat="1">
      <c r="A3811" s="13"/>
      <c r="B3811" s="241"/>
      <c r="C3811" s="242"/>
      <c r="D3811" s="243" t="s">
        <v>195</v>
      </c>
      <c r="E3811" s="244" t="s">
        <v>1</v>
      </c>
      <c r="F3811" s="245" t="s">
        <v>1025</v>
      </c>
      <c r="G3811" s="242"/>
      <c r="H3811" s="244" t="s">
        <v>1</v>
      </c>
      <c r="I3811" s="246"/>
      <c r="J3811" s="242"/>
      <c r="K3811" s="242"/>
      <c r="L3811" s="247"/>
      <c r="M3811" s="248"/>
      <c r="N3811" s="249"/>
      <c r="O3811" s="249"/>
      <c r="P3811" s="249"/>
      <c r="Q3811" s="249"/>
      <c r="R3811" s="249"/>
      <c r="S3811" s="249"/>
      <c r="T3811" s="250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51" t="s">
        <v>195</v>
      </c>
      <c r="AU3811" s="251" t="s">
        <v>83</v>
      </c>
      <c r="AV3811" s="13" t="s">
        <v>81</v>
      </c>
      <c r="AW3811" s="13" t="s">
        <v>30</v>
      </c>
      <c r="AX3811" s="13" t="s">
        <v>73</v>
      </c>
      <c r="AY3811" s="251" t="s">
        <v>183</v>
      </c>
    </row>
    <row r="3812" s="14" customFormat="1">
      <c r="A3812" s="14"/>
      <c r="B3812" s="252"/>
      <c r="C3812" s="253"/>
      <c r="D3812" s="243" t="s">
        <v>195</v>
      </c>
      <c r="E3812" s="254" t="s">
        <v>1</v>
      </c>
      <c r="F3812" s="255" t="s">
        <v>2400</v>
      </c>
      <c r="G3812" s="253"/>
      <c r="H3812" s="256">
        <v>10.699999999999999</v>
      </c>
      <c r="I3812" s="257"/>
      <c r="J3812" s="253"/>
      <c r="K3812" s="253"/>
      <c r="L3812" s="258"/>
      <c r="M3812" s="259"/>
      <c r="N3812" s="260"/>
      <c r="O3812" s="260"/>
      <c r="P3812" s="260"/>
      <c r="Q3812" s="260"/>
      <c r="R3812" s="260"/>
      <c r="S3812" s="260"/>
      <c r="T3812" s="261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62" t="s">
        <v>195</v>
      </c>
      <c r="AU3812" s="262" t="s">
        <v>83</v>
      </c>
      <c r="AV3812" s="14" t="s">
        <v>83</v>
      </c>
      <c r="AW3812" s="14" t="s">
        <v>30</v>
      </c>
      <c r="AX3812" s="14" t="s">
        <v>73</v>
      </c>
      <c r="AY3812" s="262" t="s">
        <v>183</v>
      </c>
    </row>
    <row r="3813" s="13" customFormat="1">
      <c r="A3813" s="13"/>
      <c r="B3813" s="241"/>
      <c r="C3813" s="242"/>
      <c r="D3813" s="243" t="s">
        <v>195</v>
      </c>
      <c r="E3813" s="244" t="s">
        <v>1</v>
      </c>
      <c r="F3813" s="245" t="s">
        <v>4096</v>
      </c>
      <c r="G3813" s="242"/>
      <c r="H3813" s="244" t="s">
        <v>1</v>
      </c>
      <c r="I3813" s="246"/>
      <c r="J3813" s="242"/>
      <c r="K3813" s="242"/>
      <c r="L3813" s="247"/>
      <c r="M3813" s="248"/>
      <c r="N3813" s="249"/>
      <c r="O3813" s="249"/>
      <c r="P3813" s="249"/>
      <c r="Q3813" s="249"/>
      <c r="R3813" s="249"/>
      <c r="S3813" s="249"/>
      <c r="T3813" s="250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51" t="s">
        <v>195</v>
      </c>
      <c r="AU3813" s="251" t="s">
        <v>83</v>
      </c>
      <c r="AV3813" s="13" t="s">
        <v>81</v>
      </c>
      <c r="AW3813" s="13" t="s">
        <v>30</v>
      </c>
      <c r="AX3813" s="13" t="s">
        <v>73</v>
      </c>
      <c r="AY3813" s="251" t="s">
        <v>183</v>
      </c>
    </row>
    <row r="3814" s="13" customFormat="1">
      <c r="A3814" s="13"/>
      <c r="B3814" s="241"/>
      <c r="C3814" s="242"/>
      <c r="D3814" s="243" t="s">
        <v>195</v>
      </c>
      <c r="E3814" s="244" t="s">
        <v>1</v>
      </c>
      <c r="F3814" s="245" t="s">
        <v>4097</v>
      </c>
      <c r="G3814" s="242"/>
      <c r="H3814" s="244" t="s">
        <v>1</v>
      </c>
      <c r="I3814" s="246"/>
      <c r="J3814" s="242"/>
      <c r="K3814" s="242"/>
      <c r="L3814" s="247"/>
      <c r="M3814" s="248"/>
      <c r="N3814" s="249"/>
      <c r="O3814" s="249"/>
      <c r="P3814" s="249"/>
      <c r="Q3814" s="249"/>
      <c r="R3814" s="249"/>
      <c r="S3814" s="249"/>
      <c r="T3814" s="250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51" t="s">
        <v>195</v>
      </c>
      <c r="AU3814" s="251" t="s">
        <v>83</v>
      </c>
      <c r="AV3814" s="13" t="s">
        <v>81</v>
      </c>
      <c r="AW3814" s="13" t="s">
        <v>30</v>
      </c>
      <c r="AX3814" s="13" t="s">
        <v>73</v>
      </c>
      <c r="AY3814" s="251" t="s">
        <v>183</v>
      </c>
    </row>
    <row r="3815" s="14" customFormat="1">
      <c r="A3815" s="14"/>
      <c r="B3815" s="252"/>
      <c r="C3815" s="253"/>
      <c r="D3815" s="243" t="s">
        <v>195</v>
      </c>
      <c r="E3815" s="254" t="s">
        <v>1</v>
      </c>
      <c r="F3815" s="255" t="s">
        <v>4098</v>
      </c>
      <c r="G3815" s="253"/>
      <c r="H3815" s="256">
        <v>4.7999999999999998</v>
      </c>
      <c r="I3815" s="257"/>
      <c r="J3815" s="253"/>
      <c r="K3815" s="253"/>
      <c r="L3815" s="258"/>
      <c r="M3815" s="259"/>
      <c r="N3815" s="260"/>
      <c r="O3815" s="260"/>
      <c r="P3815" s="260"/>
      <c r="Q3815" s="260"/>
      <c r="R3815" s="260"/>
      <c r="S3815" s="260"/>
      <c r="T3815" s="261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62" t="s">
        <v>195</v>
      </c>
      <c r="AU3815" s="262" t="s">
        <v>83</v>
      </c>
      <c r="AV3815" s="14" t="s">
        <v>83</v>
      </c>
      <c r="AW3815" s="14" t="s">
        <v>30</v>
      </c>
      <c r="AX3815" s="14" t="s">
        <v>73</v>
      </c>
      <c r="AY3815" s="262" t="s">
        <v>183</v>
      </c>
    </row>
    <row r="3816" s="13" customFormat="1">
      <c r="A3816" s="13"/>
      <c r="B3816" s="241"/>
      <c r="C3816" s="242"/>
      <c r="D3816" s="243" t="s">
        <v>195</v>
      </c>
      <c r="E3816" s="244" t="s">
        <v>1</v>
      </c>
      <c r="F3816" s="245" t="s">
        <v>254</v>
      </c>
      <c r="G3816" s="242"/>
      <c r="H3816" s="244" t="s">
        <v>1</v>
      </c>
      <c r="I3816" s="246"/>
      <c r="J3816" s="242"/>
      <c r="K3816" s="242"/>
      <c r="L3816" s="247"/>
      <c r="M3816" s="248"/>
      <c r="N3816" s="249"/>
      <c r="O3816" s="249"/>
      <c r="P3816" s="249"/>
      <c r="Q3816" s="249"/>
      <c r="R3816" s="249"/>
      <c r="S3816" s="249"/>
      <c r="T3816" s="250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51" t="s">
        <v>195</v>
      </c>
      <c r="AU3816" s="251" t="s">
        <v>83</v>
      </c>
      <c r="AV3816" s="13" t="s">
        <v>81</v>
      </c>
      <c r="AW3816" s="13" t="s">
        <v>30</v>
      </c>
      <c r="AX3816" s="13" t="s">
        <v>73</v>
      </c>
      <c r="AY3816" s="251" t="s">
        <v>183</v>
      </c>
    </row>
    <row r="3817" s="13" customFormat="1">
      <c r="A3817" s="13"/>
      <c r="B3817" s="241"/>
      <c r="C3817" s="242"/>
      <c r="D3817" s="243" t="s">
        <v>195</v>
      </c>
      <c r="E3817" s="244" t="s">
        <v>1</v>
      </c>
      <c r="F3817" s="245" t="s">
        <v>4099</v>
      </c>
      <c r="G3817" s="242"/>
      <c r="H3817" s="244" t="s">
        <v>1</v>
      </c>
      <c r="I3817" s="246"/>
      <c r="J3817" s="242"/>
      <c r="K3817" s="242"/>
      <c r="L3817" s="247"/>
      <c r="M3817" s="248"/>
      <c r="N3817" s="249"/>
      <c r="O3817" s="249"/>
      <c r="P3817" s="249"/>
      <c r="Q3817" s="249"/>
      <c r="R3817" s="249"/>
      <c r="S3817" s="249"/>
      <c r="T3817" s="250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51" t="s">
        <v>195</v>
      </c>
      <c r="AU3817" s="251" t="s">
        <v>83</v>
      </c>
      <c r="AV3817" s="13" t="s">
        <v>81</v>
      </c>
      <c r="AW3817" s="13" t="s">
        <v>30</v>
      </c>
      <c r="AX3817" s="13" t="s">
        <v>73</v>
      </c>
      <c r="AY3817" s="251" t="s">
        <v>183</v>
      </c>
    </row>
    <row r="3818" s="13" customFormat="1">
      <c r="A3818" s="13"/>
      <c r="B3818" s="241"/>
      <c r="C3818" s="242"/>
      <c r="D3818" s="243" t="s">
        <v>195</v>
      </c>
      <c r="E3818" s="244" t="s">
        <v>1</v>
      </c>
      <c r="F3818" s="245" t="s">
        <v>4100</v>
      </c>
      <c r="G3818" s="242"/>
      <c r="H3818" s="244" t="s">
        <v>1</v>
      </c>
      <c r="I3818" s="246"/>
      <c r="J3818" s="242"/>
      <c r="K3818" s="242"/>
      <c r="L3818" s="247"/>
      <c r="M3818" s="248"/>
      <c r="N3818" s="249"/>
      <c r="O3818" s="249"/>
      <c r="P3818" s="249"/>
      <c r="Q3818" s="249"/>
      <c r="R3818" s="249"/>
      <c r="S3818" s="249"/>
      <c r="T3818" s="250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51" t="s">
        <v>195</v>
      </c>
      <c r="AU3818" s="251" t="s">
        <v>83</v>
      </c>
      <c r="AV3818" s="13" t="s">
        <v>81</v>
      </c>
      <c r="AW3818" s="13" t="s">
        <v>30</v>
      </c>
      <c r="AX3818" s="13" t="s">
        <v>73</v>
      </c>
      <c r="AY3818" s="251" t="s">
        <v>183</v>
      </c>
    </row>
    <row r="3819" s="14" customFormat="1">
      <c r="A3819" s="14"/>
      <c r="B3819" s="252"/>
      <c r="C3819" s="253"/>
      <c r="D3819" s="243" t="s">
        <v>195</v>
      </c>
      <c r="E3819" s="254" t="s">
        <v>1</v>
      </c>
      <c r="F3819" s="255" t="s">
        <v>4101</v>
      </c>
      <c r="G3819" s="253"/>
      <c r="H3819" s="256">
        <v>31.399999999999999</v>
      </c>
      <c r="I3819" s="257"/>
      <c r="J3819" s="253"/>
      <c r="K3819" s="253"/>
      <c r="L3819" s="258"/>
      <c r="M3819" s="259"/>
      <c r="N3819" s="260"/>
      <c r="O3819" s="260"/>
      <c r="P3819" s="260"/>
      <c r="Q3819" s="260"/>
      <c r="R3819" s="260"/>
      <c r="S3819" s="260"/>
      <c r="T3819" s="261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T3819" s="262" t="s">
        <v>195</v>
      </c>
      <c r="AU3819" s="262" t="s">
        <v>83</v>
      </c>
      <c r="AV3819" s="14" t="s">
        <v>83</v>
      </c>
      <c r="AW3819" s="14" t="s">
        <v>30</v>
      </c>
      <c r="AX3819" s="14" t="s">
        <v>73</v>
      </c>
      <c r="AY3819" s="262" t="s">
        <v>183</v>
      </c>
    </row>
    <row r="3820" s="15" customFormat="1">
      <c r="A3820" s="15"/>
      <c r="B3820" s="263"/>
      <c r="C3820" s="264"/>
      <c r="D3820" s="243" t="s">
        <v>195</v>
      </c>
      <c r="E3820" s="265" t="s">
        <v>1</v>
      </c>
      <c r="F3820" s="266" t="s">
        <v>219</v>
      </c>
      <c r="G3820" s="264"/>
      <c r="H3820" s="267">
        <v>46.899999999999999</v>
      </c>
      <c r="I3820" s="268"/>
      <c r="J3820" s="264"/>
      <c r="K3820" s="264"/>
      <c r="L3820" s="269"/>
      <c r="M3820" s="270"/>
      <c r="N3820" s="271"/>
      <c r="O3820" s="271"/>
      <c r="P3820" s="271"/>
      <c r="Q3820" s="271"/>
      <c r="R3820" s="271"/>
      <c r="S3820" s="271"/>
      <c r="T3820" s="272"/>
      <c r="U3820" s="15"/>
      <c r="V3820" s="15"/>
      <c r="W3820" s="15"/>
      <c r="X3820" s="15"/>
      <c r="Y3820" s="15"/>
      <c r="Z3820" s="15"/>
      <c r="AA3820" s="15"/>
      <c r="AB3820" s="15"/>
      <c r="AC3820" s="15"/>
      <c r="AD3820" s="15"/>
      <c r="AE3820" s="15"/>
      <c r="AT3820" s="273" t="s">
        <v>195</v>
      </c>
      <c r="AU3820" s="273" t="s">
        <v>83</v>
      </c>
      <c r="AV3820" s="15" t="s">
        <v>188</v>
      </c>
      <c r="AW3820" s="15" t="s">
        <v>30</v>
      </c>
      <c r="AX3820" s="15" t="s">
        <v>81</v>
      </c>
      <c r="AY3820" s="273" t="s">
        <v>183</v>
      </c>
    </row>
    <row r="3821" s="2" customFormat="1" ht="21.75" customHeight="1">
      <c r="A3821" s="38"/>
      <c r="B3821" s="39"/>
      <c r="C3821" s="227" t="s">
        <v>4110</v>
      </c>
      <c r="D3821" s="227" t="s">
        <v>185</v>
      </c>
      <c r="E3821" s="228" t="s">
        <v>4111</v>
      </c>
      <c r="F3821" s="229" t="s">
        <v>4112</v>
      </c>
      <c r="G3821" s="230" t="s">
        <v>202</v>
      </c>
      <c r="H3821" s="231">
        <v>58.624000000000002</v>
      </c>
      <c r="I3821" s="232"/>
      <c r="J3821" s="233">
        <f>ROUND(I3821*H3821,2)</f>
        <v>0</v>
      </c>
      <c r="K3821" s="234"/>
      <c r="L3821" s="44"/>
      <c r="M3821" s="235" t="s">
        <v>1</v>
      </c>
      <c r="N3821" s="236" t="s">
        <v>38</v>
      </c>
      <c r="O3821" s="91"/>
      <c r="P3821" s="237">
        <f>O3821*H3821</f>
        <v>0</v>
      </c>
      <c r="Q3821" s="237">
        <v>0.00042999999999999999</v>
      </c>
      <c r="R3821" s="237">
        <f>Q3821*H3821</f>
        <v>0.025208319999999999</v>
      </c>
      <c r="S3821" s="237">
        <v>0</v>
      </c>
      <c r="T3821" s="238">
        <f>S3821*H3821</f>
        <v>0</v>
      </c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R3821" s="239" t="s">
        <v>327</v>
      </c>
      <c r="AT3821" s="239" t="s">
        <v>185</v>
      </c>
      <c r="AU3821" s="239" t="s">
        <v>83</v>
      </c>
      <c r="AY3821" s="17" t="s">
        <v>183</v>
      </c>
      <c r="BE3821" s="240">
        <f>IF(N3821="základní",J3821,0)</f>
        <v>0</v>
      </c>
      <c r="BF3821" s="240">
        <f>IF(N3821="snížená",J3821,0)</f>
        <v>0</v>
      </c>
      <c r="BG3821" s="240">
        <f>IF(N3821="zákl. přenesená",J3821,0)</f>
        <v>0</v>
      </c>
      <c r="BH3821" s="240">
        <f>IF(N3821="sníž. přenesená",J3821,0)</f>
        <v>0</v>
      </c>
      <c r="BI3821" s="240">
        <f>IF(N3821="nulová",J3821,0)</f>
        <v>0</v>
      </c>
      <c r="BJ3821" s="17" t="s">
        <v>81</v>
      </c>
      <c r="BK3821" s="240">
        <f>ROUND(I3821*H3821,2)</f>
        <v>0</v>
      </c>
      <c r="BL3821" s="17" t="s">
        <v>327</v>
      </c>
      <c r="BM3821" s="239" t="s">
        <v>4113</v>
      </c>
    </row>
    <row r="3822" s="13" customFormat="1">
      <c r="A3822" s="13"/>
      <c r="B3822" s="241"/>
      <c r="C3822" s="242"/>
      <c r="D3822" s="243" t="s">
        <v>195</v>
      </c>
      <c r="E3822" s="244" t="s">
        <v>1</v>
      </c>
      <c r="F3822" s="245" t="s">
        <v>196</v>
      </c>
      <c r="G3822" s="242"/>
      <c r="H3822" s="244" t="s">
        <v>1</v>
      </c>
      <c r="I3822" s="246"/>
      <c r="J3822" s="242"/>
      <c r="K3822" s="242"/>
      <c r="L3822" s="247"/>
      <c r="M3822" s="248"/>
      <c r="N3822" s="249"/>
      <c r="O3822" s="249"/>
      <c r="P3822" s="249"/>
      <c r="Q3822" s="249"/>
      <c r="R3822" s="249"/>
      <c r="S3822" s="249"/>
      <c r="T3822" s="250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51" t="s">
        <v>195</v>
      </c>
      <c r="AU3822" s="251" t="s">
        <v>83</v>
      </c>
      <c r="AV3822" s="13" t="s">
        <v>81</v>
      </c>
      <c r="AW3822" s="13" t="s">
        <v>30</v>
      </c>
      <c r="AX3822" s="13" t="s">
        <v>73</v>
      </c>
      <c r="AY3822" s="251" t="s">
        <v>183</v>
      </c>
    </row>
    <row r="3823" s="13" customFormat="1">
      <c r="A3823" s="13"/>
      <c r="B3823" s="241"/>
      <c r="C3823" s="242"/>
      <c r="D3823" s="243" t="s">
        <v>195</v>
      </c>
      <c r="E3823" s="244" t="s">
        <v>1</v>
      </c>
      <c r="F3823" s="245" t="s">
        <v>1711</v>
      </c>
      <c r="G3823" s="242"/>
      <c r="H3823" s="244" t="s">
        <v>1</v>
      </c>
      <c r="I3823" s="246"/>
      <c r="J3823" s="242"/>
      <c r="K3823" s="242"/>
      <c r="L3823" s="247"/>
      <c r="M3823" s="248"/>
      <c r="N3823" s="249"/>
      <c r="O3823" s="249"/>
      <c r="P3823" s="249"/>
      <c r="Q3823" s="249"/>
      <c r="R3823" s="249"/>
      <c r="S3823" s="249"/>
      <c r="T3823" s="250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51" t="s">
        <v>195</v>
      </c>
      <c r="AU3823" s="251" t="s">
        <v>83</v>
      </c>
      <c r="AV3823" s="13" t="s">
        <v>81</v>
      </c>
      <c r="AW3823" s="13" t="s">
        <v>30</v>
      </c>
      <c r="AX3823" s="13" t="s">
        <v>73</v>
      </c>
      <c r="AY3823" s="251" t="s">
        <v>183</v>
      </c>
    </row>
    <row r="3824" s="13" customFormat="1">
      <c r="A3824" s="13"/>
      <c r="B3824" s="241"/>
      <c r="C3824" s="242"/>
      <c r="D3824" s="243" t="s">
        <v>195</v>
      </c>
      <c r="E3824" s="244" t="s">
        <v>1</v>
      </c>
      <c r="F3824" s="245" t="s">
        <v>4114</v>
      </c>
      <c r="G3824" s="242"/>
      <c r="H3824" s="244" t="s">
        <v>1</v>
      </c>
      <c r="I3824" s="246"/>
      <c r="J3824" s="242"/>
      <c r="K3824" s="242"/>
      <c r="L3824" s="247"/>
      <c r="M3824" s="248"/>
      <c r="N3824" s="249"/>
      <c r="O3824" s="249"/>
      <c r="P3824" s="249"/>
      <c r="Q3824" s="249"/>
      <c r="R3824" s="249"/>
      <c r="S3824" s="249"/>
      <c r="T3824" s="250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51" t="s">
        <v>195</v>
      </c>
      <c r="AU3824" s="251" t="s">
        <v>83</v>
      </c>
      <c r="AV3824" s="13" t="s">
        <v>81</v>
      </c>
      <c r="AW3824" s="13" t="s">
        <v>30</v>
      </c>
      <c r="AX3824" s="13" t="s">
        <v>73</v>
      </c>
      <c r="AY3824" s="251" t="s">
        <v>183</v>
      </c>
    </row>
    <row r="3825" s="14" customFormat="1">
      <c r="A3825" s="14"/>
      <c r="B3825" s="252"/>
      <c r="C3825" s="253"/>
      <c r="D3825" s="243" t="s">
        <v>195</v>
      </c>
      <c r="E3825" s="254" t="s">
        <v>1</v>
      </c>
      <c r="F3825" s="255" t="s">
        <v>4115</v>
      </c>
      <c r="G3825" s="253"/>
      <c r="H3825" s="256">
        <v>13.4</v>
      </c>
      <c r="I3825" s="257"/>
      <c r="J3825" s="253"/>
      <c r="K3825" s="253"/>
      <c r="L3825" s="258"/>
      <c r="M3825" s="259"/>
      <c r="N3825" s="260"/>
      <c r="O3825" s="260"/>
      <c r="P3825" s="260"/>
      <c r="Q3825" s="260"/>
      <c r="R3825" s="260"/>
      <c r="S3825" s="260"/>
      <c r="T3825" s="261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T3825" s="262" t="s">
        <v>195</v>
      </c>
      <c r="AU3825" s="262" t="s">
        <v>83</v>
      </c>
      <c r="AV3825" s="14" t="s">
        <v>83</v>
      </c>
      <c r="AW3825" s="14" t="s">
        <v>30</v>
      </c>
      <c r="AX3825" s="14" t="s">
        <v>73</v>
      </c>
      <c r="AY3825" s="262" t="s">
        <v>183</v>
      </c>
    </row>
    <row r="3826" s="13" customFormat="1">
      <c r="A3826" s="13"/>
      <c r="B3826" s="241"/>
      <c r="C3826" s="242"/>
      <c r="D3826" s="243" t="s">
        <v>195</v>
      </c>
      <c r="E3826" s="244" t="s">
        <v>1</v>
      </c>
      <c r="F3826" s="245" t="s">
        <v>4096</v>
      </c>
      <c r="G3826" s="242"/>
      <c r="H3826" s="244" t="s">
        <v>1</v>
      </c>
      <c r="I3826" s="246"/>
      <c r="J3826" s="242"/>
      <c r="K3826" s="242"/>
      <c r="L3826" s="247"/>
      <c r="M3826" s="248"/>
      <c r="N3826" s="249"/>
      <c r="O3826" s="249"/>
      <c r="P3826" s="249"/>
      <c r="Q3826" s="249"/>
      <c r="R3826" s="249"/>
      <c r="S3826" s="249"/>
      <c r="T3826" s="250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51" t="s">
        <v>195</v>
      </c>
      <c r="AU3826" s="251" t="s">
        <v>83</v>
      </c>
      <c r="AV3826" s="13" t="s">
        <v>81</v>
      </c>
      <c r="AW3826" s="13" t="s">
        <v>30</v>
      </c>
      <c r="AX3826" s="13" t="s">
        <v>73</v>
      </c>
      <c r="AY3826" s="251" t="s">
        <v>183</v>
      </c>
    </row>
    <row r="3827" s="13" customFormat="1">
      <c r="A3827" s="13"/>
      <c r="B3827" s="241"/>
      <c r="C3827" s="242"/>
      <c r="D3827" s="243" t="s">
        <v>195</v>
      </c>
      <c r="E3827" s="244" t="s">
        <v>1</v>
      </c>
      <c r="F3827" s="245" t="s">
        <v>4116</v>
      </c>
      <c r="G3827" s="242"/>
      <c r="H3827" s="244" t="s">
        <v>1</v>
      </c>
      <c r="I3827" s="246"/>
      <c r="J3827" s="242"/>
      <c r="K3827" s="242"/>
      <c r="L3827" s="247"/>
      <c r="M3827" s="248"/>
      <c r="N3827" s="249"/>
      <c r="O3827" s="249"/>
      <c r="P3827" s="249"/>
      <c r="Q3827" s="249"/>
      <c r="R3827" s="249"/>
      <c r="S3827" s="249"/>
      <c r="T3827" s="250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51" t="s">
        <v>195</v>
      </c>
      <c r="AU3827" s="251" t="s">
        <v>83</v>
      </c>
      <c r="AV3827" s="13" t="s">
        <v>81</v>
      </c>
      <c r="AW3827" s="13" t="s">
        <v>30</v>
      </c>
      <c r="AX3827" s="13" t="s">
        <v>73</v>
      </c>
      <c r="AY3827" s="251" t="s">
        <v>183</v>
      </c>
    </row>
    <row r="3828" s="14" customFormat="1">
      <c r="A3828" s="14"/>
      <c r="B3828" s="252"/>
      <c r="C3828" s="253"/>
      <c r="D3828" s="243" t="s">
        <v>195</v>
      </c>
      <c r="E3828" s="254" t="s">
        <v>1</v>
      </c>
      <c r="F3828" s="255" t="s">
        <v>4117</v>
      </c>
      <c r="G3828" s="253"/>
      <c r="H3828" s="256">
        <v>6.5999999999999996</v>
      </c>
      <c r="I3828" s="257"/>
      <c r="J3828" s="253"/>
      <c r="K3828" s="253"/>
      <c r="L3828" s="258"/>
      <c r="M3828" s="259"/>
      <c r="N3828" s="260"/>
      <c r="O3828" s="260"/>
      <c r="P3828" s="260"/>
      <c r="Q3828" s="260"/>
      <c r="R3828" s="260"/>
      <c r="S3828" s="260"/>
      <c r="T3828" s="261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62" t="s">
        <v>195</v>
      </c>
      <c r="AU3828" s="262" t="s">
        <v>83</v>
      </c>
      <c r="AV3828" s="14" t="s">
        <v>83</v>
      </c>
      <c r="AW3828" s="14" t="s">
        <v>30</v>
      </c>
      <c r="AX3828" s="14" t="s">
        <v>73</v>
      </c>
      <c r="AY3828" s="262" t="s">
        <v>183</v>
      </c>
    </row>
    <row r="3829" s="13" customFormat="1">
      <c r="A3829" s="13"/>
      <c r="B3829" s="241"/>
      <c r="C3829" s="242"/>
      <c r="D3829" s="243" t="s">
        <v>195</v>
      </c>
      <c r="E3829" s="244" t="s">
        <v>1</v>
      </c>
      <c r="F3829" s="245" t="s">
        <v>254</v>
      </c>
      <c r="G3829" s="242"/>
      <c r="H3829" s="244" t="s">
        <v>1</v>
      </c>
      <c r="I3829" s="246"/>
      <c r="J3829" s="242"/>
      <c r="K3829" s="242"/>
      <c r="L3829" s="247"/>
      <c r="M3829" s="248"/>
      <c r="N3829" s="249"/>
      <c r="O3829" s="249"/>
      <c r="P3829" s="249"/>
      <c r="Q3829" s="249"/>
      <c r="R3829" s="249"/>
      <c r="S3829" s="249"/>
      <c r="T3829" s="250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51" t="s">
        <v>195</v>
      </c>
      <c r="AU3829" s="251" t="s">
        <v>83</v>
      </c>
      <c r="AV3829" s="13" t="s">
        <v>81</v>
      </c>
      <c r="AW3829" s="13" t="s">
        <v>30</v>
      </c>
      <c r="AX3829" s="13" t="s">
        <v>73</v>
      </c>
      <c r="AY3829" s="251" t="s">
        <v>183</v>
      </c>
    </row>
    <row r="3830" s="13" customFormat="1">
      <c r="A3830" s="13"/>
      <c r="B3830" s="241"/>
      <c r="C3830" s="242"/>
      <c r="D3830" s="243" t="s">
        <v>195</v>
      </c>
      <c r="E3830" s="244" t="s">
        <v>1</v>
      </c>
      <c r="F3830" s="245" t="s">
        <v>4118</v>
      </c>
      <c r="G3830" s="242"/>
      <c r="H3830" s="244" t="s">
        <v>1</v>
      </c>
      <c r="I3830" s="246"/>
      <c r="J3830" s="242"/>
      <c r="K3830" s="242"/>
      <c r="L3830" s="247"/>
      <c r="M3830" s="248"/>
      <c r="N3830" s="249"/>
      <c r="O3830" s="249"/>
      <c r="P3830" s="249"/>
      <c r="Q3830" s="249"/>
      <c r="R3830" s="249"/>
      <c r="S3830" s="249"/>
      <c r="T3830" s="250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51" t="s">
        <v>195</v>
      </c>
      <c r="AU3830" s="251" t="s">
        <v>83</v>
      </c>
      <c r="AV3830" s="13" t="s">
        <v>81</v>
      </c>
      <c r="AW3830" s="13" t="s">
        <v>30</v>
      </c>
      <c r="AX3830" s="13" t="s">
        <v>73</v>
      </c>
      <c r="AY3830" s="251" t="s">
        <v>183</v>
      </c>
    </row>
    <row r="3831" s="13" customFormat="1">
      <c r="A3831" s="13"/>
      <c r="B3831" s="241"/>
      <c r="C3831" s="242"/>
      <c r="D3831" s="243" t="s">
        <v>195</v>
      </c>
      <c r="E3831" s="244" t="s">
        <v>1</v>
      </c>
      <c r="F3831" s="245" t="s">
        <v>4100</v>
      </c>
      <c r="G3831" s="242"/>
      <c r="H3831" s="244" t="s">
        <v>1</v>
      </c>
      <c r="I3831" s="246"/>
      <c r="J3831" s="242"/>
      <c r="K3831" s="242"/>
      <c r="L3831" s="247"/>
      <c r="M3831" s="248"/>
      <c r="N3831" s="249"/>
      <c r="O3831" s="249"/>
      <c r="P3831" s="249"/>
      <c r="Q3831" s="249"/>
      <c r="R3831" s="249"/>
      <c r="S3831" s="249"/>
      <c r="T3831" s="250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51" t="s">
        <v>195</v>
      </c>
      <c r="AU3831" s="251" t="s">
        <v>83</v>
      </c>
      <c r="AV3831" s="13" t="s">
        <v>81</v>
      </c>
      <c r="AW3831" s="13" t="s">
        <v>30</v>
      </c>
      <c r="AX3831" s="13" t="s">
        <v>73</v>
      </c>
      <c r="AY3831" s="251" t="s">
        <v>183</v>
      </c>
    </row>
    <row r="3832" s="14" customFormat="1">
      <c r="A3832" s="14"/>
      <c r="B3832" s="252"/>
      <c r="C3832" s="253"/>
      <c r="D3832" s="243" t="s">
        <v>195</v>
      </c>
      <c r="E3832" s="254" t="s">
        <v>1</v>
      </c>
      <c r="F3832" s="255" t="s">
        <v>4101</v>
      </c>
      <c r="G3832" s="253"/>
      <c r="H3832" s="256">
        <v>31.399999999999999</v>
      </c>
      <c r="I3832" s="257"/>
      <c r="J3832" s="253"/>
      <c r="K3832" s="253"/>
      <c r="L3832" s="258"/>
      <c r="M3832" s="259"/>
      <c r="N3832" s="260"/>
      <c r="O3832" s="260"/>
      <c r="P3832" s="260"/>
      <c r="Q3832" s="260"/>
      <c r="R3832" s="260"/>
      <c r="S3832" s="260"/>
      <c r="T3832" s="261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T3832" s="262" t="s">
        <v>195</v>
      </c>
      <c r="AU3832" s="262" t="s">
        <v>83</v>
      </c>
      <c r="AV3832" s="14" t="s">
        <v>83</v>
      </c>
      <c r="AW3832" s="14" t="s">
        <v>30</v>
      </c>
      <c r="AX3832" s="14" t="s">
        <v>73</v>
      </c>
      <c r="AY3832" s="262" t="s">
        <v>183</v>
      </c>
    </row>
    <row r="3833" s="14" customFormat="1">
      <c r="A3833" s="14"/>
      <c r="B3833" s="252"/>
      <c r="C3833" s="253"/>
      <c r="D3833" s="243" t="s">
        <v>195</v>
      </c>
      <c r="E3833" s="254" t="s">
        <v>1</v>
      </c>
      <c r="F3833" s="255" t="s">
        <v>4119</v>
      </c>
      <c r="G3833" s="253"/>
      <c r="H3833" s="256">
        <v>7.2240000000000002</v>
      </c>
      <c r="I3833" s="257"/>
      <c r="J3833" s="253"/>
      <c r="K3833" s="253"/>
      <c r="L3833" s="258"/>
      <c r="M3833" s="259"/>
      <c r="N3833" s="260"/>
      <c r="O3833" s="260"/>
      <c r="P3833" s="260"/>
      <c r="Q3833" s="260"/>
      <c r="R3833" s="260"/>
      <c r="S3833" s="260"/>
      <c r="T3833" s="261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62" t="s">
        <v>195</v>
      </c>
      <c r="AU3833" s="262" t="s">
        <v>83</v>
      </c>
      <c r="AV3833" s="14" t="s">
        <v>83</v>
      </c>
      <c r="AW3833" s="14" t="s">
        <v>30</v>
      </c>
      <c r="AX3833" s="14" t="s">
        <v>73</v>
      </c>
      <c r="AY3833" s="262" t="s">
        <v>183</v>
      </c>
    </row>
    <row r="3834" s="15" customFormat="1">
      <c r="A3834" s="15"/>
      <c r="B3834" s="263"/>
      <c r="C3834" s="264"/>
      <c r="D3834" s="243" t="s">
        <v>195</v>
      </c>
      <c r="E3834" s="265" t="s">
        <v>1</v>
      </c>
      <c r="F3834" s="266" t="s">
        <v>219</v>
      </c>
      <c r="G3834" s="264"/>
      <c r="H3834" s="267">
        <v>58.623999999999995</v>
      </c>
      <c r="I3834" s="268"/>
      <c r="J3834" s="264"/>
      <c r="K3834" s="264"/>
      <c r="L3834" s="269"/>
      <c r="M3834" s="270"/>
      <c r="N3834" s="271"/>
      <c r="O3834" s="271"/>
      <c r="P3834" s="271"/>
      <c r="Q3834" s="271"/>
      <c r="R3834" s="271"/>
      <c r="S3834" s="271"/>
      <c r="T3834" s="272"/>
      <c r="U3834" s="15"/>
      <c r="V3834" s="15"/>
      <c r="W3834" s="15"/>
      <c r="X3834" s="15"/>
      <c r="Y3834" s="15"/>
      <c r="Z3834" s="15"/>
      <c r="AA3834" s="15"/>
      <c r="AB3834" s="15"/>
      <c r="AC3834" s="15"/>
      <c r="AD3834" s="15"/>
      <c r="AE3834" s="15"/>
      <c r="AT3834" s="273" t="s">
        <v>195</v>
      </c>
      <c r="AU3834" s="273" t="s">
        <v>83</v>
      </c>
      <c r="AV3834" s="15" t="s">
        <v>188</v>
      </c>
      <c r="AW3834" s="15" t="s">
        <v>30</v>
      </c>
      <c r="AX3834" s="15" t="s">
        <v>81</v>
      </c>
      <c r="AY3834" s="273" t="s">
        <v>183</v>
      </c>
    </row>
    <row r="3835" s="2" customFormat="1" ht="24.15" customHeight="1">
      <c r="A3835" s="38"/>
      <c r="B3835" s="39"/>
      <c r="C3835" s="227" t="s">
        <v>4120</v>
      </c>
      <c r="D3835" s="227" t="s">
        <v>185</v>
      </c>
      <c r="E3835" s="228" t="s">
        <v>4121</v>
      </c>
      <c r="F3835" s="229" t="s">
        <v>4122</v>
      </c>
      <c r="G3835" s="230" t="s">
        <v>202</v>
      </c>
      <c r="H3835" s="231">
        <v>58.624000000000002</v>
      </c>
      <c r="I3835" s="232"/>
      <c r="J3835" s="233">
        <f>ROUND(I3835*H3835,2)</f>
        <v>0</v>
      </c>
      <c r="K3835" s="234"/>
      <c r="L3835" s="44"/>
      <c r="M3835" s="235" t="s">
        <v>1</v>
      </c>
      <c r="N3835" s="236" t="s">
        <v>38</v>
      </c>
      <c r="O3835" s="91"/>
      <c r="P3835" s="237">
        <f>O3835*H3835</f>
        <v>0</v>
      </c>
      <c r="Q3835" s="237">
        <v>0.00066</v>
      </c>
      <c r="R3835" s="237">
        <f>Q3835*H3835</f>
        <v>0.038691839999999998</v>
      </c>
      <c r="S3835" s="237">
        <v>0</v>
      </c>
      <c r="T3835" s="238">
        <f>S3835*H3835</f>
        <v>0</v>
      </c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R3835" s="239" t="s">
        <v>327</v>
      </c>
      <c r="AT3835" s="239" t="s">
        <v>185</v>
      </c>
      <c r="AU3835" s="239" t="s">
        <v>83</v>
      </c>
      <c r="AY3835" s="17" t="s">
        <v>183</v>
      </c>
      <c r="BE3835" s="240">
        <f>IF(N3835="základní",J3835,0)</f>
        <v>0</v>
      </c>
      <c r="BF3835" s="240">
        <f>IF(N3835="snížená",J3835,0)</f>
        <v>0</v>
      </c>
      <c r="BG3835" s="240">
        <f>IF(N3835="zákl. přenesená",J3835,0)</f>
        <v>0</v>
      </c>
      <c r="BH3835" s="240">
        <f>IF(N3835="sníž. přenesená",J3835,0)</f>
        <v>0</v>
      </c>
      <c r="BI3835" s="240">
        <f>IF(N3835="nulová",J3835,0)</f>
        <v>0</v>
      </c>
      <c r="BJ3835" s="17" t="s">
        <v>81</v>
      </c>
      <c r="BK3835" s="240">
        <f>ROUND(I3835*H3835,2)</f>
        <v>0</v>
      </c>
      <c r="BL3835" s="17" t="s">
        <v>327</v>
      </c>
      <c r="BM3835" s="239" t="s">
        <v>4123</v>
      </c>
    </row>
    <row r="3836" s="13" customFormat="1">
      <c r="A3836" s="13"/>
      <c r="B3836" s="241"/>
      <c r="C3836" s="242"/>
      <c r="D3836" s="243" t="s">
        <v>195</v>
      </c>
      <c r="E3836" s="244" t="s">
        <v>1</v>
      </c>
      <c r="F3836" s="245" t="s">
        <v>196</v>
      </c>
      <c r="G3836" s="242"/>
      <c r="H3836" s="244" t="s">
        <v>1</v>
      </c>
      <c r="I3836" s="246"/>
      <c r="J3836" s="242"/>
      <c r="K3836" s="242"/>
      <c r="L3836" s="247"/>
      <c r="M3836" s="248"/>
      <c r="N3836" s="249"/>
      <c r="O3836" s="249"/>
      <c r="P3836" s="249"/>
      <c r="Q3836" s="249"/>
      <c r="R3836" s="249"/>
      <c r="S3836" s="249"/>
      <c r="T3836" s="250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51" t="s">
        <v>195</v>
      </c>
      <c r="AU3836" s="251" t="s">
        <v>83</v>
      </c>
      <c r="AV3836" s="13" t="s">
        <v>81</v>
      </c>
      <c r="AW3836" s="13" t="s">
        <v>30</v>
      </c>
      <c r="AX3836" s="13" t="s">
        <v>73</v>
      </c>
      <c r="AY3836" s="251" t="s">
        <v>183</v>
      </c>
    </row>
    <row r="3837" s="13" customFormat="1">
      <c r="A3837" s="13"/>
      <c r="B3837" s="241"/>
      <c r="C3837" s="242"/>
      <c r="D3837" s="243" t="s">
        <v>195</v>
      </c>
      <c r="E3837" s="244" t="s">
        <v>1</v>
      </c>
      <c r="F3837" s="245" t="s">
        <v>1711</v>
      </c>
      <c r="G3837" s="242"/>
      <c r="H3837" s="244" t="s">
        <v>1</v>
      </c>
      <c r="I3837" s="246"/>
      <c r="J3837" s="242"/>
      <c r="K3837" s="242"/>
      <c r="L3837" s="247"/>
      <c r="M3837" s="248"/>
      <c r="N3837" s="249"/>
      <c r="O3837" s="249"/>
      <c r="P3837" s="249"/>
      <c r="Q3837" s="249"/>
      <c r="R3837" s="249"/>
      <c r="S3837" s="249"/>
      <c r="T3837" s="250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51" t="s">
        <v>195</v>
      </c>
      <c r="AU3837" s="251" t="s">
        <v>83</v>
      </c>
      <c r="AV3837" s="13" t="s">
        <v>81</v>
      </c>
      <c r="AW3837" s="13" t="s">
        <v>30</v>
      </c>
      <c r="AX3837" s="13" t="s">
        <v>73</v>
      </c>
      <c r="AY3837" s="251" t="s">
        <v>183</v>
      </c>
    </row>
    <row r="3838" s="13" customFormat="1">
      <c r="A3838" s="13"/>
      <c r="B3838" s="241"/>
      <c r="C3838" s="242"/>
      <c r="D3838" s="243" t="s">
        <v>195</v>
      </c>
      <c r="E3838" s="244" t="s">
        <v>1</v>
      </c>
      <c r="F3838" s="245" t="s">
        <v>4114</v>
      </c>
      <c r="G3838" s="242"/>
      <c r="H3838" s="244" t="s">
        <v>1</v>
      </c>
      <c r="I3838" s="246"/>
      <c r="J3838" s="242"/>
      <c r="K3838" s="242"/>
      <c r="L3838" s="247"/>
      <c r="M3838" s="248"/>
      <c r="N3838" s="249"/>
      <c r="O3838" s="249"/>
      <c r="P3838" s="249"/>
      <c r="Q3838" s="249"/>
      <c r="R3838" s="249"/>
      <c r="S3838" s="249"/>
      <c r="T3838" s="250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51" t="s">
        <v>195</v>
      </c>
      <c r="AU3838" s="251" t="s">
        <v>83</v>
      </c>
      <c r="AV3838" s="13" t="s">
        <v>81</v>
      </c>
      <c r="AW3838" s="13" t="s">
        <v>30</v>
      </c>
      <c r="AX3838" s="13" t="s">
        <v>73</v>
      </c>
      <c r="AY3838" s="251" t="s">
        <v>183</v>
      </c>
    </row>
    <row r="3839" s="14" customFormat="1">
      <c r="A3839" s="14"/>
      <c r="B3839" s="252"/>
      <c r="C3839" s="253"/>
      <c r="D3839" s="243" t="s">
        <v>195</v>
      </c>
      <c r="E3839" s="254" t="s">
        <v>1</v>
      </c>
      <c r="F3839" s="255" t="s">
        <v>4115</v>
      </c>
      <c r="G3839" s="253"/>
      <c r="H3839" s="256">
        <v>13.4</v>
      </c>
      <c r="I3839" s="257"/>
      <c r="J3839" s="253"/>
      <c r="K3839" s="253"/>
      <c r="L3839" s="258"/>
      <c r="M3839" s="259"/>
      <c r="N3839" s="260"/>
      <c r="O3839" s="260"/>
      <c r="P3839" s="260"/>
      <c r="Q3839" s="260"/>
      <c r="R3839" s="260"/>
      <c r="S3839" s="260"/>
      <c r="T3839" s="261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62" t="s">
        <v>195</v>
      </c>
      <c r="AU3839" s="262" t="s">
        <v>83</v>
      </c>
      <c r="AV3839" s="14" t="s">
        <v>83</v>
      </c>
      <c r="AW3839" s="14" t="s">
        <v>30</v>
      </c>
      <c r="AX3839" s="14" t="s">
        <v>73</v>
      </c>
      <c r="AY3839" s="262" t="s">
        <v>183</v>
      </c>
    </row>
    <row r="3840" s="13" customFormat="1">
      <c r="A3840" s="13"/>
      <c r="B3840" s="241"/>
      <c r="C3840" s="242"/>
      <c r="D3840" s="243" t="s">
        <v>195</v>
      </c>
      <c r="E3840" s="244" t="s">
        <v>1</v>
      </c>
      <c r="F3840" s="245" t="s">
        <v>4096</v>
      </c>
      <c r="G3840" s="242"/>
      <c r="H3840" s="244" t="s">
        <v>1</v>
      </c>
      <c r="I3840" s="246"/>
      <c r="J3840" s="242"/>
      <c r="K3840" s="242"/>
      <c r="L3840" s="247"/>
      <c r="M3840" s="248"/>
      <c r="N3840" s="249"/>
      <c r="O3840" s="249"/>
      <c r="P3840" s="249"/>
      <c r="Q3840" s="249"/>
      <c r="R3840" s="249"/>
      <c r="S3840" s="249"/>
      <c r="T3840" s="250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51" t="s">
        <v>195</v>
      </c>
      <c r="AU3840" s="251" t="s">
        <v>83</v>
      </c>
      <c r="AV3840" s="13" t="s">
        <v>81</v>
      </c>
      <c r="AW3840" s="13" t="s">
        <v>30</v>
      </c>
      <c r="AX3840" s="13" t="s">
        <v>73</v>
      </c>
      <c r="AY3840" s="251" t="s">
        <v>183</v>
      </c>
    </row>
    <row r="3841" s="13" customFormat="1">
      <c r="A3841" s="13"/>
      <c r="B3841" s="241"/>
      <c r="C3841" s="242"/>
      <c r="D3841" s="243" t="s">
        <v>195</v>
      </c>
      <c r="E3841" s="244" t="s">
        <v>1</v>
      </c>
      <c r="F3841" s="245" t="s">
        <v>4116</v>
      </c>
      <c r="G3841" s="242"/>
      <c r="H3841" s="244" t="s">
        <v>1</v>
      </c>
      <c r="I3841" s="246"/>
      <c r="J3841" s="242"/>
      <c r="K3841" s="242"/>
      <c r="L3841" s="247"/>
      <c r="M3841" s="248"/>
      <c r="N3841" s="249"/>
      <c r="O3841" s="249"/>
      <c r="P3841" s="249"/>
      <c r="Q3841" s="249"/>
      <c r="R3841" s="249"/>
      <c r="S3841" s="249"/>
      <c r="T3841" s="250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51" t="s">
        <v>195</v>
      </c>
      <c r="AU3841" s="251" t="s">
        <v>83</v>
      </c>
      <c r="AV3841" s="13" t="s">
        <v>81</v>
      </c>
      <c r="AW3841" s="13" t="s">
        <v>30</v>
      </c>
      <c r="AX3841" s="13" t="s">
        <v>73</v>
      </c>
      <c r="AY3841" s="251" t="s">
        <v>183</v>
      </c>
    </row>
    <row r="3842" s="14" customFormat="1">
      <c r="A3842" s="14"/>
      <c r="B3842" s="252"/>
      <c r="C3842" s="253"/>
      <c r="D3842" s="243" t="s">
        <v>195</v>
      </c>
      <c r="E3842" s="254" t="s">
        <v>1</v>
      </c>
      <c r="F3842" s="255" t="s">
        <v>4117</v>
      </c>
      <c r="G3842" s="253"/>
      <c r="H3842" s="256">
        <v>6.5999999999999996</v>
      </c>
      <c r="I3842" s="257"/>
      <c r="J3842" s="253"/>
      <c r="K3842" s="253"/>
      <c r="L3842" s="258"/>
      <c r="M3842" s="259"/>
      <c r="N3842" s="260"/>
      <c r="O3842" s="260"/>
      <c r="P3842" s="260"/>
      <c r="Q3842" s="260"/>
      <c r="R3842" s="260"/>
      <c r="S3842" s="260"/>
      <c r="T3842" s="261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62" t="s">
        <v>195</v>
      </c>
      <c r="AU3842" s="262" t="s">
        <v>83</v>
      </c>
      <c r="AV3842" s="14" t="s">
        <v>83</v>
      </c>
      <c r="AW3842" s="14" t="s">
        <v>30</v>
      </c>
      <c r="AX3842" s="14" t="s">
        <v>73</v>
      </c>
      <c r="AY3842" s="262" t="s">
        <v>183</v>
      </c>
    </row>
    <row r="3843" s="13" customFormat="1">
      <c r="A3843" s="13"/>
      <c r="B3843" s="241"/>
      <c r="C3843" s="242"/>
      <c r="D3843" s="243" t="s">
        <v>195</v>
      </c>
      <c r="E3843" s="244" t="s">
        <v>1</v>
      </c>
      <c r="F3843" s="245" t="s">
        <v>254</v>
      </c>
      <c r="G3843" s="242"/>
      <c r="H3843" s="244" t="s">
        <v>1</v>
      </c>
      <c r="I3843" s="246"/>
      <c r="J3843" s="242"/>
      <c r="K3843" s="242"/>
      <c r="L3843" s="247"/>
      <c r="M3843" s="248"/>
      <c r="N3843" s="249"/>
      <c r="O3843" s="249"/>
      <c r="P3843" s="249"/>
      <c r="Q3843" s="249"/>
      <c r="R3843" s="249"/>
      <c r="S3843" s="249"/>
      <c r="T3843" s="250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51" t="s">
        <v>195</v>
      </c>
      <c r="AU3843" s="251" t="s">
        <v>83</v>
      </c>
      <c r="AV3843" s="13" t="s">
        <v>81</v>
      </c>
      <c r="AW3843" s="13" t="s">
        <v>30</v>
      </c>
      <c r="AX3843" s="13" t="s">
        <v>73</v>
      </c>
      <c r="AY3843" s="251" t="s">
        <v>183</v>
      </c>
    </row>
    <row r="3844" s="13" customFormat="1">
      <c r="A3844" s="13"/>
      <c r="B3844" s="241"/>
      <c r="C3844" s="242"/>
      <c r="D3844" s="243" t="s">
        <v>195</v>
      </c>
      <c r="E3844" s="244" t="s">
        <v>1</v>
      </c>
      <c r="F3844" s="245" t="s">
        <v>4118</v>
      </c>
      <c r="G3844" s="242"/>
      <c r="H3844" s="244" t="s">
        <v>1</v>
      </c>
      <c r="I3844" s="246"/>
      <c r="J3844" s="242"/>
      <c r="K3844" s="242"/>
      <c r="L3844" s="247"/>
      <c r="M3844" s="248"/>
      <c r="N3844" s="249"/>
      <c r="O3844" s="249"/>
      <c r="P3844" s="249"/>
      <c r="Q3844" s="249"/>
      <c r="R3844" s="249"/>
      <c r="S3844" s="249"/>
      <c r="T3844" s="250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51" t="s">
        <v>195</v>
      </c>
      <c r="AU3844" s="251" t="s">
        <v>83</v>
      </c>
      <c r="AV3844" s="13" t="s">
        <v>81</v>
      </c>
      <c r="AW3844" s="13" t="s">
        <v>30</v>
      </c>
      <c r="AX3844" s="13" t="s">
        <v>73</v>
      </c>
      <c r="AY3844" s="251" t="s">
        <v>183</v>
      </c>
    </row>
    <row r="3845" s="13" customFormat="1">
      <c r="A3845" s="13"/>
      <c r="B3845" s="241"/>
      <c r="C3845" s="242"/>
      <c r="D3845" s="243" t="s">
        <v>195</v>
      </c>
      <c r="E3845" s="244" t="s">
        <v>1</v>
      </c>
      <c r="F3845" s="245" t="s">
        <v>4100</v>
      </c>
      <c r="G3845" s="242"/>
      <c r="H3845" s="244" t="s">
        <v>1</v>
      </c>
      <c r="I3845" s="246"/>
      <c r="J3845" s="242"/>
      <c r="K3845" s="242"/>
      <c r="L3845" s="247"/>
      <c r="M3845" s="248"/>
      <c r="N3845" s="249"/>
      <c r="O3845" s="249"/>
      <c r="P3845" s="249"/>
      <c r="Q3845" s="249"/>
      <c r="R3845" s="249"/>
      <c r="S3845" s="249"/>
      <c r="T3845" s="250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51" t="s">
        <v>195</v>
      </c>
      <c r="AU3845" s="251" t="s">
        <v>83</v>
      </c>
      <c r="AV3845" s="13" t="s">
        <v>81</v>
      </c>
      <c r="AW3845" s="13" t="s">
        <v>30</v>
      </c>
      <c r="AX3845" s="13" t="s">
        <v>73</v>
      </c>
      <c r="AY3845" s="251" t="s">
        <v>183</v>
      </c>
    </row>
    <row r="3846" s="14" customFormat="1">
      <c r="A3846" s="14"/>
      <c r="B3846" s="252"/>
      <c r="C3846" s="253"/>
      <c r="D3846" s="243" t="s">
        <v>195</v>
      </c>
      <c r="E3846" s="254" t="s">
        <v>1</v>
      </c>
      <c r="F3846" s="255" t="s">
        <v>4101</v>
      </c>
      <c r="G3846" s="253"/>
      <c r="H3846" s="256">
        <v>31.399999999999999</v>
      </c>
      <c r="I3846" s="257"/>
      <c r="J3846" s="253"/>
      <c r="K3846" s="253"/>
      <c r="L3846" s="258"/>
      <c r="M3846" s="259"/>
      <c r="N3846" s="260"/>
      <c r="O3846" s="260"/>
      <c r="P3846" s="260"/>
      <c r="Q3846" s="260"/>
      <c r="R3846" s="260"/>
      <c r="S3846" s="260"/>
      <c r="T3846" s="261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62" t="s">
        <v>195</v>
      </c>
      <c r="AU3846" s="262" t="s">
        <v>83</v>
      </c>
      <c r="AV3846" s="14" t="s">
        <v>83</v>
      </c>
      <c r="AW3846" s="14" t="s">
        <v>30</v>
      </c>
      <c r="AX3846" s="14" t="s">
        <v>73</v>
      </c>
      <c r="AY3846" s="262" t="s">
        <v>183</v>
      </c>
    </row>
    <row r="3847" s="14" customFormat="1">
      <c r="A3847" s="14"/>
      <c r="B3847" s="252"/>
      <c r="C3847" s="253"/>
      <c r="D3847" s="243" t="s">
        <v>195</v>
      </c>
      <c r="E3847" s="254" t="s">
        <v>1</v>
      </c>
      <c r="F3847" s="255" t="s">
        <v>4119</v>
      </c>
      <c r="G3847" s="253"/>
      <c r="H3847" s="256">
        <v>7.2240000000000002</v>
      </c>
      <c r="I3847" s="257"/>
      <c r="J3847" s="253"/>
      <c r="K3847" s="253"/>
      <c r="L3847" s="258"/>
      <c r="M3847" s="259"/>
      <c r="N3847" s="260"/>
      <c r="O3847" s="260"/>
      <c r="P3847" s="260"/>
      <c r="Q3847" s="260"/>
      <c r="R3847" s="260"/>
      <c r="S3847" s="260"/>
      <c r="T3847" s="261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62" t="s">
        <v>195</v>
      </c>
      <c r="AU3847" s="262" t="s">
        <v>83</v>
      </c>
      <c r="AV3847" s="14" t="s">
        <v>83</v>
      </c>
      <c r="AW3847" s="14" t="s">
        <v>30</v>
      </c>
      <c r="AX3847" s="14" t="s">
        <v>73</v>
      </c>
      <c r="AY3847" s="262" t="s">
        <v>183</v>
      </c>
    </row>
    <row r="3848" s="15" customFormat="1">
      <c r="A3848" s="15"/>
      <c r="B3848" s="263"/>
      <c r="C3848" s="264"/>
      <c r="D3848" s="243" t="s">
        <v>195</v>
      </c>
      <c r="E3848" s="265" t="s">
        <v>1</v>
      </c>
      <c r="F3848" s="266" t="s">
        <v>219</v>
      </c>
      <c r="G3848" s="264"/>
      <c r="H3848" s="267">
        <v>58.624000000000002</v>
      </c>
      <c r="I3848" s="268"/>
      <c r="J3848" s="264"/>
      <c r="K3848" s="264"/>
      <c r="L3848" s="269"/>
      <c r="M3848" s="270"/>
      <c r="N3848" s="271"/>
      <c r="O3848" s="271"/>
      <c r="P3848" s="271"/>
      <c r="Q3848" s="271"/>
      <c r="R3848" s="271"/>
      <c r="S3848" s="271"/>
      <c r="T3848" s="272"/>
      <c r="U3848" s="15"/>
      <c r="V3848" s="15"/>
      <c r="W3848" s="15"/>
      <c r="X3848" s="15"/>
      <c r="Y3848" s="15"/>
      <c r="Z3848" s="15"/>
      <c r="AA3848" s="15"/>
      <c r="AB3848" s="15"/>
      <c r="AC3848" s="15"/>
      <c r="AD3848" s="15"/>
      <c r="AE3848" s="15"/>
      <c r="AT3848" s="273" t="s">
        <v>195</v>
      </c>
      <c r="AU3848" s="273" t="s">
        <v>83</v>
      </c>
      <c r="AV3848" s="15" t="s">
        <v>188</v>
      </c>
      <c r="AW3848" s="15" t="s">
        <v>30</v>
      </c>
      <c r="AX3848" s="15" t="s">
        <v>81</v>
      </c>
      <c r="AY3848" s="273" t="s">
        <v>183</v>
      </c>
    </row>
    <row r="3849" s="2" customFormat="1" ht="24.15" customHeight="1">
      <c r="A3849" s="38"/>
      <c r="B3849" s="39"/>
      <c r="C3849" s="227" t="s">
        <v>4124</v>
      </c>
      <c r="D3849" s="227" t="s">
        <v>185</v>
      </c>
      <c r="E3849" s="228" t="s">
        <v>4125</v>
      </c>
      <c r="F3849" s="229" t="s">
        <v>4126</v>
      </c>
      <c r="G3849" s="230" t="s">
        <v>319</v>
      </c>
      <c r="H3849" s="231">
        <v>22.5</v>
      </c>
      <c r="I3849" s="232"/>
      <c r="J3849" s="233">
        <f>ROUND(I3849*H3849,2)</f>
        <v>0</v>
      </c>
      <c r="K3849" s="234"/>
      <c r="L3849" s="44"/>
      <c r="M3849" s="235" t="s">
        <v>1</v>
      </c>
      <c r="N3849" s="236" t="s">
        <v>38</v>
      </c>
      <c r="O3849" s="91"/>
      <c r="P3849" s="237">
        <f>O3849*H3849</f>
        <v>0</v>
      </c>
      <c r="Q3849" s="237">
        <v>5.0000000000000002E-05</v>
      </c>
      <c r="R3849" s="237">
        <f>Q3849*H3849</f>
        <v>0.0011250000000000001</v>
      </c>
      <c r="S3849" s="237">
        <v>0</v>
      </c>
      <c r="T3849" s="238">
        <f>S3849*H3849</f>
        <v>0</v>
      </c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R3849" s="239" t="s">
        <v>327</v>
      </c>
      <c r="AT3849" s="239" t="s">
        <v>185</v>
      </c>
      <c r="AU3849" s="239" t="s">
        <v>83</v>
      </c>
      <c r="AY3849" s="17" t="s">
        <v>183</v>
      </c>
      <c r="BE3849" s="240">
        <f>IF(N3849="základní",J3849,0)</f>
        <v>0</v>
      </c>
      <c r="BF3849" s="240">
        <f>IF(N3849="snížená",J3849,0)</f>
        <v>0</v>
      </c>
      <c r="BG3849" s="240">
        <f>IF(N3849="zákl. přenesená",J3849,0)</f>
        <v>0</v>
      </c>
      <c r="BH3849" s="240">
        <f>IF(N3849="sníž. přenesená",J3849,0)</f>
        <v>0</v>
      </c>
      <c r="BI3849" s="240">
        <f>IF(N3849="nulová",J3849,0)</f>
        <v>0</v>
      </c>
      <c r="BJ3849" s="17" t="s">
        <v>81</v>
      </c>
      <c r="BK3849" s="240">
        <f>ROUND(I3849*H3849,2)</f>
        <v>0</v>
      </c>
      <c r="BL3849" s="17" t="s">
        <v>327</v>
      </c>
      <c r="BM3849" s="239" t="s">
        <v>4127</v>
      </c>
    </row>
    <row r="3850" s="13" customFormat="1">
      <c r="A3850" s="13"/>
      <c r="B3850" s="241"/>
      <c r="C3850" s="242"/>
      <c r="D3850" s="243" t="s">
        <v>195</v>
      </c>
      <c r="E3850" s="244" t="s">
        <v>1</v>
      </c>
      <c r="F3850" s="245" t="s">
        <v>196</v>
      </c>
      <c r="G3850" s="242"/>
      <c r="H3850" s="244" t="s">
        <v>1</v>
      </c>
      <c r="I3850" s="246"/>
      <c r="J3850" s="242"/>
      <c r="K3850" s="242"/>
      <c r="L3850" s="247"/>
      <c r="M3850" s="248"/>
      <c r="N3850" s="249"/>
      <c r="O3850" s="249"/>
      <c r="P3850" s="249"/>
      <c r="Q3850" s="249"/>
      <c r="R3850" s="249"/>
      <c r="S3850" s="249"/>
      <c r="T3850" s="250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51" t="s">
        <v>195</v>
      </c>
      <c r="AU3850" s="251" t="s">
        <v>83</v>
      </c>
      <c r="AV3850" s="13" t="s">
        <v>81</v>
      </c>
      <c r="AW3850" s="13" t="s">
        <v>30</v>
      </c>
      <c r="AX3850" s="13" t="s">
        <v>73</v>
      </c>
      <c r="AY3850" s="251" t="s">
        <v>183</v>
      </c>
    </row>
    <row r="3851" s="13" customFormat="1">
      <c r="A3851" s="13"/>
      <c r="B3851" s="241"/>
      <c r="C3851" s="242"/>
      <c r="D3851" s="243" t="s">
        <v>195</v>
      </c>
      <c r="E3851" s="244" t="s">
        <v>1</v>
      </c>
      <c r="F3851" s="245" t="s">
        <v>1711</v>
      </c>
      <c r="G3851" s="242"/>
      <c r="H3851" s="244" t="s">
        <v>1</v>
      </c>
      <c r="I3851" s="246"/>
      <c r="J3851" s="242"/>
      <c r="K3851" s="242"/>
      <c r="L3851" s="247"/>
      <c r="M3851" s="248"/>
      <c r="N3851" s="249"/>
      <c r="O3851" s="249"/>
      <c r="P3851" s="249"/>
      <c r="Q3851" s="249"/>
      <c r="R3851" s="249"/>
      <c r="S3851" s="249"/>
      <c r="T3851" s="250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51" t="s">
        <v>195</v>
      </c>
      <c r="AU3851" s="251" t="s">
        <v>83</v>
      </c>
      <c r="AV3851" s="13" t="s">
        <v>81</v>
      </c>
      <c r="AW3851" s="13" t="s">
        <v>30</v>
      </c>
      <c r="AX3851" s="13" t="s">
        <v>73</v>
      </c>
      <c r="AY3851" s="251" t="s">
        <v>183</v>
      </c>
    </row>
    <row r="3852" s="13" customFormat="1">
      <c r="A3852" s="13"/>
      <c r="B3852" s="241"/>
      <c r="C3852" s="242"/>
      <c r="D3852" s="243" t="s">
        <v>195</v>
      </c>
      <c r="E3852" s="244" t="s">
        <v>1</v>
      </c>
      <c r="F3852" s="245" t="s">
        <v>4128</v>
      </c>
      <c r="G3852" s="242"/>
      <c r="H3852" s="244" t="s">
        <v>1</v>
      </c>
      <c r="I3852" s="246"/>
      <c r="J3852" s="242"/>
      <c r="K3852" s="242"/>
      <c r="L3852" s="247"/>
      <c r="M3852" s="248"/>
      <c r="N3852" s="249"/>
      <c r="O3852" s="249"/>
      <c r="P3852" s="249"/>
      <c r="Q3852" s="249"/>
      <c r="R3852" s="249"/>
      <c r="S3852" s="249"/>
      <c r="T3852" s="250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51" t="s">
        <v>195</v>
      </c>
      <c r="AU3852" s="251" t="s">
        <v>83</v>
      </c>
      <c r="AV3852" s="13" t="s">
        <v>81</v>
      </c>
      <c r="AW3852" s="13" t="s">
        <v>30</v>
      </c>
      <c r="AX3852" s="13" t="s">
        <v>73</v>
      </c>
      <c r="AY3852" s="251" t="s">
        <v>183</v>
      </c>
    </row>
    <row r="3853" s="14" customFormat="1">
      <c r="A3853" s="14"/>
      <c r="B3853" s="252"/>
      <c r="C3853" s="253"/>
      <c r="D3853" s="243" t="s">
        <v>195</v>
      </c>
      <c r="E3853" s="254" t="s">
        <v>1</v>
      </c>
      <c r="F3853" s="255" t="s">
        <v>1713</v>
      </c>
      <c r="G3853" s="253"/>
      <c r="H3853" s="256">
        <v>13.5</v>
      </c>
      <c r="I3853" s="257"/>
      <c r="J3853" s="253"/>
      <c r="K3853" s="253"/>
      <c r="L3853" s="258"/>
      <c r="M3853" s="259"/>
      <c r="N3853" s="260"/>
      <c r="O3853" s="260"/>
      <c r="P3853" s="260"/>
      <c r="Q3853" s="260"/>
      <c r="R3853" s="260"/>
      <c r="S3853" s="260"/>
      <c r="T3853" s="261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62" t="s">
        <v>195</v>
      </c>
      <c r="AU3853" s="262" t="s">
        <v>83</v>
      </c>
      <c r="AV3853" s="14" t="s">
        <v>83</v>
      </c>
      <c r="AW3853" s="14" t="s">
        <v>30</v>
      </c>
      <c r="AX3853" s="14" t="s">
        <v>73</v>
      </c>
      <c r="AY3853" s="262" t="s">
        <v>183</v>
      </c>
    </row>
    <row r="3854" s="13" customFormat="1">
      <c r="A3854" s="13"/>
      <c r="B3854" s="241"/>
      <c r="C3854" s="242"/>
      <c r="D3854" s="243" t="s">
        <v>195</v>
      </c>
      <c r="E3854" s="244" t="s">
        <v>1</v>
      </c>
      <c r="F3854" s="245" t="s">
        <v>4096</v>
      </c>
      <c r="G3854" s="242"/>
      <c r="H3854" s="244" t="s">
        <v>1</v>
      </c>
      <c r="I3854" s="246"/>
      <c r="J3854" s="242"/>
      <c r="K3854" s="242"/>
      <c r="L3854" s="247"/>
      <c r="M3854" s="248"/>
      <c r="N3854" s="249"/>
      <c r="O3854" s="249"/>
      <c r="P3854" s="249"/>
      <c r="Q3854" s="249"/>
      <c r="R3854" s="249"/>
      <c r="S3854" s="249"/>
      <c r="T3854" s="250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51" t="s">
        <v>195</v>
      </c>
      <c r="AU3854" s="251" t="s">
        <v>83</v>
      </c>
      <c r="AV3854" s="13" t="s">
        <v>81</v>
      </c>
      <c r="AW3854" s="13" t="s">
        <v>30</v>
      </c>
      <c r="AX3854" s="13" t="s">
        <v>73</v>
      </c>
      <c r="AY3854" s="251" t="s">
        <v>183</v>
      </c>
    </row>
    <row r="3855" s="13" customFormat="1">
      <c r="A3855" s="13"/>
      <c r="B3855" s="241"/>
      <c r="C3855" s="242"/>
      <c r="D3855" s="243" t="s">
        <v>195</v>
      </c>
      <c r="E3855" s="244" t="s">
        <v>1</v>
      </c>
      <c r="F3855" s="245" t="s">
        <v>4129</v>
      </c>
      <c r="G3855" s="242"/>
      <c r="H3855" s="244" t="s">
        <v>1</v>
      </c>
      <c r="I3855" s="246"/>
      <c r="J3855" s="242"/>
      <c r="K3855" s="242"/>
      <c r="L3855" s="247"/>
      <c r="M3855" s="248"/>
      <c r="N3855" s="249"/>
      <c r="O3855" s="249"/>
      <c r="P3855" s="249"/>
      <c r="Q3855" s="249"/>
      <c r="R3855" s="249"/>
      <c r="S3855" s="249"/>
      <c r="T3855" s="250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51" t="s">
        <v>195</v>
      </c>
      <c r="AU3855" s="251" t="s">
        <v>83</v>
      </c>
      <c r="AV3855" s="13" t="s">
        <v>81</v>
      </c>
      <c r="AW3855" s="13" t="s">
        <v>30</v>
      </c>
      <c r="AX3855" s="13" t="s">
        <v>73</v>
      </c>
      <c r="AY3855" s="251" t="s">
        <v>183</v>
      </c>
    </row>
    <row r="3856" s="13" customFormat="1">
      <c r="A3856" s="13"/>
      <c r="B3856" s="241"/>
      <c r="C3856" s="242"/>
      <c r="D3856" s="243" t="s">
        <v>195</v>
      </c>
      <c r="E3856" s="244" t="s">
        <v>1</v>
      </c>
      <c r="F3856" s="245" t="s">
        <v>4128</v>
      </c>
      <c r="G3856" s="242"/>
      <c r="H3856" s="244" t="s">
        <v>1</v>
      </c>
      <c r="I3856" s="246"/>
      <c r="J3856" s="242"/>
      <c r="K3856" s="242"/>
      <c r="L3856" s="247"/>
      <c r="M3856" s="248"/>
      <c r="N3856" s="249"/>
      <c r="O3856" s="249"/>
      <c r="P3856" s="249"/>
      <c r="Q3856" s="249"/>
      <c r="R3856" s="249"/>
      <c r="S3856" s="249"/>
      <c r="T3856" s="250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51" t="s">
        <v>195</v>
      </c>
      <c r="AU3856" s="251" t="s">
        <v>83</v>
      </c>
      <c r="AV3856" s="13" t="s">
        <v>81</v>
      </c>
      <c r="AW3856" s="13" t="s">
        <v>30</v>
      </c>
      <c r="AX3856" s="13" t="s">
        <v>73</v>
      </c>
      <c r="AY3856" s="251" t="s">
        <v>183</v>
      </c>
    </row>
    <row r="3857" s="14" customFormat="1">
      <c r="A3857" s="14"/>
      <c r="B3857" s="252"/>
      <c r="C3857" s="253"/>
      <c r="D3857" s="243" t="s">
        <v>195</v>
      </c>
      <c r="E3857" s="254" t="s">
        <v>1</v>
      </c>
      <c r="F3857" s="255" t="s">
        <v>190</v>
      </c>
      <c r="G3857" s="253"/>
      <c r="H3857" s="256">
        <v>9</v>
      </c>
      <c r="I3857" s="257"/>
      <c r="J3857" s="253"/>
      <c r="K3857" s="253"/>
      <c r="L3857" s="258"/>
      <c r="M3857" s="259"/>
      <c r="N3857" s="260"/>
      <c r="O3857" s="260"/>
      <c r="P3857" s="260"/>
      <c r="Q3857" s="260"/>
      <c r="R3857" s="260"/>
      <c r="S3857" s="260"/>
      <c r="T3857" s="261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62" t="s">
        <v>195</v>
      </c>
      <c r="AU3857" s="262" t="s">
        <v>83</v>
      </c>
      <c r="AV3857" s="14" t="s">
        <v>83</v>
      </c>
      <c r="AW3857" s="14" t="s">
        <v>30</v>
      </c>
      <c r="AX3857" s="14" t="s">
        <v>73</v>
      </c>
      <c r="AY3857" s="262" t="s">
        <v>183</v>
      </c>
    </row>
    <row r="3858" s="15" customFormat="1">
      <c r="A3858" s="15"/>
      <c r="B3858" s="263"/>
      <c r="C3858" s="264"/>
      <c r="D3858" s="243" t="s">
        <v>195</v>
      </c>
      <c r="E3858" s="265" t="s">
        <v>1</v>
      </c>
      <c r="F3858" s="266" t="s">
        <v>219</v>
      </c>
      <c r="G3858" s="264"/>
      <c r="H3858" s="267">
        <v>22.5</v>
      </c>
      <c r="I3858" s="268"/>
      <c r="J3858" s="264"/>
      <c r="K3858" s="264"/>
      <c r="L3858" s="269"/>
      <c r="M3858" s="270"/>
      <c r="N3858" s="271"/>
      <c r="O3858" s="271"/>
      <c r="P3858" s="271"/>
      <c r="Q3858" s="271"/>
      <c r="R3858" s="271"/>
      <c r="S3858" s="271"/>
      <c r="T3858" s="272"/>
      <c r="U3858" s="15"/>
      <c r="V3858" s="15"/>
      <c r="W3858" s="15"/>
      <c r="X3858" s="15"/>
      <c r="Y3858" s="15"/>
      <c r="Z3858" s="15"/>
      <c r="AA3858" s="15"/>
      <c r="AB3858" s="15"/>
      <c r="AC3858" s="15"/>
      <c r="AD3858" s="15"/>
      <c r="AE3858" s="15"/>
      <c r="AT3858" s="273" t="s">
        <v>195</v>
      </c>
      <c r="AU3858" s="273" t="s">
        <v>83</v>
      </c>
      <c r="AV3858" s="15" t="s">
        <v>188</v>
      </c>
      <c r="AW3858" s="15" t="s">
        <v>30</v>
      </c>
      <c r="AX3858" s="15" t="s">
        <v>81</v>
      </c>
      <c r="AY3858" s="273" t="s">
        <v>183</v>
      </c>
    </row>
    <row r="3859" s="2" customFormat="1" ht="24.15" customHeight="1">
      <c r="A3859" s="38"/>
      <c r="B3859" s="39"/>
      <c r="C3859" s="227" t="s">
        <v>4130</v>
      </c>
      <c r="D3859" s="227" t="s">
        <v>185</v>
      </c>
      <c r="E3859" s="228" t="s">
        <v>4131</v>
      </c>
      <c r="F3859" s="229" t="s">
        <v>4132</v>
      </c>
      <c r="G3859" s="230" t="s">
        <v>202</v>
      </c>
      <c r="H3859" s="231">
        <v>46.899999999999999</v>
      </c>
      <c r="I3859" s="232"/>
      <c r="J3859" s="233">
        <f>ROUND(I3859*H3859,2)</f>
        <v>0</v>
      </c>
      <c r="K3859" s="234"/>
      <c r="L3859" s="44"/>
      <c r="M3859" s="235" t="s">
        <v>1</v>
      </c>
      <c r="N3859" s="236" t="s">
        <v>38</v>
      </c>
      <c r="O3859" s="91"/>
      <c r="P3859" s="237">
        <f>O3859*H3859</f>
        <v>0</v>
      </c>
      <c r="Q3859" s="237">
        <v>0.0025000000000000001</v>
      </c>
      <c r="R3859" s="237">
        <f>Q3859*H3859</f>
        <v>0.11724999999999999</v>
      </c>
      <c r="S3859" s="237">
        <v>0</v>
      </c>
      <c r="T3859" s="238">
        <f>S3859*H3859</f>
        <v>0</v>
      </c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R3859" s="239" t="s">
        <v>327</v>
      </c>
      <c r="AT3859" s="239" t="s">
        <v>185</v>
      </c>
      <c r="AU3859" s="239" t="s">
        <v>83</v>
      </c>
      <c r="AY3859" s="17" t="s">
        <v>183</v>
      </c>
      <c r="BE3859" s="240">
        <f>IF(N3859="základní",J3859,0)</f>
        <v>0</v>
      </c>
      <c r="BF3859" s="240">
        <f>IF(N3859="snížená",J3859,0)</f>
        <v>0</v>
      </c>
      <c r="BG3859" s="240">
        <f>IF(N3859="zákl. přenesená",J3859,0)</f>
        <v>0</v>
      </c>
      <c r="BH3859" s="240">
        <f>IF(N3859="sníž. přenesená",J3859,0)</f>
        <v>0</v>
      </c>
      <c r="BI3859" s="240">
        <f>IF(N3859="nulová",J3859,0)</f>
        <v>0</v>
      </c>
      <c r="BJ3859" s="17" t="s">
        <v>81</v>
      </c>
      <c r="BK3859" s="240">
        <f>ROUND(I3859*H3859,2)</f>
        <v>0</v>
      </c>
      <c r="BL3859" s="17" t="s">
        <v>327</v>
      </c>
      <c r="BM3859" s="239" t="s">
        <v>4133</v>
      </c>
    </row>
    <row r="3860" s="13" customFormat="1">
      <c r="A3860" s="13"/>
      <c r="B3860" s="241"/>
      <c r="C3860" s="242"/>
      <c r="D3860" s="243" t="s">
        <v>195</v>
      </c>
      <c r="E3860" s="244" t="s">
        <v>1</v>
      </c>
      <c r="F3860" s="245" t="s">
        <v>196</v>
      </c>
      <c r="G3860" s="242"/>
      <c r="H3860" s="244" t="s">
        <v>1</v>
      </c>
      <c r="I3860" s="246"/>
      <c r="J3860" s="242"/>
      <c r="K3860" s="242"/>
      <c r="L3860" s="247"/>
      <c r="M3860" s="248"/>
      <c r="N3860" s="249"/>
      <c r="O3860" s="249"/>
      <c r="P3860" s="249"/>
      <c r="Q3860" s="249"/>
      <c r="R3860" s="249"/>
      <c r="S3860" s="249"/>
      <c r="T3860" s="250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51" t="s">
        <v>195</v>
      </c>
      <c r="AU3860" s="251" t="s">
        <v>83</v>
      </c>
      <c r="AV3860" s="13" t="s">
        <v>81</v>
      </c>
      <c r="AW3860" s="13" t="s">
        <v>30</v>
      </c>
      <c r="AX3860" s="13" t="s">
        <v>73</v>
      </c>
      <c r="AY3860" s="251" t="s">
        <v>183</v>
      </c>
    </row>
    <row r="3861" s="13" customFormat="1">
      <c r="A3861" s="13"/>
      <c r="B3861" s="241"/>
      <c r="C3861" s="242"/>
      <c r="D3861" s="243" t="s">
        <v>195</v>
      </c>
      <c r="E3861" s="244" t="s">
        <v>1</v>
      </c>
      <c r="F3861" s="245" t="s">
        <v>1711</v>
      </c>
      <c r="G3861" s="242"/>
      <c r="H3861" s="244" t="s">
        <v>1</v>
      </c>
      <c r="I3861" s="246"/>
      <c r="J3861" s="242"/>
      <c r="K3861" s="242"/>
      <c r="L3861" s="247"/>
      <c r="M3861" s="248"/>
      <c r="N3861" s="249"/>
      <c r="O3861" s="249"/>
      <c r="P3861" s="249"/>
      <c r="Q3861" s="249"/>
      <c r="R3861" s="249"/>
      <c r="S3861" s="249"/>
      <c r="T3861" s="250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51" t="s">
        <v>195</v>
      </c>
      <c r="AU3861" s="251" t="s">
        <v>83</v>
      </c>
      <c r="AV3861" s="13" t="s">
        <v>81</v>
      </c>
      <c r="AW3861" s="13" t="s">
        <v>30</v>
      </c>
      <c r="AX3861" s="13" t="s">
        <v>73</v>
      </c>
      <c r="AY3861" s="251" t="s">
        <v>183</v>
      </c>
    </row>
    <row r="3862" s="13" customFormat="1">
      <c r="A3862" s="13"/>
      <c r="B3862" s="241"/>
      <c r="C3862" s="242"/>
      <c r="D3862" s="243" t="s">
        <v>195</v>
      </c>
      <c r="E3862" s="244" t="s">
        <v>1</v>
      </c>
      <c r="F3862" s="245" t="s">
        <v>1025</v>
      </c>
      <c r="G3862" s="242"/>
      <c r="H3862" s="244" t="s">
        <v>1</v>
      </c>
      <c r="I3862" s="246"/>
      <c r="J3862" s="242"/>
      <c r="K3862" s="242"/>
      <c r="L3862" s="247"/>
      <c r="M3862" s="248"/>
      <c r="N3862" s="249"/>
      <c r="O3862" s="249"/>
      <c r="P3862" s="249"/>
      <c r="Q3862" s="249"/>
      <c r="R3862" s="249"/>
      <c r="S3862" s="249"/>
      <c r="T3862" s="250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51" t="s">
        <v>195</v>
      </c>
      <c r="AU3862" s="251" t="s">
        <v>83</v>
      </c>
      <c r="AV3862" s="13" t="s">
        <v>81</v>
      </c>
      <c r="AW3862" s="13" t="s">
        <v>30</v>
      </c>
      <c r="AX3862" s="13" t="s">
        <v>73</v>
      </c>
      <c r="AY3862" s="251" t="s">
        <v>183</v>
      </c>
    </row>
    <row r="3863" s="14" customFormat="1">
      <c r="A3863" s="14"/>
      <c r="B3863" s="252"/>
      <c r="C3863" s="253"/>
      <c r="D3863" s="243" t="s">
        <v>195</v>
      </c>
      <c r="E3863" s="254" t="s">
        <v>1</v>
      </c>
      <c r="F3863" s="255" t="s">
        <v>2400</v>
      </c>
      <c r="G3863" s="253"/>
      <c r="H3863" s="256">
        <v>10.699999999999999</v>
      </c>
      <c r="I3863" s="257"/>
      <c r="J3863" s="253"/>
      <c r="K3863" s="253"/>
      <c r="L3863" s="258"/>
      <c r="M3863" s="259"/>
      <c r="N3863" s="260"/>
      <c r="O3863" s="260"/>
      <c r="P3863" s="260"/>
      <c r="Q3863" s="260"/>
      <c r="R3863" s="260"/>
      <c r="S3863" s="260"/>
      <c r="T3863" s="261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62" t="s">
        <v>195</v>
      </c>
      <c r="AU3863" s="262" t="s">
        <v>83</v>
      </c>
      <c r="AV3863" s="14" t="s">
        <v>83</v>
      </c>
      <c r="AW3863" s="14" t="s">
        <v>30</v>
      </c>
      <c r="AX3863" s="14" t="s">
        <v>73</v>
      </c>
      <c r="AY3863" s="262" t="s">
        <v>183</v>
      </c>
    </row>
    <row r="3864" s="13" customFormat="1">
      <c r="A3864" s="13"/>
      <c r="B3864" s="241"/>
      <c r="C3864" s="242"/>
      <c r="D3864" s="243" t="s">
        <v>195</v>
      </c>
      <c r="E3864" s="244" t="s">
        <v>1</v>
      </c>
      <c r="F3864" s="245" t="s">
        <v>4096</v>
      </c>
      <c r="G3864" s="242"/>
      <c r="H3864" s="244" t="s">
        <v>1</v>
      </c>
      <c r="I3864" s="246"/>
      <c r="J3864" s="242"/>
      <c r="K3864" s="242"/>
      <c r="L3864" s="247"/>
      <c r="M3864" s="248"/>
      <c r="N3864" s="249"/>
      <c r="O3864" s="249"/>
      <c r="P3864" s="249"/>
      <c r="Q3864" s="249"/>
      <c r="R3864" s="249"/>
      <c r="S3864" s="249"/>
      <c r="T3864" s="250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51" t="s">
        <v>195</v>
      </c>
      <c r="AU3864" s="251" t="s">
        <v>83</v>
      </c>
      <c r="AV3864" s="13" t="s">
        <v>81</v>
      </c>
      <c r="AW3864" s="13" t="s">
        <v>30</v>
      </c>
      <c r="AX3864" s="13" t="s">
        <v>73</v>
      </c>
      <c r="AY3864" s="251" t="s">
        <v>183</v>
      </c>
    </row>
    <row r="3865" s="13" customFormat="1">
      <c r="A3865" s="13"/>
      <c r="B3865" s="241"/>
      <c r="C3865" s="242"/>
      <c r="D3865" s="243" t="s">
        <v>195</v>
      </c>
      <c r="E3865" s="244" t="s">
        <v>1</v>
      </c>
      <c r="F3865" s="245" t="s">
        <v>4129</v>
      </c>
      <c r="G3865" s="242"/>
      <c r="H3865" s="244" t="s">
        <v>1</v>
      </c>
      <c r="I3865" s="246"/>
      <c r="J3865" s="242"/>
      <c r="K3865" s="242"/>
      <c r="L3865" s="247"/>
      <c r="M3865" s="248"/>
      <c r="N3865" s="249"/>
      <c r="O3865" s="249"/>
      <c r="P3865" s="249"/>
      <c r="Q3865" s="249"/>
      <c r="R3865" s="249"/>
      <c r="S3865" s="249"/>
      <c r="T3865" s="250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51" t="s">
        <v>195</v>
      </c>
      <c r="AU3865" s="251" t="s">
        <v>83</v>
      </c>
      <c r="AV3865" s="13" t="s">
        <v>81</v>
      </c>
      <c r="AW3865" s="13" t="s">
        <v>30</v>
      </c>
      <c r="AX3865" s="13" t="s">
        <v>73</v>
      </c>
      <c r="AY3865" s="251" t="s">
        <v>183</v>
      </c>
    </row>
    <row r="3866" s="14" customFormat="1">
      <c r="A3866" s="14"/>
      <c r="B3866" s="252"/>
      <c r="C3866" s="253"/>
      <c r="D3866" s="243" t="s">
        <v>195</v>
      </c>
      <c r="E3866" s="254" t="s">
        <v>1</v>
      </c>
      <c r="F3866" s="255" t="s">
        <v>4098</v>
      </c>
      <c r="G3866" s="253"/>
      <c r="H3866" s="256">
        <v>4.7999999999999998</v>
      </c>
      <c r="I3866" s="257"/>
      <c r="J3866" s="253"/>
      <c r="K3866" s="253"/>
      <c r="L3866" s="258"/>
      <c r="M3866" s="259"/>
      <c r="N3866" s="260"/>
      <c r="O3866" s="260"/>
      <c r="P3866" s="260"/>
      <c r="Q3866" s="260"/>
      <c r="R3866" s="260"/>
      <c r="S3866" s="260"/>
      <c r="T3866" s="261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62" t="s">
        <v>195</v>
      </c>
      <c r="AU3866" s="262" t="s">
        <v>83</v>
      </c>
      <c r="AV3866" s="14" t="s">
        <v>83</v>
      </c>
      <c r="AW3866" s="14" t="s">
        <v>30</v>
      </c>
      <c r="AX3866" s="14" t="s">
        <v>73</v>
      </c>
      <c r="AY3866" s="262" t="s">
        <v>183</v>
      </c>
    </row>
    <row r="3867" s="13" customFormat="1">
      <c r="A3867" s="13"/>
      <c r="B3867" s="241"/>
      <c r="C3867" s="242"/>
      <c r="D3867" s="243" t="s">
        <v>195</v>
      </c>
      <c r="E3867" s="244" t="s">
        <v>1</v>
      </c>
      <c r="F3867" s="245" t="s">
        <v>254</v>
      </c>
      <c r="G3867" s="242"/>
      <c r="H3867" s="244" t="s">
        <v>1</v>
      </c>
      <c r="I3867" s="246"/>
      <c r="J3867" s="242"/>
      <c r="K3867" s="242"/>
      <c r="L3867" s="247"/>
      <c r="M3867" s="248"/>
      <c r="N3867" s="249"/>
      <c r="O3867" s="249"/>
      <c r="P3867" s="249"/>
      <c r="Q3867" s="249"/>
      <c r="R3867" s="249"/>
      <c r="S3867" s="249"/>
      <c r="T3867" s="250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51" t="s">
        <v>195</v>
      </c>
      <c r="AU3867" s="251" t="s">
        <v>83</v>
      </c>
      <c r="AV3867" s="13" t="s">
        <v>81</v>
      </c>
      <c r="AW3867" s="13" t="s">
        <v>30</v>
      </c>
      <c r="AX3867" s="13" t="s">
        <v>73</v>
      </c>
      <c r="AY3867" s="251" t="s">
        <v>183</v>
      </c>
    </row>
    <row r="3868" s="13" customFormat="1">
      <c r="A3868" s="13"/>
      <c r="B3868" s="241"/>
      <c r="C3868" s="242"/>
      <c r="D3868" s="243" t="s">
        <v>195</v>
      </c>
      <c r="E3868" s="244" t="s">
        <v>1</v>
      </c>
      <c r="F3868" s="245" t="s">
        <v>4099</v>
      </c>
      <c r="G3868" s="242"/>
      <c r="H3868" s="244" t="s">
        <v>1</v>
      </c>
      <c r="I3868" s="246"/>
      <c r="J3868" s="242"/>
      <c r="K3868" s="242"/>
      <c r="L3868" s="247"/>
      <c r="M3868" s="248"/>
      <c r="N3868" s="249"/>
      <c r="O3868" s="249"/>
      <c r="P3868" s="249"/>
      <c r="Q3868" s="249"/>
      <c r="R3868" s="249"/>
      <c r="S3868" s="249"/>
      <c r="T3868" s="250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51" t="s">
        <v>195</v>
      </c>
      <c r="AU3868" s="251" t="s">
        <v>83</v>
      </c>
      <c r="AV3868" s="13" t="s">
        <v>81</v>
      </c>
      <c r="AW3868" s="13" t="s">
        <v>30</v>
      </c>
      <c r="AX3868" s="13" t="s">
        <v>73</v>
      </c>
      <c r="AY3868" s="251" t="s">
        <v>183</v>
      </c>
    </row>
    <row r="3869" s="13" customFormat="1">
      <c r="A3869" s="13"/>
      <c r="B3869" s="241"/>
      <c r="C3869" s="242"/>
      <c r="D3869" s="243" t="s">
        <v>195</v>
      </c>
      <c r="E3869" s="244" t="s">
        <v>1</v>
      </c>
      <c r="F3869" s="245" t="s">
        <v>4100</v>
      </c>
      <c r="G3869" s="242"/>
      <c r="H3869" s="244" t="s">
        <v>1</v>
      </c>
      <c r="I3869" s="246"/>
      <c r="J3869" s="242"/>
      <c r="K3869" s="242"/>
      <c r="L3869" s="247"/>
      <c r="M3869" s="248"/>
      <c r="N3869" s="249"/>
      <c r="O3869" s="249"/>
      <c r="P3869" s="249"/>
      <c r="Q3869" s="249"/>
      <c r="R3869" s="249"/>
      <c r="S3869" s="249"/>
      <c r="T3869" s="250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51" t="s">
        <v>195</v>
      </c>
      <c r="AU3869" s="251" t="s">
        <v>83</v>
      </c>
      <c r="AV3869" s="13" t="s">
        <v>81</v>
      </c>
      <c r="AW3869" s="13" t="s">
        <v>30</v>
      </c>
      <c r="AX3869" s="13" t="s">
        <v>73</v>
      </c>
      <c r="AY3869" s="251" t="s">
        <v>183</v>
      </c>
    </row>
    <row r="3870" s="14" customFormat="1">
      <c r="A3870" s="14"/>
      <c r="B3870" s="252"/>
      <c r="C3870" s="253"/>
      <c r="D3870" s="243" t="s">
        <v>195</v>
      </c>
      <c r="E3870" s="254" t="s">
        <v>1</v>
      </c>
      <c r="F3870" s="255" t="s">
        <v>4101</v>
      </c>
      <c r="G3870" s="253"/>
      <c r="H3870" s="256">
        <v>31.399999999999999</v>
      </c>
      <c r="I3870" s="257"/>
      <c r="J3870" s="253"/>
      <c r="K3870" s="253"/>
      <c r="L3870" s="258"/>
      <c r="M3870" s="259"/>
      <c r="N3870" s="260"/>
      <c r="O3870" s="260"/>
      <c r="P3870" s="260"/>
      <c r="Q3870" s="260"/>
      <c r="R3870" s="260"/>
      <c r="S3870" s="260"/>
      <c r="T3870" s="261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62" t="s">
        <v>195</v>
      </c>
      <c r="AU3870" s="262" t="s">
        <v>83</v>
      </c>
      <c r="AV3870" s="14" t="s">
        <v>83</v>
      </c>
      <c r="AW3870" s="14" t="s">
        <v>30</v>
      </c>
      <c r="AX3870" s="14" t="s">
        <v>73</v>
      </c>
      <c r="AY3870" s="262" t="s">
        <v>183</v>
      </c>
    </row>
    <row r="3871" s="15" customFormat="1">
      <c r="A3871" s="15"/>
      <c r="B3871" s="263"/>
      <c r="C3871" s="264"/>
      <c r="D3871" s="243" t="s">
        <v>195</v>
      </c>
      <c r="E3871" s="265" t="s">
        <v>1</v>
      </c>
      <c r="F3871" s="266" t="s">
        <v>219</v>
      </c>
      <c r="G3871" s="264"/>
      <c r="H3871" s="267">
        <v>46.899999999999999</v>
      </c>
      <c r="I3871" s="268"/>
      <c r="J3871" s="264"/>
      <c r="K3871" s="264"/>
      <c r="L3871" s="269"/>
      <c r="M3871" s="270"/>
      <c r="N3871" s="271"/>
      <c r="O3871" s="271"/>
      <c r="P3871" s="271"/>
      <c r="Q3871" s="271"/>
      <c r="R3871" s="271"/>
      <c r="S3871" s="271"/>
      <c r="T3871" s="272"/>
      <c r="U3871" s="15"/>
      <c r="V3871" s="15"/>
      <c r="W3871" s="15"/>
      <c r="X3871" s="15"/>
      <c r="Y3871" s="15"/>
      <c r="Z3871" s="15"/>
      <c r="AA3871" s="15"/>
      <c r="AB3871" s="15"/>
      <c r="AC3871" s="15"/>
      <c r="AD3871" s="15"/>
      <c r="AE3871" s="15"/>
      <c r="AT3871" s="273" t="s">
        <v>195</v>
      </c>
      <c r="AU3871" s="273" t="s">
        <v>83</v>
      </c>
      <c r="AV3871" s="15" t="s">
        <v>188</v>
      </c>
      <c r="AW3871" s="15" t="s">
        <v>30</v>
      </c>
      <c r="AX3871" s="15" t="s">
        <v>81</v>
      </c>
      <c r="AY3871" s="273" t="s">
        <v>183</v>
      </c>
    </row>
    <row r="3872" s="12" customFormat="1" ht="22.8" customHeight="1">
      <c r="A3872" s="12"/>
      <c r="B3872" s="211"/>
      <c r="C3872" s="212"/>
      <c r="D3872" s="213" t="s">
        <v>72</v>
      </c>
      <c r="E3872" s="225" t="s">
        <v>4134</v>
      </c>
      <c r="F3872" s="225" t="s">
        <v>4135</v>
      </c>
      <c r="G3872" s="212"/>
      <c r="H3872" s="212"/>
      <c r="I3872" s="215"/>
      <c r="J3872" s="226">
        <f>BK3872</f>
        <v>0</v>
      </c>
      <c r="K3872" s="212"/>
      <c r="L3872" s="217"/>
      <c r="M3872" s="218"/>
      <c r="N3872" s="219"/>
      <c r="O3872" s="219"/>
      <c r="P3872" s="220">
        <f>SUM(P3873:P3901)</f>
        <v>0</v>
      </c>
      <c r="Q3872" s="219"/>
      <c r="R3872" s="220">
        <f>SUM(R3873:R3901)</f>
        <v>1.323448</v>
      </c>
      <c r="S3872" s="219"/>
      <c r="T3872" s="221">
        <f>SUM(T3873:T3901)</f>
        <v>0.054000000000000006</v>
      </c>
      <c r="U3872" s="12"/>
      <c r="V3872" s="12"/>
      <c r="W3872" s="12"/>
      <c r="X3872" s="12"/>
      <c r="Y3872" s="12"/>
      <c r="Z3872" s="12"/>
      <c r="AA3872" s="12"/>
      <c r="AB3872" s="12"/>
      <c r="AC3872" s="12"/>
      <c r="AD3872" s="12"/>
      <c r="AE3872" s="12"/>
      <c r="AR3872" s="222" t="s">
        <v>83</v>
      </c>
      <c r="AT3872" s="223" t="s">
        <v>72</v>
      </c>
      <c r="AU3872" s="223" t="s">
        <v>81</v>
      </c>
      <c r="AY3872" s="222" t="s">
        <v>183</v>
      </c>
      <c r="BK3872" s="224">
        <f>SUM(BK3873:BK3901)</f>
        <v>0</v>
      </c>
    </row>
    <row r="3873" s="2" customFormat="1" ht="24.15" customHeight="1">
      <c r="A3873" s="38"/>
      <c r="B3873" s="39"/>
      <c r="C3873" s="227" t="s">
        <v>4136</v>
      </c>
      <c r="D3873" s="227" t="s">
        <v>185</v>
      </c>
      <c r="E3873" s="228" t="s">
        <v>4137</v>
      </c>
      <c r="F3873" s="229" t="s">
        <v>4138</v>
      </c>
      <c r="G3873" s="230" t="s">
        <v>202</v>
      </c>
      <c r="H3873" s="231">
        <v>2329.5500000000002</v>
      </c>
      <c r="I3873" s="232"/>
      <c r="J3873" s="233">
        <f>ROUND(I3873*H3873,2)</f>
        <v>0</v>
      </c>
      <c r="K3873" s="234"/>
      <c r="L3873" s="44"/>
      <c r="M3873" s="235" t="s">
        <v>1</v>
      </c>
      <c r="N3873" s="236" t="s">
        <v>38</v>
      </c>
      <c r="O3873" s="91"/>
      <c r="P3873" s="237">
        <f>O3873*H3873</f>
        <v>0</v>
      </c>
      <c r="Q3873" s="237">
        <v>0</v>
      </c>
      <c r="R3873" s="237">
        <f>Q3873*H3873</f>
        <v>0</v>
      </c>
      <c r="S3873" s="237">
        <v>0</v>
      </c>
      <c r="T3873" s="238">
        <f>S3873*H3873</f>
        <v>0</v>
      </c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R3873" s="239" t="s">
        <v>327</v>
      </c>
      <c r="AT3873" s="239" t="s">
        <v>185</v>
      </c>
      <c r="AU3873" s="239" t="s">
        <v>83</v>
      </c>
      <c r="AY3873" s="17" t="s">
        <v>183</v>
      </c>
      <c r="BE3873" s="240">
        <f>IF(N3873="základní",J3873,0)</f>
        <v>0</v>
      </c>
      <c r="BF3873" s="240">
        <f>IF(N3873="snížená",J3873,0)</f>
        <v>0</v>
      </c>
      <c r="BG3873" s="240">
        <f>IF(N3873="zákl. přenesená",J3873,0)</f>
        <v>0</v>
      </c>
      <c r="BH3873" s="240">
        <f>IF(N3873="sníž. přenesená",J3873,0)</f>
        <v>0</v>
      </c>
      <c r="BI3873" s="240">
        <f>IF(N3873="nulová",J3873,0)</f>
        <v>0</v>
      </c>
      <c r="BJ3873" s="17" t="s">
        <v>81</v>
      </c>
      <c r="BK3873" s="240">
        <f>ROUND(I3873*H3873,2)</f>
        <v>0</v>
      </c>
      <c r="BL3873" s="17" t="s">
        <v>327</v>
      </c>
      <c r="BM3873" s="239" t="s">
        <v>4139</v>
      </c>
    </row>
    <row r="3874" s="14" customFormat="1">
      <c r="A3874" s="14"/>
      <c r="B3874" s="252"/>
      <c r="C3874" s="253"/>
      <c r="D3874" s="243" t="s">
        <v>195</v>
      </c>
      <c r="E3874" s="254" t="s">
        <v>1</v>
      </c>
      <c r="F3874" s="255" t="s">
        <v>4140</v>
      </c>
      <c r="G3874" s="253"/>
      <c r="H3874" s="256">
        <v>1416.211</v>
      </c>
      <c r="I3874" s="257"/>
      <c r="J3874" s="253"/>
      <c r="K3874" s="253"/>
      <c r="L3874" s="258"/>
      <c r="M3874" s="259"/>
      <c r="N3874" s="260"/>
      <c r="O3874" s="260"/>
      <c r="P3874" s="260"/>
      <c r="Q3874" s="260"/>
      <c r="R3874" s="260"/>
      <c r="S3874" s="260"/>
      <c r="T3874" s="261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62" t="s">
        <v>195</v>
      </c>
      <c r="AU3874" s="262" t="s">
        <v>83</v>
      </c>
      <c r="AV3874" s="14" t="s">
        <v>83</v>
      </c>
      <c r="AW3874" s="14" t="s">
        <v>30</v>
      </c>
      <c r="AX3874" s="14" t="s">
        <v>73</v>
      </c>
      <c r="AY3874" s="262" t="s">
        <v>183</v>
      </c>
    </row>
    <row r="3875" s="14" customFormat="1">
      <c r="A3875" s="14"/>
      <c r="B3875" s="252"/>
      <c r="C3875" s="253"/>
      <c r="D3875" s="243" t="s">
        <v>195</v>
      </c>
      <c r="E3875" s="254" t="s">
        <v>1</v>
      </c>
      <c r="F3875" s="255" t="s">
        <v>1550</v>
      </c>
      <c r="G3875" s="253"/>
      <c r="H3875" s="256">
        <v>713.86000000000001</v>
      </c>
      <c r="I3875" s="257"/>
      <c r="J3875" s="253"/>
      <c r="K3875" s="253"/>
      <c r="L3875" s="258"/>
      <c r="M3875" s="259"/>
      <c r="N3875" s="260"/>
      <c r="O3875" s="260"/>
      <c r="P3875" s="260"/>
      <c r="Q3875" s="260"/>
      <c r="R3875" s="260"/>
      <c r="S3875" s="260"/>
      <c r="T3875" s="261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62" t="s">
        <v>195</v>
      </c>
      <c r="AU3875" s="262" t="s">
        <v>83</v>
      </c>
      <c r="AV3875" s="14" t="s">
        <v>83</v>
      </c>
      <c r="AW3875" s="14" t="s">
        <v>30</v>
      </c>
      <c r="AX3875" s="14" t="s">
        <v>73</v>
      </c>
      <c r="AY3875" s="262" t="s">
        <v>183</v>
      </c>
    </row>
    <row r="3876" s="14" customFormat="1">
      <c r="A3876" s="14"/>
      <c r="B3876" s="252"/>
      <c r="C3876" s="253"/>
      <c r="D3876" s="243" t="s">
        <v>195</v>
      </c>
      <c r="E3876" s="254" t="s">
        <v>1</v>
      </c>
      <c r="F3876" s="255" t="s">
        <v>4141</v>
      </c>
      <c r="G3876" s="253"/>
      <c r="H3876" s="256">
        <v>199.47900000000001</v>
      </c>
      <c r="I3876" s="257"/>
      <c r="J3876" s="253"/>
      <c r="K3876" s="253"/>
      <c r="L3876" s="258"/>
      <c r="M3876" s="259"/>
      <c r="N3876" s="260"/>
      <c r="O3876" s="260"/>
      <c r="P3876" s="260"/>
      <c r="Q3876" s="260"/>
      <c r="R3876" s="260"/>
      <c r="S3876" s="260"/>
      <c r="T3876" s="261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62" t="s">
        <v>195</v>
      </c>
      <c r="AU3876" s="262" t="s">
        <v>83</v>
      </c>
      <c r="AV3876" s="14" t="s">
        <v>83</v>
      </c>
      <c r="AW3876" s="14" t="s">
        <v>30</v>
      </c>
      <c r="AX3876" s="14" t="s">
        <v>73</v>
      </c>
      <c r="AY3876" s="262" t="s">
        <v>183</v>
      </c>
    </row>
    <row r="3877" s="15" customFormat="1">
      <c r="A3877" s="15"/>
      <c r="B3877" s="263"/>
      <c r="C3877" s="264"/>
      <c r="D3877" s="243" t="s">
        <v>195</v>
      </c>
      <c r="E3877" s="265" t="s">
        <v>1</v>
      </c>
      <c r="F3877" s="266" t="s">
        <v>219</v>
      </c>
      <c r="G3877" s="264"/>
      <c r="H3877" s="267">
        <v>2329.5500000000002</v>
      </c>
      <c r="I3877" s="268"/>
      <c r="J3877" s="264"/>
      <c r="K3877" s="264"/>
      <c r="L3877" s="269"/>
      <c r="M3877" s="270"/>
      <c r="N3877" s="271"/>
      <c r="O3877" s="271"/>
      <c r="P3877" s="271"/>
      <c r="Q3877" s="271"/>
      <c r="R3877" s="271"/>
      <c r="S3877" s="271"/>
      <c r="T3877" s="272"/>
      <c r="U3877" s="15"/>
      <c r="V3877" s="15"/>
      <c r="W3877" s="15"/>
      <c r="X3877" s="15"/>
      <c r="Y3877" s="15"/>
      <c r="Z3877" s="15"/>
      <c r="AA3877" s="15"/>
      <c r="AB3877" s="15"/>
      <c r="AC3877" s="15"/>
      <c r="AD3877" s="15"/>
      <c r="AE3877" s="15"/>
      <c r="AT3877" s="273" t="s">
        <v>195</v>
      </c>
      <c r="AU3877" s="273" t="s">
        <v>83</v>
      </c>
      <c r="AV3877" s="15" t="s">
        <v>188</v>
      </c>
      <c r="AW3877" s="15" t="s">
        <v>30</v>
      </c>
      <c r="AX3877" s="15" t="s">
        <v>81</v>
      </c>
      <c r="AY3877" s="273" t="s">
        <v>183</v>
      </c>
    </row>
    <row r="3878" s="2" customFormat="1" ht="16.5" customHeight="1">
      <c r="A3878" s="38"/>
      <c r="B3878" s="39"/>
      <c r="C3878" s="227" t="s">
        <v>4142</v>
      </c>
      <c r="D3878" s="227" t="s">
        <v>185</v>
      </c>
      <c r="E3878" s="228" t="s">
        <v>4143</v>
      </c>
      <c r="F3878" s="229" t="s">
        <v>4144</v>
      </c>
      <c r="G3878" s="230" t="s">
        <v>202</v>
      </c>
      <c r="H3878" s="231">
        <v>1200</v>
      </c>
      <c r="I3878" s="232"/>
      <c r="J3878" s="233">
        <f>ROUND(I3878*H3878,2)</f>
        <v>0</v>
      </c>
      <c r="K3878" s="234"/>
      <c r="L3878" s="44"/>
      <c r="M3878" s="235" t="s">
        <v>1</v>
      </c>
      <c r="N3878" s="236" t="s">
        <v>38</v>
      </c>
      <c r="O3878" s="91"/>
      <c r="P3878" s="237">
        <f>O3878*H3878</f>
        <v>0</v>
      </c>
      <c r="Q3878" s="237">
        <v>0</v>
      </c>
      <c r="R3878" s="237">
        <f>Q3878*H3878</f>
        <v>0</v>
      </c>
      <c r="S3878" s="237">
        <v>3.0000000000000001E-05</v>
      </c>
      <c r="T3878" s="238">
        <f>S3878*H3878</f>
        <v>0.036000000000000004</v>
      </c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R3878" s="239" t="s">
        <v>327</v>
      </c>
      <c r="AT3878" s="239" t="s">
        <v>185</v>
      </c>
      <c r="AU3878" s="239" t="s">
        <v>83</v>
      </c>
      <c r="AY3878" s="17" t="s">
        <v>183</v>
      </c>
      <c r="BE3878" s="240">
        <f>IF(N3878="základní",J3878,0)</f>
        <v>0</v>
      </c>
      <c r="BF3878" s="240">
        <f>IF(N3878="snížená",J3878,0)</f>
        <v>0</v>
      </c>
      <c r="BG3878" s="240">
        <f>IF(N3878="zákl. přenesená",J3878,0)</f>
        <v>0</v>
      </c>
      <c r="BH3878" s="240">
        <f>IF(N3878="sníž. přenesená",J3878,0)</f>
        <v>0</v>
      </c>
      <c r="BI3878" s="240">
        <f>IF(N3878="nulová",J3878,0)</f>
        <v>0</v>
      </c>
      <c r="BJ3878" s="17" t="s">
        <v>81</v>
      </c>
      <c r="BK3878" s="240">
        <f>ROUND(I3878*H3878,2)</f>
        <v>0</v>
      </c>
      <c r="BL3878" s="17" t="s">
        <v>327</v>
      </c>
      <c r="BM3878" s="239" t="s">
        <v>4145</v>
      </c>
    </row>
    <row r="3879" s="2" customFormat="1" ht="16.5" customHeight="1">
      <c r="A3879" s="38"/>
      <c r="B3879" s="39"/>
      <c r="C3879" s="277" t="s">
        <v>4146</v>
      </c>
      <c r="D3879" s="277" t="s">
        <v>649</v>
      </c>
      <c r="E3879" s="278" t="s">
        <v>4147</v>
      </c>
      <c r="F3879" s="279" t="s">
        <v>4148</v>
      </c>
      <c r="G3879" s="280" t="s">
        <v>202</v>
      </c>
      <c r="H3879" s="281">
        <v>1260</v>
      </c>
      <c r="I3879" s="282"/>
      <c r="J3879" s="283">
        <f>ROUND(I3879*H3879,2)</f>
        <v>0</v>
      </c>
      <c r="K3879" s="284"/>
      <c r="L3879" s="285"/>
      <c r="M3879" s="286" t="s">
        <v>1</v>
      </c>
      <c r="N3879" s="287" t="s">
        <v>38</v>
      </c>
      <c r="O3879" s="91"/>
      <c r="P3879" s="237">
        <f>O3879*H3879</f>
        <v>0</v>
      </c>
      <c r="Q3879" s="237">
        <v>1.0000000000000001E-05</v>
      </c>
      <c r="R3879" s="237">
        <f>Q3879*H3879</f>
        <v>0.012600000000000002</v>
      </c>
      <c r="S3879" s="237">
        <v>0</v>
      </c>
      <c r="T3879" s="238">
        <f>S3879*H3879</f>
        <v>0</v>
      </c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R3879" s="239" t="s">
        <v>435</v>
      </c>
      <c r="AT3879" s="239" t="s">
        <v>649</v>
      </c>
      <c r="AU3879" s="239" t="s">
        <v>83</v>
      </c>
      <c r="AY3879" s="17" t="s">
        <v>183</v>
      </c>
      <c r="BE3879" s="240">
        <f>IF(N3879="základní",J3879,0)</f>
        <v>0</v>
      </c>
      <c r="BF3879" s="240">
        <f>IF(N3879="snížená",J3879,0)</f>
        <v>0</v>
      </c>
      <c r="BG3879" s="240">
        <f>IF(N3879="zákl. přenesená",J3879,0)</f>
        <v>0</v>
      </c>
      <c r="BH3879" s="240">
        <f>IF(N3879="sníž. přenesená",J3879,0)</f>
        <v>0</v>
      </c>
      <c r="BI3879" s="240">
        <f>IF(N3879="nulová",J3879,0)</f>
        <v>0</v>
      </c>
      <c r="BJ3879" s="17" t="s">
        <v>81</v>
      </c>
      <c r="BK3879" s="240">
        <f>ROUND(I3879*H3879,2)</f>
        <v>0</v>
      </c>
      <c r="BL3879" s="17" t="s">
        <v>327</v>
      </c>
      <c r="BM3879" s="239" t="s">
        <v>4149</v>
      </c>
    </row>
    <row r="3880" s="14" customFormat="1">
      <c r="A3880" s="14"/>
      <c r="B3880" s="252"/>
      <c r="C3880" s="253"/>
      <c r="D3880" s="243" t="s">
        <v>195</v>
      </c>
      <c r="E3880" s="253"/>
      <c r="F3880" s="255" t="s">
        <v>4150</v>
      </c>
      <c r="G3880" s="253"/>
      <c r="H3880" s="256">
        <v>1260</v>
      </c>
      <c r="I3880" s="257"/>
      <c r="J3880" s="253"/>
      <c r="K3880" s="253"/>
      <c r="L3880" s="258"/>
      <c r="M3880" s="259"/>
      <c r="N3880" s="260"/>
      <c r="O3880" s="260"/>
      <c r="P3880" s="260"/>
      <c r="Q3880" s="260"/>
      <c r="R3880" s="260"/>
      <c r="S3880" s="260"/>
      <c r="T3880" s="261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62" t="s">
        <v>195</v>
      </c>
      <c r="AU3880" s="262" t="s">
        <v>83</v>
      </c>
      <c r="AV3880" s="14" t="s">
        <v>83</v>
      </c>
      <c r="AW3880" s="14" t="s">
        <v>4</v>
      </c>
      <c r="AX3880" s="14" t="s">
        <v>81</v>
      </c>
      <c r="AY3880" s="262" t="s">
        <v>183</v>
      </c>
    </row>
    <row r="3881" s="2" customFormat="1" ht="24.15" customHeight="1">
      <c r="A3881" s="38"/>
      <c r="B3881" s="39"/>
      <c r="C3881" s="227" t="s">
        <v>4151</v>
      </c>
      <c r="D3881" s="227" t="s">
        <v>185</v>
      </c>
      <c r="E3881" s="228" t="s">
        <v>4152</v>
      </c>
      <c r="F3881" s="229" t="s">
        <v>4153</v>
      </c>
      <c r="G3881" s="230" t="s">
        <v>202</v>
      </c>
      <c r="H3881" s="231">
        <v>250</v>
      </c>
      <c r="I3881" s="232"/>
      <c r="J3881" s="233">
        <f>ROUND(I3881*H3881,2)</f>
        <v>0</v>
      </c>
      <c r="K3881" s="234"/>
      <c r="L3881" s="44"/>
      <c r="M3881" s="235" t="s">
        <v>1</v>
      </c>
      <c r="N3881" s="236" t="s">
        <v>38</v>
      </c>
      <c r="O3881" s="91"/>
      <c r="P3881" s="237">
        <f>O3881*H3881</f>
        <v>0</v>
      </c>
      <c r="Q3881" s="237">
        <v>0</v>
      </c>
      <c r="R3881" s="237">
        <f>Q3881*H3881</f>
        <v>0</v>
      </c>
      <c r="S3881" s="237">
        <v>3.0000000000000001E-05</v>
      </c>
      <c r="T3881" s="238">
        <f>S3881*H3881</f>
        <v>0.0075000000000000006</v>
      </c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R3881" s="239" t="s">
        <v>327</v>
      </c>
      <c r="AT3881" s="239" t="s">
        <v>185</v>
      </c>
      <c r="AU3881" s="239" t="s">
        <v>83</v>
      </c>
      <c r="AY3881" s="17" t="s">
        <v>183</v>
      </c>
      <c r="BE3881" s="240">
        <f>IF(N3881="základní",J3881,0)</f>
        <v>0</v>
      </c>
      <c r="BF3881" s="240">
        <f>IF(N3881="snížená",J3881,0)</f>
        <v>0</v>
      </c>
      <c r="BG3881" s="240">
        <f>IF(N3881="zákl. přenesená",J3881,0)</f>
        <v>0</v>
      </c>
      <c r="BH3881" s="240">
        <f>IF(N3881="sníž. přenesená",J3881,0)</f>
        <v>0</v>
      </c>
      <c r="BI3881" s="240">
        <f>IF(N3881="nulová",J3881,0)</f>
        <v>0</v>
      </c>
      <c r="BJ3881" s="17" t="s">
        <v>81</v>
      </c>
      <c r="BK3881" s="240">
        <f>ROUND(I3881*H3881,2)</f>
        <v>0</v>
      </c>
      <c r="BL3881" s="17" t="s">
        <v>327</v>
      </c>
      <c r="BM3881" s="239" t="s">
        <v>4154</v>
      </c>
    </row>
    <row r="3882" s="2" customFormat="1" ht="16.5" customHeight="1">
      <c r="A3882" s="38"/>
      <c r="B3882" s="39"/>
      <c r="C3882" s="277" t="s">
        <v>4155</v>
      </c>
      <c r="D3882" s="277" t="s">
        <v>649</v>
      </c>
      <c r="E3882" s="278" t="s">
        <v>4156</v>
      </c>
      <c r="F3882" s="279" t="s">
        <v>4157</v>
      </c>
      <c r="G3882" s="280" t="s">
        <v>202</v>
      </c>
      <c r="H3882" s="281">
        <v>262.5</v>
      </c>
      <c r="I3882" s="282"/>
      <c r="J3882" s="283">
        <f>ROUND(I3882*H3882,2)</f>
        <v>0</v>
      </c>
      <c r="K3882" s="284"/>
      <c r="L3882" s="285"/>
      <c r="M3882" s="286" t="s">
        <v>1</v>
      </c>
      <c r="N3882" s="287" t="s">
        <v>38</v>
      </c>
      <c r="O3882" s="91"/>
      <c r="P3882" s="237">
        <f>O3882*H3882</f>
        <v>0</v>
      </c>
      <c r="Q3882" s="237">
        <v>1.0000000000000001E-05</v>
      </c>
      <c r="R3882" s="237">
        <f>Q3882*H3882</f>
        <v>0.0026250000000000002</v>
      </c>
      <c r="S3882" s="237">
        <v>0</v>
      </c>
      <c r="T3882" s="238">
        <f>S3882*H3882</f>
        <v>0</v>
      </c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R3882" s="239" t="s">
        <v>435</v>
      </c>
      <c r="AT3882" s="239" t="s">
        <v>649</v>
      </c>
      <c r="AU3882" s="239" t="s">
        <v>83</v>
      </c>
      <c r="AY3882" s="17" t="s">
        <v>183</v>
      </c>
      <c r="BE3882" s="240">
        <f>IF(N3882="základní",J3882,0)</f>
        <v>0</v>
      </c>
      <c r="BF3882" s="240">
        <f>IF(N3882="snížená",J3882,0)</f>
        <v>0</v>
      </c>
      <c r="BG3882" s="240">
        <f>IF(N3882="zákl. přenesená",J3882,0)</f>
        <v>0</v>
      </c>
      <c r="BH3882" s="240">
        <f>IF(N3882="sníž. přenesená",J3882,0)</f>
        <v>0</v>
      </c>
      <c r="BI3882" s="240">
        <f>IF(N3882="nulová",J3882,0)</f>
        <v>0</v>
      </c>
      <c r="BJ3882" s="17" t="s">
        <v>81</v>
      </c>
      <c r="BK3882" s="240">
        <f>ROUND(I3882*H3882,2)</f>
        <v>0</v>
      </c>
      <c r="BL3882" s="17" t="s">
        <v>327</v>
      </c>
      <c r="BM3882" s="239" t="s">
        <v>4158</v>
      </c>
    </row>
    <row r="3883" s="14" customFormat="1">
      <c r="A3883" s="14"/>
      <c r="B3883" s="252"/>
      <c r="C3883" s="253"/>
      <c r="D3883" s="243" t="s">
        <v>195</v>
      </c>
      <c r="E3883" s="253"/>
      <c r="F3883" s="255" t="s">
        <v>4159</v>
      </c>
      <c r="G3883" s="253"/>
      <c r="H3883" s="256">
        <v>262.5</v>
      </c>
      <c r="I3883" s="257"/>
      <c r="J3883" s="253"/>
      <c r="K3883" s="253"/>
      <c r="L3883" s="258"/>
      <c r="M3883" s="259"/>
      <c r="N3883" s="260"/>
      <c r="O3883" s="260"/>
      <c r="P3883" s="260"/>
      <c r="Q3883" s="260"/>
      <c r="R3883" s="260"/>
      <c r="S3883" s="260"/>
      <c r="T3883" s="261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62" t="s">
        <v>195</v>
      </c>
      <c r="AU3883" s="262" t="s">
        <v>83</v>
      </c>
      <c r="AV3883" s="14" t="s">
        <v>83</v>
      </c>
      <c r="AW3883" s="14" t="s">
        <v>4</v>
      </c>
      <c r="AX3883" s="14" t="s">
        <v>81</v>
      </c>
      <c r="AY3883" s="262" t="s">
        <v>183</v>
      </c>
    </row>
    <row r="3884" s="2" customFormat="1" ht="24.15" customHeight="1">
      <c r="A3884" s="38"/>
      <c r="B3884" s="39"/>
      <c r="C3884" s="227" t="s">
        <v>4160</v>
      </c>
      <c r="D3884" s="227" t="s">
        <v>185</v>
      </c>
      <c r="E3884" s="228" t="s">
        <v>4161</v>
      </c>
      <c r="F3884" s="229" t="s">
        <v>4162</v>
      </c>
      <c r="G3884" s="230" t="s">
        <v>202</v>
      </c>
      <c r="H3884" s="231">
        <v>350</v>
      </c>
      <c r="I3884" s="232"/>
      <c r="J3884" s="233">
        <f>ROUND(I3884*H3884,2)</f>
        <v>0</v>
      </c>
      <c r="K3884" s="234"/>
      <c r="L3884" s="44"/>
      <c r="M3884" s="235" t="s">
        <v>1</v>
      </c>
      <c r="N3884" s="236" t="s">
        <v>38</v>
      </c>
      <c r="O3884" s="91"/>
      <c r="P3884" s="237">
        <f>O3884*H3884</f>
        <v>0</v>
      </c>
      <c r="Q3884" s="237">
        <v>0</v>
      </c>
      <c r="R3884" s="237">
        <f>Q3884*H3884</f>
        <v>0</v>
      </c>
      <c r="S3884" s="237">
        <v>3.0000000000000001E-05</v>
      </c>
      <c r="T3884" s="238">
        <f>S3884*H3884</f>
        <v>0.010500000000000001</v>
      </c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R3884" s="239" t="s">
        <v>327</v>
      </c>
      <c r="AT3884" s="239" t="s">
        <v>185</v>
      </c>
      <c r="AU3884" s="239" t="s">
        <v>83</v>
      </c>
      <c r="AY3884" s="17" t="s">
        <v>183</v>
      </c>
      <c r="BE3884" s="240">
        <f>IF(N3884="základní",J3884,0)</f>
        <v>0</v>
      </c>
      <c r="BF3884" s="240">
        <f>IF(N3884="snížená",J3884,0)</f>
        <v>0</v>
      </c>
      <c r="BG3884" s="240">
        <f>IF(N3884="zákl. přenesená",J3884,0)</f>
        <v>0</v>
      </c>
      <c r="BH3884" s="240">
        <f>IF(N3884="sníž. přenesená",J3884,0)</f>
        <v>0</v>
      </c>
      <c r="BI3884" s="240">
        <f>IF(N3884="nulová",J3884,0)</f>
        <v>0</v>
      </c>
      <c r="BJ3884" s="17" t="s">
        <v>81</v>
      </c>
      <c r="BK3884" s="240">
        <f>ROUND(I3884*H3884,2)</f>
        <v>0</v>
      </c>
      <c r="BL3884" s="17" t="s">
        <v>327</v>
      </c>
      <c r="BM3884" s="239" t="s">
        <v>4163</v>
      </c>
    </row>
    <row r="3885" s="2" customFormat="1" ht="16.5" customHeight="1">
      <c r="A3885" s="38"/>
      <c r="B3885" s="39"/>
      <c r="C3885" s="277" t="s">
        <v>4164</v>
      </c>
      <c r="D3885" s="277" t="s">
        <v>649</v>
      </c>
      <c r="E3885" s="278" t="s">
        <v>4147</v>
      </c>
      <c r="F3885" s="279" t="s">
        <v>4148</v>
      </c>
      <c r="G3885" s="280" t="s">
        <v>202</v>
      </c>
      <c r="H3885" s="281">
        <v>367.5</v>
      </c>
      <c r="I3885" s="282"/>
      <c r="J3885" s="283">
        <f>ROUND(I3885*H3885,2)</f>
        <v>0</v>
      </c>
      <c r="K3885" s="284"/>
      <c r="L3885" s="285"/>
      <c r="M3885" s="286" t="s">
        <v>1</v>
      </c>
      <c r="N3885" s="287" t="s">
        <v>38</v>
      </c>
      <c r="O3885" s="91"/>
      <c r="P3885" s="237">
        <f>O3885*H3885</f>
        <v>0</v>
      </c>
      <c r="Q3885" s="237">
        <v>1.0000000000000001E-05</v>
      </c>
      <c r="R3885" s="237">
        <f>Q3885*H3885</f>
        <v>0.0036750000000000003</v>
      </c>
      <c r="S3885" s="237">
        <v>0</v>
      </c>
      <c r="T3885" s="238">
        <f>S3885*H3885</f>
        <v>0</v>
      </c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R3885" s="239" t="s">
        <v>435</v>
      </c>
      <c r="AT3885" s="239" t="s">
        <v>649</v>
      </c>
      <c r="AU3885" s="239" t="s">
        <v>83</v>
      </c>
      <c r="AY3885" s="17" t="s">
        <v>183</v>
      </c>
      <c r="BE3885" s="240">
        <f>IF(N3885="základní",J3885,0)</f>
        <v>0</v>
      </c>
      <c r="BF3885" s="240">
        <f>IF(N3885="snížená",J3885,0)</f>
        <v>0</v>
      </c>
      <c r="BG3885" s="240">
        <f>IF(N3885="zákl. přenesená",J3885,0)</f>
        <v>0</v>
      </c>
      <c r="BH3885" s="240">
        <f>IF(N3885="sníž. přenesená",J3885,0)</f>
        <v>0</v>
      </c>
      <c r="BI3885" s="240">
        <f>IF(N3885="nulová",J3885,0)</f>
        <v>0</v>
      </c>
      <c r="BJ3885" s="17" t="s">
        <v>81</v>
      </c>
      <c r="BK3885" s="240">
        <f>ROUND(I3885*H3885,2)</f>
        <v>0</v>
      </c>
      <c r="BL3885" s="17" t="s">
        <v>327</v>
      </c>
      <c r="BM3885" s="239" t="s">
        <v>4165</v>
      </c>
    </row>
    <row r="3886" s="14" customFormat="1">
      <c r="A3886" s="14"/>
      <c r="B3886" s="252"/>
      <c r="C3886" s="253"/>
      <c r="D3886" s="243" t="s">
        <v>195</v>
      </c>
      <c r="E3886" s="253"/>
      <c r="F3886" s="255" t="s">
        <v>4166</v>
      </c>
      <c r="G3886" s="253"/>
      <c r="H3886" s="256">
        <v>367.5</v>
      </c>
      <c r="I3886" s="257"/>
      <c r="J3886" s="253"/>
      <c r="K3886" s="253"/>
      <c r="L3886" s="258"/>
      <c r="M3886" s="259"/>
      <c r="N3886" s="260"/>
      <c r="O3886" s="260"/>
      <c r="P3886" s="260"/>
      <c r="Q3886" s="260"/>
      <c r="R3886" s="260"/>
      <c r="S3886" s="260"/>
      <c r="T3886" s="261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62" t="s">
        <v>195</v>
      </c>
      <c r="AU3886" s="262" t="s">
        <v>83</v>
      </c>
      <c r="AV3886" s="14" t="s">
        <v>83</v>
      </c>
      <c r="AW3886" s="14" t="s">
        <v>4</v>
      </c>
      <c r="AX3886" s="14" t="s">
        <v>81</v>
      </c>
      <c r="AY3886" s="262" t="s">
        <v>183</v>
      </c>
    </row>
    <row r="3887" s="2" customFormat="1" ht="24.15" customHeight="1">
      <c r="A3887" s="38"/>
      <c r="B3887" s="39"/>
      <c r="C3887" s="227" t="s">
        <v>4167</v>
      </c>
      <c r="D3887" s="227" t="s">
        <v>185</v>
      </c>
      <c r="E3887" s="228" t="s">
        <v>4168</v>
      </c>
      <c r="F3887" s="229" t="s">
        <v>4169</v>
      </c>
      <c r="G3887" s="230" t="s">
        <v>202</v>
      </c>
      <c r="H3887" s="231">
        <v>2329.5500000000002</v>
      </c>
      <c r="I3887" s="232"/>
      <c r="J3887" s="233">
        <f>ROUND(I3887*H3887,2)</f>
        <v>0</v>
      </c>
      <c r="K3887" s="234"/>
      <c r="L3887" s="44"/>
      <c r="M3887" s="235" t="s">
        <v>1</v>
      </c>
      <c r="N3887" s="236" t="s">
        <v>38</v>
      </c>
      <c r="O3887" s="91"/>
      <c r="P3887" s="237">
        <f>O3887*H3887</f>
        <v>0</v>
      </c>
      <c r="Q3887" s="237">
        <v>0.00025999999999999998</v>
      </c>
      <c r="R3887" s="237">
        <f>Q3887*H3887</f>
        <v>0.60568299999999997</v>
      </c>
      <c r="S3887" s="237">
        <v>0</v>
      </c>
      <c r="T3887" s="238">
        <f>S3887*H3887</f>
        <v>0</v>
      </c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R3887" s="239" t="s">
        <v>327</v>
      </c>
      <c r="AT3887" s="239" t="s">
        <v>185</v>
      </c>
      <c r="AU3887" s="239" t="s">
        <v>83</v>
      </c>
      <c r="AY3887" s="17" t="s">
        <v>183</v>
      </c>
      <c r="BE3887" s="240">
        <f>IF(N3887="základní",J3887,0)</f>
        <v>0</v>
      </c>
      <c r="BF3887" s="240">
        <f>IF(N3887="snížená",J3887,0)</f>
        <v>0</v>
      </c>
      <c r="BG3887" s="240">
        <f>IF(N3887="zákl. přenesená",J3887,0)</f>
        <v>0</v>
      </c>
      <c r="BH3887" s="240">
        <f>IF(N3887="sníž. přenesená",J3887,0)</f>
        <v>0</v>
      </c>
      <c r="BI3887" s="240">
        <f>IF(N3887="nulová",J3887,0)</f>
        <v>0</v>
      </c>
      <c r="BJ3887" s="17" t="s">
        <v>81</v>
      </c>
      <c r="BK3887" s="240">
        <f>ROUND(I3887*H3887,2)</f>
        <v>0</v>
      </c>
      <c r="BL3887" s="17" t="s">
        <v>327</v>
      </c>
      <c r="BM3887" s="239" t="s">
        <v>4170</v>
      </c>
    </row>
    <row r="3888" s="14" customFormat="1">
      <c r="A3888" s="14"/>
      <c r="B3888" s="252"/>
      <c r="C3888" s="253"/>
      <c r="D3888" s="243" t="s">
        <v>195</v>
      </c>
      <c r="E3888" s="254" t="s">
        <v>1</v>
      </c>
      <c r="F3888" s="255" t="s">
        <v>4140</v>
      </c>
      <c r="G3888" s="253"/>
      <c r="H3888" s="256">
        <v>1416.211</v>
      </c>
      <c r="I3888" s="257"/>
      <c r="J3888" s="253"/>
      <c r="K3888" s="253"/>
      <c r="L3888" s="258"/>
      <c r="M3888" s="259"/>
      <c r="N3888" s="260"/>
      <c r="O3888" s="260"/>
      <c r="P3888" s="260"/>
      <c r="Q3888" s="260"/>
      <c r="R3888" s="260"/>
      <c r="S3888" s="260"/>
      <c r="T3888" s="261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62" t="s">
        <v>195</v>
      </c>
      <c r="AU3888" s="262" t="s">
        <v>83</v>
      </c>
      <c r="AV3888" s="14" t="s">
        <v>83</v>
      </c>
      <c r="AW3888" s="14" t="s">
        <v>30</v>
      </c>
      <c r="AX3888" s="14" t="s">
        <v>73</v>
      </c>
      <c r="AY3888" s="262" t="s">
        <v>183</v>
      </c>
    </row>
    <row r="3889" s="14" customFormat="1">
      <c r="A3889" s="14"/>
      <c r="B3889" s="252"/>
      <c r="C3889" s="253"/>
      <c r="D3889" s="243" t="s">
        <v>195</v>
      </c>
      <c r="E3889" s="254" t="s">
        <v>1</v>
      </c>
      <c r="F3889" s="255" t="s">
        <v>1550</v>
      </c>
      <c r="G3889" s="253"/>
      <c r="H3889" s="256">
        <v>713.86000000000001</v>
      </c>
      <c r="I3889" s="257"/>
      <c r="J3889" s="253"/>
      <c r="K3889" s="253"/>
      <c r="L3889" s="258"/>
      <c r="M3889" s="259"/>
      <c r="N3889" s="260"/>
      <c r="O3889" s="260"/>
      <c r="P3889" s="260"/>
      <c r="Q3889" s="260"/>
      <c r="R3889" s="260"/>
      <c r="S3889" s="260"/>
      <c r="T3889" s="261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62" t="s">
        <v>195</v>
      </c>
      <c r="AU3889" s="262" t="s">
        <v>83</v>
      </c>
      <c r="AV3889" s="14" t="s">
        <v>83</v>
      </c>
      <c r="AW3889" s="14" t="s">
        <v>30</v>
      </c>
      <c r="AX3889" s="14" t="s">
        <v>73</v>
      </c>
      <c r="AY3889" s="262" t="s">
        <v>183</v>
      </c>
    </row>
    <row r="3890" s="14" customFormat="1">
      <c r="A3890" s="14"/>
      <c r="B3890" s="252"/>
      <c r="C3890" s="253"/>
      <c r="D3890" s="243" t="s">
        <v>195</v>
      </c>
      <c r="E3890" s="254" t="s">
        <v>1</v>
      </c>
      <c r="F3890" s="255" t="s">
        <v>4141</v>
      </c>
      <c r="G3890" s="253"/>
      <c r="H3890" s="256">
        <v>199.47900000000001</v>
      </c>
      <c r="I3890" s="257"/>
      <c r="J3890" s="253"/>
      <c r="K3890" s="253"/>
      <c r="L3890" s="258"/>
      <c r="M3890" s="259"/>
      <c r="N3890" s="260"/>
      <c r="O3890" s="260"/>
      <c r="P3890" s="260"/>
      <c r="Q3890" s="260"/>
      <c r="R3890" s="260"/>
      <c r="S3890" s="260"/>
      <c r="T3890" s="261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62" t="s">
        <v>195</v>
      </c>
      <c r="AU3890" s="262" t="s">
        <v>83</v>
      </c>
      <c r="AV3890" s="14" t="s">
        <v>83</v>
      </c>
      <c r="AW3890" s="14" t="s">
        <v>30</v>
      </c>
      <c r="AX3890" s="14" t="s">
        <v>73</v>
      </c>
      <c r="AY3890" s="262" t="s">
        <v>183</v>
      </c>
    </row>
    <row r="3891" s="15" customFormat="1">
      <c r="A3891" s="15"/>
      <c r="B3891" s="263"/>
      <c r="C3891" s="264"/>
      <c r="D3891" s="243" t="s">
        <v>195</v>
      </c>
      <c r="E3891" s="265" t="s">
        <v>1</v>
      </c>
      <c r="F3891" s="266" t="s">
        <v>219</v>
      </c>
      <c r="G3891" s="264"/>
      <c r="H3891" s="267">
        <v>2329.5500000000002</v>
      </c>
      <c r="I3891" s="268"/>
      <c r="J3891" s="264"/>
      <c r="K3891" s="264"/>
      <c r="L3891" s="269"/>
      <c r="M3891" s="270"/>
      <c r="N3891" s="271"/>
      <c r="O3891" s="271"/>
      <c r="P3891" s="271"/>
      <c r="Q3891" s="271"/>
      <c r="R3891" s="271"/>
      <c r="S3891" s="271"/>
      <c r="T3891" s="272"/>
      <c r="U3891" s="15"/>
      <c r="V3891" s="15"/>
      <c r="W3891" s="15"/>
      <c r="X3891" s="15"/>
      <c r="Y3891" s="15"/>
      <c r="Z3891" s="15"/>
      <c r="AA3891" s="15"/>
      <c r="AB3891" s="15"/>
      <c r="AC3891" s="15"/>
      <c r="AD3891" s="15"/>
      <c r="AE3891" s="15"/>
      <c r="AT3891" s="273" t="s">
        <v>195</v>
      </c>
      <c r="AU3891" s="273" t="s">
        <v>83</v>
      </c>
      <c r="AV3891" s="15" t="s">
        <v>188</v>
      </c>
      <c r="AW3891" s="15" t="s">
        <v>30</v>
      </c>
      <c r="AX3891" s="15" t="s">
        <v>81</v>
      </c>
      <c r="AY3891" s="273" t="s">
        <v>183</v>
      </c>
    </row>
    <row r="3892" s="2" customFormat="1" ht="33" customHeight="1">
      <c r="A3892" s="38"/>
      <c r="B3892" s="39"/>
      <c r="C3892" s="227" t="s">
        <v>4171</v>
      </c>
      <c r="D3892" s="227" t="s">
        <v>185</v>
      </c>
      <c r="E3892" s="228" t="s">
        <v>4172</v>
      </c>
      <c r="F3892" s="229" t="s">
        <v>4173</v>
      </c>
      <c r="G3892" s="230" t="s">
        <v>202</v>
      </c>
      <c r="H3892" s="231">
        <v>2329.5500000000002</v>
      </c>
      <c r="I3892" s="232"/>
      <c r="J3892" s="233">
        <f>ROUND(I3892*H3892,2)</f>
        <v>0</v>
      </c>
      <c r="K3892" s="234"/>
      <c r="L3892" s="44"/>
      <c r="M3892" s="235" t="s">
        <v>1</v>
      </c>
      <c r="N3892" s="236" t="s">
        <v>38</v>
      </c>
      <c r="O3892" s="91"/>
      <c r="P3892" s="237">
        <f>O3892*H3892</f>
        <v>0</v>
      </c>
      <c r="Q3892" s="237">
        <v>0.00029</v>
      </c>
      <c r="R3892" s="237">
        <f>Q3892*H3892</f>
        <v>0.67556950000000004</v>
      </c>
      <c r="S3892" s="237">
        <v>0</v>
      </c>
      <c r="T3892" s="238">
        <f>S3892*H3892</f>
        <v>0</v>
      </c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R3892" s="239" t="s">
        <v>327</v>
      </c>
      <c r="AT3892" s="239" t="s">
        <v>185</v>
      </c>
      <c r="AU3892" s="239" t="s">
        <v>83</v>
      </c>
      <c r="AY3892" s="17" t="s">
        <v>183</v>
      </c>
      <c r="BE3892" s="240">
        <f>IF(N3892="základní",J3892,0)</f>
        <v>0</v>
      </c>
      <c r="BF3892" s="240">
        <f>IF(N3892="snížená",J3892,0)</f>
        <v>0</v>
      </c>
      <c r="BG3892" s="240">
        <f>IF(N3892="zákl. přenesená",J3892,0)</f>
        <v>0</v>
      </c>
      <c r="BH3892" s="240">
        <f>IF(N3892="sníž. přenesená",J3892,0)</f>
        <v>0</v>
      </c>
      <c r="BI3892" s="240">
        <f>IF(N3892="nulová",J3892,0)</f>
        <v>0</v>
      </c>
      <c r="BJ3892" s="17" t="s">
        <v>81</v>
      </c>
      <c r="BK3892" s="240">
        <f>ROUND(I3892*H3892,2)</f>
        <v>0</v>
      </c>
      <c r="BL3892" s="17" t="s">
        <v>327</v>
      </c>
      <c r="BM3892" s="239" t="s">
        <v>4174</v>
      </c>
    </row>
    <row r="3893" s="14" customFormat="1">
      <c r="A3893" s="14"/>
      <c r="B3893" s="252"/>
      <c r="C3893" s="253"/>
      <c r="D3893" s="243" t="s">
        <v>195</v>
      </c>
      <c r="E3893" s="254" t="s">
        <v>1</v>
      </c>
      <c r="F3893" s="255" t="s">
        <v>4140</v>
      </c>
      <c r="G3893" s="253"/>
      <c r="H3893" s="256">
        <v>1416.211</v>
      </c>
      <c r="I3893" s="257"/>
      <c r="J3893" s="253"/>
      <c r="K3893" s="253"/>
      <c r="L3893" s="258"/>
      <c r="M3893" s="259"/>
      <c r="N3893" s="260"/>
      <c r="O3893" s="260"/>
      <c r="P3893" s="260"/>
      <c r="Q3893" s="260"/>
      <c r="R3893" s="260"/>
      <c r="S3893" s="260"/>
      <c r="T3893" s="261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T3893" s="262" t="s">
        <v>195</v>
      </c>
      <c r="AU3893" s="262" t="s">
        <v>83</v>
      </c>
      <c r="AV3893" s="14" t="s">
        <v>83</v>
      </c>
      <c r="AW3893" s="14" t="s">
        <v>30</v>
      </c>
      <c r="AX3893" s="14" t="s">
        <v>73</v>
      </c>
      <c r="AY3893" s="262" t="s">
        <v>183</v>
      </c>
    </row>
    <row r="3894" s="14" customFormat="1">
      <c r="A3894" s="14"/>
      <c r="B3894" s="252"/>
      <c r="C3894" s="253"/>
      <c r="D3894" s="243" t="s">
        <v>195</v>
      </c>
      <c r="E3894" s="254" t="s">
        <v>1</v>
      </c>
      <c r="F3894" s="255" t="s">
        <v>1550</v>
      </c>
      <c r="G3894" s="253"/>
      <c r="H3894" s="256">
        <v>713.86000000000001</v>
      </c>
      <c r="I3894" s="257"/>
      <c r="J3894" s="253"/>
      <c r="K3894" s="253"/>
      <c r="L3894" s="258"/>
      <c r="M3894" s="259"/>
      <c r="N3894" s="260"/>
      <c r="O3894" s="260"/>
      <c r="P3894" s="260"/>
      <c r="Q3894" s="260"/>
      <c r="R3894" s="260"/>
      <c r="S3894" s="260"/>
      <c r="T3894" s="261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T3894" s="262" t="s">
        <v>195</v>
      </c>
      <c r="AU3894" s="262" t="s">
        <v>83</v>
      </c>
      <c r="AV3894" s="14" t="s">
        <v>83</v>
      </c>
      <c r="AW3894" s="14" t="s">
        <v>30</v>
      </c>
      <c r="AX3894" s="14" t="s">
        <v>73</v>
      </c>
      <c r="AY3894" s="262" t="s">
        <v>183</v>
      </c>
    </row>
    <row r="3895" s="14" customFormat="1">
      <c r="A3895" s="14"/>
      <c r="B3895" s="252"/>
      <c r="C3895" s="253"/>
      <c r="D3895" s="243" t="s">
        <v>195</v>
      </c>
      <c r="E3895" s="254" t="s">
        <v>1</v>
      </c>
      <c r="F3895" s="255" t="s">
        <v>4141</v>
      </c>
      <c r="G3895" s="253"/>
      <c r="H3895" s="256">
        <v>199.47900000000001</v>
      </c>
      <c r="I3895" s="257"/>
      <c r="J3895" s="253"/>
      <c r="K3895" s="253"/>
      <c r="L3895" s="258"/>
      <c r="M3895" s="259"/>
      <c r="N3895" s="260"/>
      <c r="O3895" s="260"/>
      <c r="P3895" s="260"/>
      <c r="Q3895" s="260"/>
      <c r="R3895" s="260"/>
      <c r="S3895" s="260"/>
      <c r="T3895" s="261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T3895" s="262" t="s">
        <v>195</v>
      </c>
      <c r="AU3895" s="262" t="s">
        <v>83</v>
      </c>
      <c r="AV3895" s="14" t="s">
        <v>83</v>
      </c>
      <c r="AW3895" s="14" t="s">
        <v>30</v>
      </c>
      <c r="AX3895" s="14" t="s">
        <v>73</v>
      </c>
      <c r="AY3895" s="262" t="s">
        <v>183</v>
      </c>
    </row>
    <row r="3896" s="15" customFormat="1">
      <c r="A3896" s="15"/>
      <c r="B3896" s="263"/>
      <c r="C3896" s="264"/>
      <c r="D3896" s="243" t="s">
        <v>195</v>
      </c>
      <c r="E3896" s="265" t="s">
        <v>1</v>
      </c>
      <c r="F3896" s="266" t="s">
        <v>219</v>
      </c>
      <c r="G3896" s="264"/>
      <c r="H3896" s="267">
        <v>2329.5500000000002</v>
      </c>
      <c r="I3896" s="268"/>
      <c r="J3896" s="264"/>
      <c r="K3896" s="264"/>
      <c r="L3896" s="269"/>
      <c r="M3896" s="270"/>
      <c r="N3896" s="271"/>
      <c r="O3896" s="271"/>
      <c r="P3896" s="271"/>
      <c r="Q3896" s="271"/>
      <c r="R3896" s="271"/>
      <c r="S3896" s="271"/>
      <c r="T3896" s="272"/>
      <c r="U3896" s="15"/>
      <c r="V3896" s="15"/>
      <c r="W3896" s="15"/>
      <c r="X3896" s="15"/>
      <c r="Y3896" s="15"/>
      <c r="Z3896" s="15"/>
      <c r="AA3896" s="15"/>
      <c r="AB3896" s="15"/>
      <c r="AC3896" s="15"/>
      <c r="AD3896" s="15"/>
      <c r="AE3896" s="15"/>
      <c r="AT3896" s="273" t="s">
        <v>195</v>
      </c>
      <c r="AU3896" s="273" t="s">
        <v>83</v>
      </c>
      <c r="AV3896" s="15" t="s">
        <v>188</v>
      </c>
      <c r="AW3896" s="15" t="s">
        <v>30</v>
      </c>
      <c r="AX3896" s="15" t="s">
        <v>81</v>
      </c>
      <c r="AY3896" s="273" t="s">
        <v>183</v>
      </c>
    </row>
    <row r="3897" s="2" customFormat="1" ht="37.8" customHeight="1">
      <c r="A3897" s="38"/>
      <c r="B3897" s="39"/>
      <c r="C3897" s="227" t="s">
        <v>4175</v>
      </c>
      <c r="D3897" s="227" t="s">
        <v>185</v>
      </c>
      <c r="E3897" s="228" t="s">
        <v>4176</v>
      </c>
      <c r="F3897" s="229" t="s">
        <v>4177</v>
      </c>
      <c r="G3897" s="230" t="s">
        <v>202</v>
      </c>
      <c r="H3897" s="231">
        <v>2329.5500000000002</v>
      </c>
      <c r="I3897" s="232"/>
      <c r="J3897" s="233">
        <f>ROUND(I3897*H3897,2)</f>
        <v>0</v>
      </c>
      <c r="K3897" s="234"/>
      <c r="L3897" s="44"/>
      <c r="M3897" s="235" t="s">
        <v>1</v>
      </c>
      <c r="N3897" s="236" t="s">
        <v>38</v>
      </c>
      <c r="O3897" s="91"/>
      <c r="P3897" s="237">
        <f>O3897*H3897</f>
        <v>0</v>
      </c>
      <c r="Q3897" s="237">
        <v>1.0000000000000001E-05</v>
      </c>
      <c r="R3897" s="237">
        <f>Q3897*H3897</f>
        <v>0.023295500000000004</v>
      </c>
      <c r="S3897" s="237">
        <v>0</v>
      </c>
      <c r="T3897" s="238">
        <f>S3897*H3897</f>
        <v>0</v>
      </c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R3897" s="239" t="s">
        <v>327</v>
      </c>
      <c r="AT3897" s="239" t="s">
        <v>185</v>
      </c>
      <c r="AU3897" s="239" t="s">
        <v>83</v>
      </c>
      <c r="AY3897" s="17" t="s">
        <v>183</v>
      </c>
      <c r="BE3897" s="240">
        <f>IF(N3897="základní",J3897,0)</f>
        <v>0</v>
      </c>
      <c r="BF3897" s="240">
        <f>IF(N3897="snížená",J3897,0)</f>
        <v>0</v>
      </c>
      <c r="BG3897" s="240">
        <f>IF(N3897="zákl. přenesená",J3897,0)</f>
        <v>0</v>
      </c>
      <c r="BH3897" s="240">
        <f>IF(N3897="sníž. přenesená",J3897,0)</f>
        <v>0</v>
      </c>
      <c r="BI3897" s="240">
        <f>IF(N3897="nulová",J3897,0)</f>
        <v>0</v>
      </c>
      <c r="BJ3897" s="17" t="s">
        <v>81</v>
      </c>
      <c r="BK3897" s="240">
        <f>ROUND(I3897*H3897,2)</f>
        <v>0</v>
      </c>
      <c r="BL3897" s="17" t="s">
        <v>327</v>
      </c>
      <c r="BM3897" s="239" t="s">
        <v>4178</v>
      </c>
    </row>
    <row r="3898" s="14" customFormat="1">
      <c r="A3898" s="14"/>
      <c r="B3898" s="252"/>
      <c r="C3898" s="253"/>
      <c r="D3898" s="243" t="s">
        <v>195</v>
      </c>
      <c r="E3898" s="254" t="s">
        <v>1</v>
      </c>
      <c r="F3898" s="255" t="s">
        <v>4140</v>
      </c>
      <c r="G3898" s="253"/>
      <c r="H3898" s="256">
        <v>1416.211</v>
      </c>
      <c r="I3898" s="257"/>
      <c r="J3898" s="253"/>
      <c r="K3898" s="253"/>
      <c r="L3898" s="258"/>
      <c r="M3898" s="259"/>
      <c r="N3898" s="260"/>
      <c r="O3898" s="260"/>
      <c r="P3898" s="260"/>
      <c r="Q3898" s="260"/>
      <c r="R3898" s="260"/>
      <c r="S3898" s="260"/>
      <c r="T3898" s="261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62" t="s">
        <v>195</v>
      </c>
      <c r="AU3898" s="262" t="s">
        <v>83</v>
      </c>
      <c r="AV3898" s="14" t="s">
        <v>83</v>
      </c>
      <c r="AW3898" s="14" t="s">
        <v>30</v>
      </c>
      <c r="AX3898" s="14" t="s">
        <v>73</v>
      </c>
      <c r="AY3898" s="262" t="s">
        <v>183</v>
      </c>
    </row>
    <row r="3899" s="14" customFormat="1">
      <c r="A3899" s="14"/>
      <c r="B3899" s="252"/>
      <c r="C3899" s="253"/>
      <c r="D3899" s="243" t="s">
        <v>195</v>
      </c>
      <c r="E3899" s="254" t="s">
        <v>1</v>
      </c>
      <c r="F3899" s="255" t="s">
        <v>1550</v>
      </c>
      <c r="G3899" s="253"/>
      <c r="H3899" s="256">
        <v>713.86000000000001</v>
      </c>
      <c r="I3899" s="257"/>
      <c r="J3899" s="253"/>
      <c r="K3899" s="253"/>
      <c r="L3899" s="258"/>
      <c r="M3899" s="259"/>
      <c r="N3899" s="260"/>
      <c r="O3899" s="260"/>
      <c r="P3899" s="260"/>
      <c r="Q3899" s="260"/>
      <c r="R3899" s="260"/>
      <c r="S3899" s="260"/>
      <c r="T3899" s="261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T3899" s="262" t="s">
        <v>195</v>
      </c>
      <c r="AU3899" s="262" t="s">
        <v>83</v>
      </c>
      <c r="AV3899" s="14" t="s">
        <v>83</v>
      </c>
      <c r="AW3899" s="14" t="s">
        <v>30</v>
      </c>
      <c r="AX3899" s="14" t="s">
        <v>73</v>
      </c>
      <c r="AY3899" s="262" t="s">
        <v>183</v>
      </c>
    </row>
    <row r="3900" s="14" customFormat="1">
      <c r="A3900" s="14"/>
      <c r="B3900" s="252"/>
      <c r="C3900" s="253"/>
      <c r="D3900" s="243" t="s">
        <v>195</v>
      </c>
      <c r="E3900" s="254" t="s">
        <v>1</v>
      </c>
      <c r="F3900" s="255" t="s">
        <v>4141</v>
      </c>
      <c r="G3900" s="253"/>
      <c r="H3900" s="256">
        <v>199.47900000000001</v>
      </c>
      <c r="I3900" s="257"/>
      <c r="J3900" s="253"/>
      <c r="K3900" s="253"/>
      <c r="L3900" s="258"/>
      <c r="M3900" s="259"/>
      <c r="N3900" s="260"/>
      <c r="O3900" s="260"/>
      <c r="P3900" s="260"/>
      <c r="Q3900" s="260"/>
      <c r="R3900" s="260"/>
      <c r="S3900" s="260"/>
      <c r="T3900" s="261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62" t="s">
        <v>195</v>
      </c>
      <c r="AU3900" s="262" t="s">
        <v>83</v>
      </c>
      <c r="AV3900" s="14" t="s">
        <v>83</v>
      </c>
      <c r="AW3900" s="14" t="s">
        <v>30</v>
      </c>
      <c r="AX3900" s="14" t="s">
        <v>73</v>
      </c>
      <c r="AY3900" s="262" t="s">
        <v>183</v>
      </c>
    </row>
    <row r="3901" s="15" customFormat="1">
      <c r="A3901" s="15"/>
      <c r="B3901" s="263"/>
      <c r="C3901" s="264"/>
      <c r="D3901" s="243" t="s">
        <v>195</v>
      </c>
      <c r="E3901" s="265" t="s">
        <v>1</v>
      </c>
      <c r="F3901" s="266" t="s">
        <v>219</v>
      </c>
      <c r="G3901" s="264"/>
      <c r="H3901" s="267">
        <v>2329.5500000000002</v>
      </c>
      <c r="I3901" s="268"/>
      <c r="J3901" s="264"/>
      <c r="K3901" s="264"/>
      <c r="L3901" s="269"/>
      <c r="M3901" s="270"/>
      <c r="N3901" s="271"/>
      <c r="O3901" s="271"/>
      <c r="P3901" s="271"/>
      <c r="Q3901" s="271"/>
      <c r="R3901" s="271"/>
      <c r="S3901" s="271"/>
      <c r="T3901" s="272"/>
      <c r="U3901" s="15"/>
      <c r="V3901" s="15"/>
      <c r="W3901" s="15"/>
      <c r="X3901" s="15"/>
      <c r="Y3901" s="15"/>
      <c r="Z3901" s="15"/>
      <c r="AA3901" s="15"/>
      <c r="AB3901" s="15"/>
      <c r="AC3901" s="15"/>
      <c r="AD3901" s="15"/>
      <c r="AE3901" s="15"/>
      <c r="AT3901" s="273" t="s">
        <v>195</v>
      </c>
      <c r="AU3901" s="273" t="s">
        <v>83</v>
      </c>
      <c r="AV3901" s="15" t="s">
        <v>188</v>
      </c>
      <c r="AW3901" s="15" t="s">
        <v>30</v>
      </c>
      <c r="AX3901" s="15" t="s">
        <v>81</v>
      </c>
      <c r="AY3901" s="273" t="s">
        <v>183</v>
      </c>
    </row>
    <row r="3902" s="12" customFormat="1" ht="22.8" customHeight="1">
      <c r="A3902" s="12"/>
      <c r="B3902" s="211"/>
      <c r="C3902" s="212"/>
      <c r="D3902" s="213" t="s">
        <v>72</v>
      </c>
      <c r="E3902" s="225" t="s">
        <v>4179</v>
      </c>
      <c r="F3902" s="225" t="s">
        <v>4180</v>
      </c>
      <c r="G3902" s="212"/>
      <c r="H3902" s="212"/>
      <c r="I3902" s="215"/>
      <c r="J3902" s="226">
        <f>BK3902</f>
        <v>0</v>
      </c>
      <c r="K3902" s="212"/>
      <c r="L3902" s="217"/>
      <c r="M3902" s="218"/>
      <c r="N3902" s="219"/>
      <c r="O3902" s="219"/>
      <c r="P3902" s="220">
        <f>SUM(P3903:P3915)</f>
        <v>0</v>
      </c>
      <c r="Q3902" s="219"/>
      <c r="R3902" s="220">
        <f>SUM(R3903:R3915)</f>
        <v>0.039618</v>
      </c>
      <c r="S3902" s="219"/>
      <c r="T3902" s="221">
        <f>SUM(T3903:T3915)</f>
        <v>0</v>
      </c>
      <c r="U3902" s="12"/>
      <c r="V3902" s="12"/>
      <c r="W3902" s="12"/>
      <c r="X3902" s="12"/>
      <c r="Y3902" s="12"/>
      <c r="Z3902" s="12"/>
      <c r="AA3902" s="12"/>
      <c r="AB3902" s="12"/>
      <c r="AC3902" s="12"/>
      <c r="AD3902" s="12"/>
      <c r="AE3902" s="12"/>
      <c r="AR3902" s="222" t="s">
        <v>83</v>
      </c>
      <c r="AT3902" s="223" t="s">
        <v>72</v>
      </c>
      <c r="AU3902" s="223" t="s">
        <v>81</v>
      </c>
      <c r="AY3902" s="222" t="s">
        <v>183</v>
      </c>
      <c r="BK3902" s="224">
        <f>SUM(BK3903:BK3915)</f>
        <v>0</v>
      </c>
    </row>
    <row r="3903" s="2" customFormat="1" ht="16.5" customHeight="1">
      <c r="A3903" s="38"/>
      <c r="B3903" s="39"/>
      <c r="C3903" s="227" t="s">
        <v>4181</v>
      </c>
      <c r="D3903" s="227" t="s">
        <v>185</v>
      </c>
      <c r="E3903" s="228" t="s">
        <v>4182</v>
      </c>
      <c r="F3903" s="229" t="s">
        <v>4183</v>
      </c>
      <c r="G3903" s="230" t="s">
        <v>1875</v>
      </c>
      <c r="H3903" s="231">
        <v>2</v>
      </c>
      <c r="I3903" s="232"/>
      <c r="J3903" s="233">
        <f>ROUND(I3903*H3903,2)</f>
        <v>0</v>
      </c>
      <c r="K3903" s="234"/>
      <c r="L3903" s="44"/>
      <c r="M3903" s="235" t="s">
        <v>1</v>
      </c>
      <c r="N3903" s="236" t="s">
        <v>38</v>
      </c>
      <c r="O3903" s="91"/>
      <c r="P3903" s="237">
        <f>O3903*H3903</f>
        <v>0</v>
      </c>
      <c r="Q3903" s="237">
        <v>0</v>
      </c>
      <c r="R3903" s="237">
        <f>Q3903*H3903</f>
        <v>0</v>
      </c>
      <c r="S3903" s="237">
        <v>0</v>
      </c>
      <c r="T3903" s="238">
        <f>S3903*H3903</f>
        <v>0</v>
      </c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R3903" s="239" t="s">
        <v>327</v>
      </c>
      <c r="AT3903" s="239" t="s">
        <v>185</v>
      </c>
      <c r="AU3903" s="239" t="s">
        <v>83</v>
      </c>
      <c r="AY3903" s="17" t="s">
        <v>183</v>
      </c>
      <c r="BE3903" s="240">
        <f>IF(N3903="základní",J3903,0)</f>
        <v>0</v>
      </c>
      <c r="BF3903" s="240">
        <f>IF(N3903="snížená",J3903,0)</f>
        <v>0</v>
      </c>
      <c r="BG3903" s="240">
        <f>IF(N3903="zákl. přenesená",J3903,0)</f>
        <v>0</v>
      </c>
      <c r="BH3903" s="240">
        <f>IF(N3903="sníž. přenesená",J3903,0)</f>
        <v>0</v>
      </c>
      <c r="BI3903" s="240">
        <f>IF(N3903="nulová",J3903,0)</f>
        <v>0</v>
      </c>
      <c r="BJ3903" s="17" t="s">
        <v>81</v>
      </c>
      <c r="BK3903" s="240">
        <f>ROUND(I3903*H3903,2)</f>
        <v>0</v>
      </c>
      <c r="BL3903" s="17" t="s">
        <v>327</v>
      </c>
      <c r="BM3903" s="239" t="s">
        <v>4184</v>
      </c>
    </row>
    <row r="3904" s="14" customFormat="1">
      <c r="A3904" s="14"/>
      <c r="B3904" s="252"/>
      <c r="C3904" s="253"/>
      <c r="D3904" s="243" t="s">
        <v>195</v>
      </c>
      <c r="E3904" s="254" t="s">
        <v>1</v>
      </c>
      <c r="F3904" s="255" t="s">
        <v>83</v>
      </c>
      <c r="G3904" s="253"/>
      <c r="H3904" s="256">
        <v>2</v>
      </c>
      <c r="I3904" s="257"/>
      <c r="J3904" s="253"/>
      <c r="K3904" s="253"/>
      <c r="L3904" s="258"/>
      <c r="M3904" s="259"/>
      <c r="N3904" s="260"/>
      <c r="O3904" s="260"/>
      <c r="P3904" s="260"/>
      <c r="Q3904" s="260"/>
      <c r="R3904" s="260"/>
      <c r="S3904" s="260"/>
      <c r="T3904" s="261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62" t="s">
        <v>195</v>
      </c>
      <c r="AU3904" s="262" t="s">
        <v>83</v>
      </c>
      <c r="AV3904" s="14" t="s">
        <v>83</v>
      </c>
      <c r="AW3904" s="14" t="s">
        <v>30</v>
      </c>
      <c r="AX3904" s="14" t="s">
        <v>81</v>
      </c>
      <c r="AY3904" s="262" t="s">
        <v>183</v>
      </c>
    </row>
    <row r="3905" s="2" customFormat="1" ht="16.5" customHeight="1">
      <c r="A3905" s="38"/>
      <c r="B3905" s="39"/>
      <c r="C3905" s="227" t="s">
        <v>4185</v>
      </c>
      <c r="D3905" s="227" t="s">
        <v>185</v>
      </c>
      <c r="E3905" s="228" t="s">
        <v>4186</v>
      </c>
      <c r="F3905" s="229" t="s">
        <v>4187</v>
      </c>
      <c r="G3905" s="230" t="s">
        <v>1875</v>
      </c>
      <c r="H3905" s="231">
        <v>199</v>
      </c>
      <c r="I3905" s="232"/>
      <c r="J3905" s="233">
        <f>ROUND(I3905*H3905,2)</f>
        <v>0</v>
      </c>
      <c r="K3905" s="234"/>
      <c r="L3905" s="44"/>
      <c r="M3905" s="235" t="s">
        <v>1</v>
      </c>
      <c r="N3905" s="236" t="s">
        <v>38</v>
      </c>
      <c r="O3905" s="91"/>
      <c r="P3905" s="237">
        <f>O3905*H3905</f>
        <v>0</v>
      </c>
      <c r="Q3905" s="237">
        <v>0</v>
      </c>
      <c r="R3905" s="237">
        <f>Q3905*H3905</f>
        <v>0</v>
      </c>
      <c r="S3905" s="237">
        <v>0</v>
      </c>
      <c r="T3905" s="238">
        <f>S3905*H3905</f>
        <v>0</v>
      </c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R3905" s="239" t="s">
        <v>327</v>
      </c>
      <c r="AT3905" s="239" t="s">
        <v>185</v>
      </c>
      <c r="AU3905" s="239" t="s">
        <v>83</v>
      </c>
      <c r="AY3905" s="17" t="s">
        <v>183</v>
      </c>
      <c r="BE3905" s="240">
        <f>IF(N3905="základní",J3905,0)</f>
        <v>0</v>
      </c>
      <c r="BF3905" s="240">
        <f>IF(N3905="snížená",J3905,0)</f>
        <v>0</v>
      </c>
      <c r="BG3905" s="240">
        <f>IF(N3905="zákl. přenesená",J3905,0)</f>
        <v>0</v>
      </c>
      <c r="BH3905" s="240">
        <f>IF(N3905="sníž. přenesená",J3905,0)</f>
        <v>0</v>
      </c>
      <c r="BI3905" s="240">
        <f>IF(N3905="nulová",J3905,0)</f>
        <v>0</v>
      </c>
      <c r="BJ3905" s="17" t="s">
        <v>81</v>
      </c>
      <c r="BK3905" s="240">
        <f>ROUND(I3905*H3905,2)</f>
        <v>0</v>
      </c>
      <c r="BL3905" s="17" t="s">
        <v>327</v>
      </c>
      <c r="BM3905" s="239" t="s">
        <v>4188</v>
      </c>
    </row>
    <row r="3906" s="14" customFormat="1">
      <c r="A3906" s="14"/>
      <c r="B3906" s="252"/>
      <c r="C3906" s="253"/>
      <c r="D3906" s="243" t="s">
        <v>195</v>
      </c>
      <c r="E3906" s="254" t="s">
        <v>1</v>
      </c>
      <c r="F3906" s="255" t="s">
        <v>1877</v>
      </c>
      <c r="G3906" s="253"/>
      <c r="H3906" s="256">
        <v>199</v>
      </c>
      <c r="I3906" s="257"/>
      <c r="J3906" s="253"/>
      <c r="K3906" s="253"/>
      <c r="L3906" s="258"/>
      <c r="M3906" s="259"/>
      <c r="N3906" s="260"/>
      <c r="O3906" s="260"/>
      <c r="P3906" s="260"/>
      <c r="Q3906" s="260"/>
      <c r="R3906" s="260"/>
      <c r="S3906" s="260"/>
      <c r="T3906" s="261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62" t="s">
        <v>195</v>
      </c>
      <c r="AU3906" s="262" t="s">
        <v>83</v>
      </c>
      <c r="AV3906" s="14" t="s">
        <v>83</v>
      </c>
      <c r="AW3906" s="14" t="s">
        <v>30</v>
      </c>
      <c r="AX3906" s="14" t="s">
        <v>81</v>
      </c>
      <c r="AY3906" s="262" t="s">
        <v>183</v>
      </c>
    </row>
    <row r="3907" s="2" customFormat="1" ht="24.15" customHeight="1">
      <c r="A3907" s="38"/>
      <c r="B3907" s="39"/>
      <c r="C3907" s="227" t="s">
        <v>4189</v>
      </c>
      <c r="D3907" s="227" t="s">
        <v>185</v>
      </c>
      <c r="E3907" s="228" t="s">
        <v>4190</v>
      </c>
      <c r="F3907" s="229" t="s">
        <v>4191</v>
      </c>
      <c r="G3907" s="230" t="s">
        <v>202</v>
      </c>
      <c r="H3907" s="231">
        <v>1.8600000000000001</v>
      </c>
      <c r="I3907" s="232"/>
      <c r="J3907" s="233">
        <f>ROUND(I3907*H3907,2)</f>
        <v>0</v>
      </c>
      <c r="K3907" s="234"/>
      <c r="L3907" s="44"/>
      <c r="M3907" s="235" t="s">
        <v>1</v>
      </c>
      <c r="N3907" s="236" t="s">
        <v>38</v>
      </c>
      <c r="O3907" s="91"/>
      <c r="P3907" s="237">
        <f>O3907*H3907</f>
        <v>0</v>
      </c>
      <c r="Q3907" s="237">
        <v>0.02</v>
      </c>
      <c r="R3907" s="237">
        <f>Q3907*H3907</f>
        <v>0.037200000000000004</v>
      </c>
      <c r="S3907" s="237">
        <v>0</v>
      </c>
      <c r="T3907" s="238">
        <f>S3907*H3907</f>
        <v>0</v>
      </c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R3907" s="239" t="s">
        <v>327</v>
      </c>
      <c r="AT3907" s="239" t="s">
        <v>185</v>
      </c>
      <c r="AU3907" s="239" t="s">
        <v>83</v>
      </c>
      <c r="AY3907" s="17" t="s">
        <v>183</v>
      </c>
      <c r="BE3907" s="240">
        <f>IF(N3907="základní",J3907,0)</f>
        <v>0</v>
      </c>
      <c r="BF3907" s="240">
        <f>IF(N3907="snížená",J3907,0)</f>
        <v>0</v>
      </c>
      <c r="BG3907" s="240">
        <f>IF(N3907="zákl. přenesená",J3907,0)</f>
        <v>0</v>
      </c>
      <c r="BH3907" s="240">
        <f>IF(N3907="sníž. přenesená",J3907,0)</f>
        <v>0</v>
      </c>
      <c r="BI3907" s="240">
        <f>IF(N3907="nulová",J3907,0)</f>
        <v>0</v>
      </c>
      <c r="BJ3907" s="17" t="s">
        <v>81</v>
      </c>
      <c r="BK3907" s="240">
        <f>ROUND(I3907*H3907,2)</f>
        <v>0</v>
      </c>
      <c r="BL3907" s="17" t="s">
        <v>327</v>
      </c>
      <c r="BM3907" s="239" t="s">
        <v>4192</v>
      </c>
    </row>
    <row r="3908" s="13" customFormat="1">
      <c r="A3908" s="13"/>
      <c r="B3908" s="241"/>
      <c r="C3908" s="242"/>
      <c r="D3908" s="243" t="s">
        <v>195</v>
      </c>
      <c r="E3908" s="244" t="s">
        <v>1</v>
      </c>
      <c r="F3908" s="245" t="s">
        <v>4193</v>
      </c>
      <c r="G3908" s="242"/>
      <c r="H3908" s="244" t="s">
        <v>1</v>
      </c>
      <c r="I3908" s="246"/>
      <c r="J3908" s="242"/>
      <c r="K3908" s="242"/>
      <c r="L3908" s="247"/>
      <c r="M3908" s="248"/>
      <c r="N3908" s="249"/>
      <c r="O3908" s="249"/>
      <c r="P3908" s="249"/>
      <c r="Q3908" s="249"/>
      <c r="R3908" s="249"/>
      <c r="S3908" s="249"/>
      <c r="T3908" s="250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51" t="s">
        <v>195</v>
      </c>
      <c r="AU3908" s="251" t="s">
        <v>83</v>
      </c>
      <c r="AV3908" s="13" t="s">
        <v>81</v>
      </c>
      <c r="AW3908" s="13" t="s">
        <v>30</v>
      </c>
      <c r="AX3908" s="13" t="s">
        <v>73</v>
      </c>
      <c r="AY3908" s="251" t="s">
        <v>183</v>
      </c>
    </row>
    <row r="3909" s="14" customFormat="1">
      <c r="A3909" s="14"/>
      <c r="B3909" s="252"/>
      <c r="C3909" s="253"/>
      <c r="D3909" s="243" t="s">
        <v>195</v>
      </c>
      <c r="E3909" s="254" t="s">
        <v>1</v>
      </c>
      <c r="F3909" s="255" t="s">
        <v>4194</v>
      </c>
      <c r="G3909" s="253"/>
      <c r="H3909" s="256">
        <v>1.8600000000000001</v>
      </c>
      <c r="I3909" s="257"/>
      <c r="J3909" s="253"/>
      <c r="K3909" s="253"/>
      <c r="L3909" s="258"/>
      <c r="M3909" s="259"/>
      <c r="N3909" s="260"/>
      <c r="O3909" s="260"/>
      <c r="P3909" s="260"/>
      <c r="Q3909" s="260"/>
      <c r="R3909" s="260"/>
      <c r="S3909" s="260"/>
      <c r="T3909" s="261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62" t="s">
        <v>195</v>
      </c>
      <c r="AU3909" s="262" t="s">
        <v>83</v>
      </c>
      <c r="AV3909" s="14" t="s">
        <v>83</v>
      </c>
      <c r="AW3909" s="14" t="s">
        <v>30</v>
      </c>
      <c r="AX3909" s="14" t="s">
        <v>81</v>
      </c>
      <c r="AY3909" s="262" t="s">
        <v>183</v>
      </c>
    </row>
    <row r="3910" s="2" customFormat="1" ht="16.5" customHeight="1">
      <c r="A3910" s="38"/>
      <c r="B3910" s="39"/>
      <c r="C3910" s="277" t="s">
        <v>4195</v>
      </c>
      <c r="D3910" s="277" t="s">
        <v>649</v>
      </c>
      <c r="E3910" s="278" t="s">
        <v>4196</v>
      </c>
      <c r="F3910" s="279" t="s">
        <v>4197</v>
      </c>
      <c r="G3910" s="280" t="s">
        <v>202</v>
      </c>
      <c r="H3910" s="281">
        <v>1.8600000000000001</v>
      </c>
      <c r="I3910" s="282"/>
      <c r="J3910" s="283">
        <f>ROUND(I3910*H3910,2)</f>
        <v>0</v>
      </c>
      <c r="K3910" s="284"/>
      <c r="L3910" s="285"/>
      <c r="M3910" s="286" t="s">
        <v>1</v>
      </c>
      <c r="N3910" s="287" t="s">
        <v>38</v>
      </c>
      <c r="O3910" s="91"/>
      <c r="P3910" s="237">
        <f>O3910*H3910</f>
        <v>0</v>
      </c>
      <c r="Q3910" s="237">
        <v>0.0012999999999999999</v>
      </c>
      <c r="R3910" s="237">
        <f>Q3910*H3910</f>
        <v>0.002418</v>
      </c>
      <c r="S3910" s="237">
        <v>0</v>
      </c>
      <c r="T3910" s="238">
        <f>S3910*H3910</f>
        <v>0</v>
      </c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R3910" s="239" t="s">
        <v>283</v>
      </c>
      <c r="AT3910" s="239" t="s">
        <v>649</v>
      </c>
      <c r="AU3910" s="239" t="s">
        <v>83</v>
      </c>
      <c r="AY3910" s="17" t="s">
        <v>183</v>
      </c>
      <c r="BE3910" s="240">
        <f>IF(N3910="základní",J3910,0)</f>
        <v>0</v>
      </c>
      <c r="BF3910" s="240">
        <f>IF(N3910="snížená",J3910,0)</f>
        <v>0</v>
      </c>
      <c r="BG3910" s="240">
        <f>IF(N3910="zákl. přenesená",J3910,0)</f>
        <v>0</v>
      </c>
      <c r="BH3910" s="240">
        <f>IF(N3910="sníž. přenesená",J3910,0)</f>
        <v>0</v>
      </c>
      <c r="BI3910" s="240">
        <f>IF(N3910="nulová",J3910,0)</f>
        <v>0</v>
      </c>
      <c r="BJ3910" s="17" t="s">
        <v>81</v>
      </c>
      <c r="BK3910" s="240">
        <f>ROUND(I3910*H3910,2)</f>
        <v>0</v>
      </c>
      <c r="BL3910" s="17" t="s">
        <v>188</v>
      </c>
      <c r="BM3910" s="239" t="s">
        <v>4198</v>
      </c>
    </row>
    <row r="3911" s="13" customFormat="1">
      <c r="A3911" s="13"/>
      <c r="B3911" s="241"/>
      <c r="C3911" s="242"/>
      <c r="D3911" s="243" t="s">
        <v>195</v>
      </c>
      <c r="E3911" s="244" t="s">
        <v>1</v>
      </c>
      <c r="F3911" s="245" t="s">
        <v>4193</v>
      </c>
      <c r="G3911" s="242"/>
      <c r="H3911" s="244" t="s">
        <v>1</v>
      </c>
      <c r="I3911" s="246"/>
      <c r="J3911" s="242"/>
      <c r="K3911" s="242"/>
      <c r="L3911" s="247"/>
      <c r="M3911" s="248"/>
      <c r="N3911" s="249"/>
      <c r="O3911" s="249"/>
      <c r="P3911" s="249"/>
      <c r="Q3911" s="249"/>
      <c r="R3911" s="249"/>
      <c r="S3911" s="249"/>
      <c r="T3911" s="250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51" t="s">
        <v>195</v>
      </c>
      <c r="AU3911" s="251" t="s">
        <v>83</v>
      </c>
      <c r="AV3911" s="13" t="s">
        <v>81</v>
      </c>
      <c r="AW3911" s="13" t="s">
        <v>30</v>
      </c>
      <c r="AX3911" s="13" t="s">
        <v>73</v>
      </c>
      <c r="AY3911" s="251" t="s">
        <v>183</v>
      </c>
    </row>
    <row r="3912" s="14" customFormat="1">
      <c r="A3912" s="14"/>
      <c r="B3912" s="252"/>
      <c r="C3912" s="253"/>
      <c r="D3912" s="243" t="s">
        <v>195</v>
      </c>
      <c r="E3912" s="254" t="s">
        <v>1</v>
      </c>
      <c r="F3912" s="255" t="s">
        <v>4194</v>
      </c>
      <c r="G3912" s="253"/>
      <c r="H3912" s="256">
        <v>1.8600000000000001</v>
      </c>
      <c r="I3912" s="257"/>
      <c r="J3912" s="253"/>
      <c r="K3912" s="253"/>
      <c r="L3912" s="258"/>
      <c r="M3912" s="259"/>
      <c r="N3912" s="260"/>
      <c r="O3912" s="260"/>
      <c r="P3912" s="260"/>
      <c r="Q3912" s="260"/>
      <c r="R3912" s="260"/>
      <c r="S3912" s="260"/>
      <c r="T3912" s="261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62" t="s">
        <v>195</v>
      </c>
      <c r="AU3912" s="262" t="s">
        <v>83</v>
      </c>
      <c r="AV3912" s="14" t="s">
        <v>83</v>
      </c>
      <c r="AW3912" s="14" t="s">
        <v>30</v>
      </c>
      <c r="AX3912" s="14" t="s">
        <v>81</v>
      </c>
      <c r="AY3912" s="262" t="s">
        <v>183</v>
      </c>
    </row>
    <row r="3913" s="2" customFormat="1" ht="24.15" customHeight="1">
      <c r="A3913" s="38"/>
      <c r="B3913" s="39"/>
      <c r="C3913" s="227" t="s">
        <v>4199</v>
      </c>
      <c r="D3913" s="227" t="s">
        <v>185</v>
      </c>
      <c r="E3913" s="228" t="s">
        <v>4200</v>
      </c>
      <c r="F3913" s="229" t="s">
        <v>4201</v>
      </c>
      <c r="G3913" s="230" t="s">
        <v>293</v>
      </c>
      <c r="H3913" s="231">
        <v>0.036999999999999998</v>
      </c>
      <c r="I3913" s="232"/>
      <c r="J3913" s="233">
        <f>ROUND(I3913*H3913,2)</f>
        <v>0</v>
      </c>
      <c r="K3913" s="234"/>
      <c r="L3913" s="44"/>
      <c r="M3913" s="235" t="s">
        <v>1</v>
      </c>
      <c r="N3913" s="236" t="s">
        <v>38</v>
      </c>
      <c r="O3913" s="91"/>
      <c r="P3913" s="237">
        <f>O3913*H3913</f>
        <v>0</v>
      </c>
      <c r="Q3913" s="237">
        <v>0</v>
      </c>
      <c r="R3913" s="237">
        <f>Q3913*H3913</f>
        <v>0</v>
      </c>
      <c r="S3913" s="237">
        <v>0</v>
      </c>
      <c r="T3913" s="238">
        <f>S3913*H3913</f>
        <v>0</v>
      </c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R3913" s="239" t="s">
        <v>327</v>
      </c>
      <c r="AT3913" s="239" t="s">
        <v>185</v>
      </c>
      <c r="AU3913" s="239" t="s">
        <v>83</v>
      </c>
      <c r="AY3913" s="17" t="s">
        <v>183</v>
      </c>
      <c r="BE3913" s="240">
        <f>IF(N3913="základní",J3913,0)</f>
        <v>0</v>
      </c>
      <c r="BF3913" s="240">
        <f>IF(N3913="snížená",J3913,0)</f>
        <v>0</v>
      </c>
      <c r="BG3913" s="240">
        <f>IF(N3913="zákl. přenesená",J3913,0)</f>
        <v>0</v>
      </c>
      <c r="BH3913" s="240">
        <f>IF(N3913="sníž. přenesená",J3913,0)</f>
        <v>0</v>
      </c>
      <c r="BI3913" s="240">
        <f>IF(N3913="nulová",J3913,0)</f>
        <v>0</v>
      </c>
      <c r="BJ3913" s="17" t="s">
        <v>81</v>
      </c>
      <c r="BK3913" s="240">
        <f>ROUND(I3913*H3913,2)</f>
        <v>0</v>
      </c>
      <c r="BL3913" s="17" t="s">
        <v>327</v>
      </c>
      <c r="BM3913" s="239" t="s">
        <v>4202</v>
      </c>
    </row>
    <row r="3914" s="2" customFormat="1" ht="37.8" customHeight="1">
      <c r="A3914" s="38"/>
      <c r="B3914" s="39"/>
      <c r="C3914" s="227" t="s">
        <v>4203</v>
      </c>
      <c r="D3914" s="227" t="s">
        <v>185</v>
      </c>
      <c r="E3914" s="228" t="s">
        <v>4204</v>
      </c>
      <c r="F3914" s="229" t="s">
        <v>4205</v>
      </c>
      <c r="G3914" s="230" t="s">
        <v>293</v>
      </c>
      <c r="H3914" s="231">
        <v>0.111</v>
      </c>
      <c r="I3914" s="232"/>
      <c r="J3914" s="233">
        <f>ROUND(I3914*H3914,2)</f>
        <v>0</v>
      </c>
      <c r="K3914" s="234"/>
      <c r="L3914" s="44"/>
      <c r="M3914" s="235" t="s">
        <v>1</v>
      </c>
      <c r="N3914" s="236" t="s">
        <v>38</v>
      </c>
      <c r="O3914" s="91"/>
      <c r="P3914" s="237">
        <f>O3914*H3914</f>
        <v>0</v>
      </c>
      <c r="Q3914" s="237">
        <v>0</v>
      </c>
      <c r="R3914" s="237">
        <f>Q3914*H3914</f>
        <v>0</v>
      </c>
      <c r="S3914" s="237">
        <v>0</v>
      </c>
      <c r="T3914" s="238">
        <f>S3914*H3914</f>
        <v>0</v>
      </c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R3914" s="239" t="s">
        <v>327</v>
      </c>
      <c r="AT3914" s="239" t="s">
        <v>185</v>
      </c>
      <c r="AU3914" s="239" t="s">
        <v>83</v>
      </c>
      <c r="AY3914" s="17" t="s">
        <v>183</v>
      </c>
      <c r="BE3914" s="240">
        <f>IF(N3914="základní",J3914,0)</f>
        <v>0</v>
      </c>
      <c r="BF3914" s="240">
        <f>IF(N3914="snížená",J3914,0)</f>
        <v>0</v>
      </c>
      <c r="BG3914" s="240">
        <f>IF(N3914="zákl. přenesená",J3914,0)</f>
        <v>0</v>
      </c>
      <c r="BH3914" s="240">
        <f>IF(N3914="sníž. přenesená",J3914,0)</f>
        <v>0</v>
      </c>
      <c r="BI3914" s="240">
        <f>IF(N3914="nulová",J3914,0)</f>
        <v>0</v>
      </c>
      <c r="BJ3914" s="17" t="s">
        <v>81</v>
      </c>
      <c r="BK3914" s="240">
        <f>ROUND(I3914*H3914,2)</f>
        <v>0</v>
      </c>
      <c r="BL3914" s="17" t="s">
        <v>327</v>
      </c>
      <c r="BM3914" s="239" t="s">
        <v>4206</v>
      </c>
    </row>
    <row r="3915" s="14" customFormat="1">
      <c r="A3915" s="14"/>
      <c r="B3915" s="252"/>
      <c r="C3915" s="253"/>
      <c r="D3915" s="243" t="s">
        <v>195</v>
      </c>
      <c r="E3915" s="253"/>
      <c r="F3915" s="255" t="s">
        <v>4207</v>
      </c>
      <c r="G3915" s="253"/>
      <c r="H3915" s="256">
        <v>0.111</v>
      </c>
      <c r="I3915" s="257"/>
      <c r="J3915" s="253"/>
      <c r="K3915" s="253"/>
      <c r="L3915" s="258"/>
      <c r="M3915" s="259"/>
      <c r="N3915" s="260"/>
      <c r="O3915" s="260"/>
      <c r="P3915" s="260"/>
      <c r="Q3915" s="260"/>
      <c r="R3915" s="260"/>
      <c r="S3915" s="260"/>
      <c r="T3915" s="261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62" t="s">
        <v>195</v>
      </c>
      <c r="AU3915" s="262" t="s">
        <v>83</v>
      </c>
      <c r="AV3915" s="14" t="s">
        <v>83</v>
      </c>
      <c r="AW3915" s="14" t="s">
        <v>4</v>
      </c>
      <c r="AX3915" s="14" t="s">
        <v>81</v>
      </c>
      <c r="AY3915" s="262" t="s">
        <v>183</v>
      </c>
    </row>
    <row r="3916" s="12" customFormat="1" ht="25.92" customHeight="1">
      <c r="A3916" s="12"/>
      <c r="B3916" s="211"/>
      <c r="C3916" s="212"/>
      <c r="D3916" s="213" t="s">
        <v>72</v>
      </c>
      <c r="E3916" s="214" t="s">
        <v>649</v>
      </c>
      <c r="F3916" s="214" t="s">
        <v>4208</v>
      </c>
      <c r="G3916" s="212"/>
      <c r="H3916" s="212"/>
      <c r="I3916" s="215"/>
      <c r="J3916" s="216">
        <f>BK3916</f>
        <v>0</v>
      </c>
      <c r="K3916" s="212"/>
      <c r="L3916" s="217"/>
      <c r="M3916" s="218"/>
      <c r="N3916" s="219"/>
      <c r="O3916" s="219"/>
      <c r="P3916" s="220">
        <f>P3917</f>
        <v>0</v>
      </c>
      <c r="Q3916" s="219"/>
      <c r="R3916" s="220">
        <f>R3917</f>
        <v>0</v>
      </c>
      <c r="S3916" s="219"/>
      <c r="T3916" s="221">
        <f>T3917</f>
        <v>0</v>
      </c>
      <c r="U3916" s="12"/>
      <c r="V3916" s="12"/>
      <c r="W3916" s="12"/>
      <c r="X3916" s="12"/>
      <c r="Y3916" s="12"/>
      <c r="Z3916" s="12"/>
      <c r="AA3916" s="12"/>
      <c r="AB3916" s="12"/>
      <c r="AC3916" s="12"/>
      <c r="AD3916" s="12"/>
      <c r="AE3916" s="12"/>
      <c r="AR3916" s="222" t="s">
        <v>199</v>
      </c>
      <c r="AT3916" s="223" t="s">
        <v>72</v>
      </c>
      <c r="AU3916" s="223" t="s">
        <v>73</v>
      </c>
      <c r="AY3916" s="222" t="s">
        <v>183</v>
      </c>
      <c r="BK3916" s="224">
        <f>BK3917</f>
        <v>0</v>
      </c>
    </row>
    <row r="3917" s="12" customFormat="1" ht="22.8" customHeight="1">
      <c r="A3917" s="12"/>
      <c r="B3917" s="211"/>
      <c r="C3917" s="212"/>
      <c r="D3917" s="213" t="s">
        <v>72</v>
      </c>
      <c r="E3917" s="225" t="s">
        <v>4209</v>
      </c>
      <c r="F3917" s="225" t="s">
        <v>4210</v>
      </c>
      <c r="G3917" s="212"/>
      <c r="H3917" s="212"/>
      <c r="I3917" s="215"/>
      <c r="J3917" s="226">
        <f>BK3917</f>
        <v>0</v>
      </c>
      <c r="K3917" s="212"/>
      <c r="L3917" s="217"/>
      <c r="M3917" s="218"/>
      <c r="N3917" s="219"/>
      <c r="O3917" s="219"/>
      <c r="P3917" s="220">
        <f>SUM(P3918:P3926)</f>
        <v>0</v>
      </c>
      <c r="Q3917" s="219"/>
      <c r="R3917" s="220">
        <f>SUM(R3918:R3926)</f>
        <v>0</v>
      </c>
      <c r="S3917" s="219"/>
      <c r="T3917" s="221">
        <f>SUM(T3918:T3926)</f>
        <v>0</v>
      </c>
      <c r="U3917" s="12"/>
      <c r="V3917" s="12"/>
      <c r="W3917" s="12"/>
      <c r="X3917" s="12"/>
      <c r="Y3917" s="12"/>
      <c r="Z3917" s="12"/>
      <c r="AA3917" s="12"/>
      <c r="AB3917" s="12"/>
      <c r="AC3917" s="12"/>
      <c r="AD3917" s="12"/>
      <c r="AE3917" s="12"/>
      <c r="AR3917" s="222" t="s">
        <v>199</v>
      </c>
      <c r="AT3917" s="223" t="s">
        <v>72</v>
      </c>
      <c r="AU3917" s="223" t="s">
        <v>81</v>
      </c>
      <c r="AY3917" s="222" t="s">
        <v>183</v>
      </c>
      <c r="BK3917" s="224">
        <f>SUM(BK3918:BK3926)</f>
        <v>0</v>
      </c>
    </row>
    <row r="3918" s="2" customFormat="1" ht="21.75" customHeight="1">
      <c r="A3918" s="38"/>
      <c r="B3918" s="39"/>
      <c r="C3918" s="227" t="s">
        <v>4211</v>
      </c>
      <c r="D3918" s="227" t="s">
        <v>185</v>
      </c>
      <c r="E3918" s="228" t="s">
        <v>81</v>
      </c>
      <c r="F3918" s="229" t="s">
        <v>4212</v>
      </c>
      <c r="G3918" s="230" t="s">
        <v>1875</v>
      </c>
      <c r="H3918" s="231">
        <v>1</v>
      </c>
      <c r="I3918" s="232"/>
      <c r="J3918" s="233">
        <f>ROUND(I3918*H3918,2)</f>
        <v>0</v>
      </c>
      <c r="K3918" s="234"/>
      <c r="L3918" s="44"/>
      <c r="M3918" s="235" t="s">
        <v>1</v>
      </c>
      <c r="N3918" s="236" t="s">
        <v>38</v>
      </c>
      <c r="O3918" s="91"/>
      <c r="P3918" s="237">
        <f>O3918*H3918</f>
        <v>0</v>
      </c>
      <c r="Q3918" s="237">
        <v>0</v>
      </c>
      <c r="R3918" s="237">
        <f>Q3918*H3918</f>
        <v>0</v>
      </c>
      <c r="S3918" s="237">
        <v>0</v>
      </c>
      <c r="T3918" s="238">
        <f>S3918*H3918</f>
        <v>0</v>
      </c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R3918" s="239" t="s">
        <v>906</v>
      </c>
      <c r="AT3918" s="239" t="s">
        <v>185</v>
      </c>
      <c r="AU3918" s="239" t="s">
        <v>83</v>
      </c>
      <c r="AY3918" s="17" t="s">
        <v>183</v>
      </c>
      <c r="BE3918" s="240">
        <f>IF(N3918="základní",J3918,0)</f>
        <v>0</v>
      </c>
      <c r="BF3918" s="240">
        <f>IF(N3918="snížená",J3918,0)</f>
        <v>0</v>
      </c>
      <c r="BG3918" s="240">
        <f>IF(N3918="zákl. přenesená",J3918,0)</f>
        <v>0</v>
      </c>
      <c r="BH3918" s="240">
        <f>IF(N3918="sníž. přenesená",J3918,0)</f>
        <v>0</v>
      </c>
      <c r="BI3918" s="240">
        <f>IF(N3918="nulová",J3918,0)</f>
        <v>0</v>
      </c>
      <c r="BJ3918" s="17" t="s">
        <v>81</v>
      </c>
      <c r="BK3918" s="240">
        <f>ROUND(I3918*H3918,2)</f>
        <v>0</v>
      </c>
      <c r="BL3918" s="17" t="s">
        <v>906</v>
      </c>
      <c r="BM3918" s="239" t="s">
        <v>4213</v>
      </c>
    </row>
    <row r="3919" s="14" customFormat="1">
      <c r="A3919" s="14"/>
      <c r="B3919" s="252"/>
      <c r="C3919" s="253"/>
      <c r="D3919" s="243" t="s">
        <v>195</v>
      </c>
      <c r="E3919" s="254" t="s">
        <v>1</v>
      </c>
      <c r="F3919" s="255" t="s">
        <v>81</v>
      </c>
      <c r="G3919" s="253"/>
      <c r="H3919" s="256">
        <v>1</v>
      </c>
      <c r="I3919" s="257"/>
      <c r="J3919" s="253"/>
      <c r="K3919" s="253"/>
      <c r="L3919" s="258"/>
      <c r="M3919" s="259"/>
      <c r="N3919" s="260"/>
      <c r="O3919" s="260"/>
      <c r="P3919" s="260"/>
      <c r="Q3919" s="260"/>
      <c r="R3919" s="260"/>
      <c r="S3919" s="260"/>
      <c r="T3919" s="261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62" t="s">
        <v>195</v>
      </c>
      <c r="AU3919" s="262" t="s">
        <v>83</v>
      </c>
      <c r="AV3919" s="14" t="s">
        <v>83</v>
      </c>
      <c r="AW3919" s="14" t="s">
        <v>30</v>
      </c>
      <c r="AX3919" s="14" t="s">
        <v>81</v>
      </c>
      <c r="AY3919" s="262" t="s">
        <v>183</v>
      </c>
    </row>
    <row r="3920" s="2" customFormat="1" ht="24.15" customHeight="1">
      <c r="A3920" s="38"/>
      <c r="B3920" s="39"/>
      <c r="C3920" s="227" t="s">
        <v>4214</v>
      </c>
      <c r="D3920" s="227" t="s">
        <v>185</v>
      </c>
      <c r="E3920" s="228" t="s">
        <v>83</v>
      </c>
      <c r="F3920" s="229" t="s">
        <v>4215</v>
      </c>
      <c r="G3920" s="230" t="s">
        <v>1875</v>
      </c>
      <c r="H3920" s="231">
        <v>1</v>
      </c>
      <c r="I3920" s="232"/>
      <c r="J3920" s="233">
        <f>ROUND(I3920*H3920,2)</f>
        <v>0</v>
      </c>
      <c r="K3920" s="234"/>
      <c r="L3920" s="44"/>
      <c r="M3920" s="235" t="s">
        <v>1</v>
      </c>
      <c r="N3920" s="236" t="s">
        <v>38</v>
      </c>
      <c r="O3920" s="91"/>
      <c r="P3920" s="237">
        <f>O3920*H3920</f>
        <v>0</v>
      </c>
      <c r="Q3920" s="237">
        <v>0</v>
      </c>
      <c r="R3920" s="237">
        <f>Q3920*H3920</f>
        <v>0</v>
      </c>
      <c r="S3920" s="237">
        <v>0</v>
      </c>
      <c r="T3920" s="238">
        <f>S3920*H3920</f>
        <v>0</v>
      </c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R3920" s="239" t="s">
        <v>906</v>
      </c>
      <c r="AT3920" s="239" t="s">
        <v>185</v>
      </c>
      <c r="AU3920" s="239" t="s">
        <v>83</v>
      </c>
      <c r="AY3920" s="17" t="s">
        <v>183</v>
      </c>
      <c r="BE3920" s="240">
        <f>IF(N3920="základní",J3920,0)</f>
        <v>0</v>
      </c>
      <c r="BF3920" s="240">
        <f>IF(N3920="snížená",J3920,0)</f>
        <v>0</v>
      </c>
      <c r="BG3920" s="240">
        <f>IF(N3920="zákl. přenesená",J3920,0)</f>
        <v>0</v>
      </c>
      <c r="BH3920" s="240">
        <f>IF(N3920="sníž. přenesená",J3920,0)</f>
        <v>0</v>
      </c>
      <c r="BI3920" s="240">
        <f>IF(N3920="nulová",J3920,0)</f>
        <v>0</v>
      </c>
      <c r="BJ3920" s="17" t="s">
        <v>81</v>
      </c>
      <c r="BK3920" s="240">
        <f>ROUND(I3920*H3920,2)</f>
        <v>0</v>
      </c>
      <c r="BL3920" s="17" t="s">
        <v>906</v>
      </c>
      <c r="BM3920" s="239" t="s">
        <v>4216</v>
      </c>
    </row>
    <row r="3921" s="2" customFormat="1" ht="16.5" customHeight="1">
      <c r="A3921" s="38"/>
      <c r="B3921" s="39"/>
      <c r="C3921" s="227" t="s">
        <v>4217</v>
      </c>
      <c r="D3921" s="227" t="s">
        <v>185</v>
      </c>
      <c r="E3921" s="228" t="s">
        <v>199</v>
      </c>
      <c r="F3921" s="229" t="s">
        <v>4218</v>
      </c>
      <c r="G3921" s="230" t="s">
        <v>1875</v>
      </c>
      <c r="H3921" s="231">
        <v>1</v>
      </c>
      <c r="I3921" s="232"/>
      <c r="J3921" s="233">
        <f>ROUND(I3921*H3921,2)</f>
        <v>0</v>
      </c>
      <c r="K3921" s="234"/>
      <c r="L3921" s="44"/>
      <c r="M3921" s="235" t="s">
        <v>1</v>
      </c>
      <c r="N3921" s="236" t="s">
        <v>38</v>
      </c>
      <c r="O3921" s="91"/>
      <c r="P3921" s="237">
        <f>O3921*H3921</f>
        <v>0</v>
      </c>
      <c r="Q3921" s="237">
        <v>0</v>
      </c>
      <c r="R3921" s="237">
        <f>Q3921*H3921</f>
        <v>0</v>
      </c>
      <c r="S3921" s="237">
        <v>0</v>
      </c>
      <c r="T3921" s="238">
        <f>S3921*H3921</f>
        <v>0</v>
      </c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R3921" s="239" t="s">
        <v>906</v>
      </c>
      <c r="AT3921" s="239" t="s">
        <v>185</v>
      </c>
      <c r="AU3921" s="239" t="s">
        <v>83</v>
      </c>
      <c r="AY3921" s="17" t="s">
        <v>183</v>
      </c>
      <c r="BE3921" s="240">
        <f>IF(N3921="základní",J3921,0)</f>
        <v>0</v>
      </c>
      <c r="BF3921" s="240">
        <f>IF(N3921="snížená",J3921,0)</f>
        <v>0</v>
      </c>
      <c r="BG3921" s="240">
        <f>IF(N3921="zákl. přenesená",J3921,0)</f>
        <v>0</v>
      </c>
      <c r="BH3921" s="240">
        <f>IF(N3921="sníž. přenesená",J3921,0)</f>
        <v>0</v>
      </c>
      <c r="BI3921" s="240">
        <f>IF(N3921="nulová",J3921,0)</f>
        <v>0</v>
      </c>
      <c r="BJ3921" s="17" t="s">
        <v>81</v>
      </c>
      <c r="BK3921" s="240">
        <f>ROUND(I3921*H3921,2)</f>
        <v>0</v>
      </c>
      <c r="BL3921" s="17" t="s">
        <v>906</v>
      </c>
      <c r="BM3921" s="239" t="s">
        <v>4219</v>
      </c>
    </row>
    <row r="3922" s="2" customFormat="1" ht="21.75" customHeight="1">
      <c r="A3922" s="38"/>
      <c r="B3922" s="39"/>
      <c r="C3922" s="227" t="s">
        <v>4220</v>
      </c>
      <c r="D3922" s="227" t="s">
        <v>185</v>
      </c>
      <c r="E3922" s="228" t="s">
        <v>188</v>
      </c>
      <c r="F3922" s="229" t="s">
        <v>4221</v>
      </c>
      <c r="G3922" s="230" t="s">
        <v>1875</v>
      </c>
      <c r="H3922" s="231">
        <v>1</v>
      </c>
      <c r="I3922" s="232"/>
      <c r="J3922" s="233">
        <f>ROUND(I3922*H3922,2)</f>
        <v>0</v>
      </c>
      <c r="K3922" s="234"/>
      <c r="L3922" s="44"/>
      <c r="M3922" s="235" t="s">
        <v>1</v>
      </c>
      <c r="N3922" s="236" t="s">
        <v>38</v>
      </c>
      <c r="O3922" s="91"/>
      <c r="P3922" s="237">
        <f>O3922*H3922</f>
        <v>0</v>
      </c>
      <c r="Q3922" s="237">
        <v>0</v>
      </c>
      <c r="R3922" s="237">
        <f>Q3922*H3922</f>
        <v>0</v>
      </c>
      <c r="S3922" s="237">
        <v>0</v>
      </c>
      <c r="T3922" s="238">
        <f>S3922*H3922</f>
        <v>0</v>
      </c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R3922" s="239" t="s">
        <v>906</v>
      </c>
      <c r="AT3922" s="239" t="s">
        <v>185</v>
      </c>
      <c r="AU3922" s="239" t="s">
        <v>83</v>
      </c>
      <c r="AY3922" s="17" t="s">
        <v>183</v>
      </c>
      <c r="BE3922" s="240">
        <f>IF(N3922="základní",J3922,0)</f>
        <v>0</v>
      </c>
      <c r="BF3922" s="240">
        <f>IF(N3922="snížená",J3922,0)</f>
        <v>0</v>
      </c>
      <c r="BG3922" s="240">
        <f>IF(N3922="zákl. přenesená",J3922,0)</f>
        <v>0</v>
      </c>
      <c r="BH3922" s="240">
        <f>IF(N3922="sníž. přenesená",J3922,0)</f>
        <v>0</v>
      </c>
      <c r="BI3922" s="240">
        <f>IF(N3922="nulová",J3922,0)</f>
        <v>0</v>
      </c>
      <c r="BJ3922" s="17" t="s">
        <v>81</v>
      </c>
      <c r="BK3922" s="240">
        <f>ROUND(I3922*H3922,2)</f>
        <v>0</v>
      </c>
      <c r="BL3922" s="17" t="s">
        <v>906</v>
      </c>
      <c r="BM3922" s="239" t="s">
        <v>4222</v>
      </c>
    </row>
    <row r="3923" s="2" customFormat="1" ht="16.5" customHeight="1">
      <c r="A3923" s="38"/>
      <c r="B3923" s="39"/>
      <c r="C3923" s="227" t="s">
        <v>4223</v>
      </c>
      <c r="D3923" s="227" t="s">
        <v>185</v>
      </c>
      <c r="E3923" s="228" t="s">
        <v>244</v>
      </c>
      <c r="F3923" s="229" t="s">
        <v>4224</v>
      </c>
      <c r="G3923" s="230" t="s">
        <v>1875</v>
      </c>
      <c r="H3923" s="231">
        <v>1</v>
      </c>
      <c r="I3923" s="232"/>
      <c r="J3923" s="233">
        <f>ROUND(I3923*H3923,2)</f>
        <v>0</v>
      </c>
      <c r="K3923" s="234"/>
      <c r="L3923" s="44"/>
      <c r="M3923" s="235" t="s">
        <v>1</v>
      </c>
      <c r="N3923" s="236" t="s">
        <v>38</v>
      </c>
      <c r="O3923" s="91"/>
      <c r="P3923" s="237">
        <f>O3923*H3923</f>
        <v>0</v>
      </c>
      <c r="Q3923" s="237">
        <v>0</v>
      </c>
      <c r="R3923" s="237">
        <f>Q3923*H3923</f>
        <v>0</v>
      </c>
      <c r="S3923" s="237">
        <v>0</v>
      </c>
      <c r="T3923" s="238">
        <f>S3923*H3923</f>
        <v>0</v>
      </c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R3923" s="239" t="s">
        <v>906</v>
      </c>
      <c r="AT3923" s="239" t="s">
        <v>185</v>
      </c>
      <c r="AU3923" s="239" t="s">
        <v>83</v>
      </c>
      <c r="AY3923" s="17" t="s">
        <v>183</v>
      </c>
      <c r="BE3923" s="240">
        <f>IF(N3923="základní",J3923,0)</f>
        <v>0</v>
      </c>
      <c r="BF3923" s="240">
        <f>IF(N3923="snížená",J3923,0)</f>
        <v>0</v>
      </c>
      <c r="BG3923" s="240">
        <f>IF(N3923="zákl. přenesená",J3923,0)</f>
        <v>0</v>
      </c>
      <c r="BH3923" s="240">
        <f>IF(N3923="sníž. přenesená",J3923,0)</f>
        <v>0</v>
      </c>
      <c r="BI3923" s="240">
        <f>IF(N3923="nulová",J3923,0)</f>
        <v>0</v>
      </c>
      <c r="BJ3923" s="17" t="s">
        <v>81</v>
      </c>
      <c r="BK3923" s="240">
        <f>ROUND(I3923*H3923,2)</f>
        <v>0</v>
      </c>
      <c r="BL3923" s="17" t="s">
        <v>906</v>
      </c>
      <c r="BM3923" s="239" t="s">
        <v>4225</v>
      </c>
    </row>
    <row r="3924" s="2" customFormat="1" ht="16.5" customHeight="1">
      <c r="A3924" s="38"/>
      <c r="B3924" s="39"/>
      <c r="C3924" s="227" t="s">
        <v>4226</v>
      </c>
      <c r="D3924" s="227" t="s">
        <v>185</v>
      </c>
      <c r="E3924" s="228" t="s">
        <v>257</v>
      </c>
      <c r="F3924" s="229" t="s">
        <v>4227</v>
      </c>
      <c r="G3924" s="230" t="s">
        <v>1875</v>
      </c>
      <c r="H3924" s="231">
        <v>1</v>
      </c>
      <c r="I3924" s="232"/>
      <c r="J3924" s="233">
        <f>ROUND(I3924*H3924,2)</f>
        <v>0</v>
      </c>
      <c r="K3924" s="234"/>
      <c r="L3924" s="44"/>
      <c r="M3924" s="235" t="s">
        <v>1</v>
      </c>
      <c r="N3924" s="236" t="s">
        <v>38</v>
      </c>
      <c r="O3924" s="91"/>
      <c r="P3924" s="237">
        <f>O3924*H3924</f>
        <v>0</v>
      </c>
      <c r="Q3924" s="237">
        <v>0</v>
      </c>
      <c r="R3924" s="237">
        <f>Q3924*H3924</f>
        <v>0</v>
      </c>
      <c r="S3924" s="237">
        <v>0</v>
      </c>
      <c r="T3924" s="238">
        <f>S3924*H3924</f>
        <v>0</v>
      </c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R3924" s="239" t="s">
        <v>906</v>
      </c>
      <c r="AT3924" s="239" t="s">
        <v>185</v>
      </c>
      <c r="AU3924" s="239" t="s">
        <v>83</v>
      </c>
      <c r="AY3924" s="17" t="s">
        <v>183</v>
      </c>
      <c r="BE3924" s="240">
        <f>IF(N3924="základní",J3924,0)</f>
        <v>0</v>
      </c>
      <c r="BF3924" s="240">
        <f>IF(N3924="snížená",J3924,0)</f>
        <v>0</v>
      </c>
      <c r="BG3924" s="240">
        <f>IF(N3924="zákl. přenesená",J3924,0)</f>
        <v>0</v>
      </c>
      <c r="BH3924" s="240">
        <f>IF(N3924="sníž. přenesená",J3924,0)</f>
        <v>0</v>
      </c>
      <c r="BI3924" s="240">
        <f>IF(N3924="nulová",J3924,0)</f>
        <v>0</v>
      </c>
      <c r="BJ3924" s="17" t="s">
        <v>81</v>
      </c>
      <c r="BK3924" s="240">
        <f>ROUND(I3924*H3924,2)</f>
        <v>0</v>
      </c>
      <c r="BL3924" s="17" t="s">
        <v>906</v>
      </c>
      <c r="BM3924" s="239" t="s">
        <v>4228</v>
      </c>
    </row>
    <row r="3925" s="2" customFormat="1" ht="16.5" customHeight="1">
      <c r="A3925" s="38"/>
      <c r="B3925" s="39"/>
      <c r="C3925" s="227" t="s">
        <v>3443</v>
      </c>
      <c r="D3925" s="227" t="s">
        <v>185</v>
      </c>
      <c r="E3925" s="228" t="s">
        <v>277</v>
      </c>
      <c r="F3925" s="229" t="s">
        <v>4229</v>
      </c>
      <c r="G3925" s="230" t="s">
        <v>1875</v>
      </c>
      <c r="H3925" s="231">
        <v>1</v>
      </c>
      <c r="I3925" s="232"/>
      <c r="J3925" s="233">
        <f>ROUND(I3925*H3925,2)</f>
        <v>0</v>
      </c>
      <c r="K3925" s="234"/>
      <c r="L3925" s="44"/>
      <c r="M3925" s="235" t="s">
        <v>1</v>
      </c>
      <c r="N3925" s="236" t="s">
        <v>38</v>
      </c>
      <c r="O3925" s="91"/>
      <c r="P3925" s="237">
        <f>O3925*H3925</f>
        <v>0</v>
      </c>
      <c r="Q3925" s="237">
        <v>0</v>
      </c>
      <c r="R3925" s="237">
        <f>Q3925*H3925</f>
        <v>0</v>
      </c>
      <c r="S3925" s="237">
        <v>0</v>
      </c>
      <c r="T3925" s="238">
        <f>S3925*H3925</f>
        <v>0</v>
      </c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R3925" s="239" t="s">
        <v>906</v>
      </c>
      <c r="AT3925" s="239" t="s">
        <v>185</v>
      </c>
      <c r="AU3925" s="239" t="s">
        <v>83</v>
      </c>
      <c r="AY3925" s="17" t="s">
        <v>183</v>
      </c>
      <c r="BE3925" s="240">
        <f>IF(N3925="základní",J3925,0)</f>
        <v>0</v>
      </c>
      <c r="BF3925" s="240">
        <f>IF(N3925="snížená",J3925,0)</f>
        <v>0</v>
      </c>
      <c r="BG3925" s="240">
        <f>IF(N3925="zákl. přenesená",J3925,0)</f>
        <v>0</v>
      </c>
      <c r="BH3925" s="240">
        <f>IF(N3925="sníž. přenesená",J3925,0)</f>
        <v>0</v>
      </c>
      <c r="BI3925" s="240">
        <f>IF(N3925="nulová",J3925,0)</f>
        <v>0</v>
      </c>
      <c r="BJ3925" s="17" t="s">
        <v>81</v>
      </c>
      <c r="BK3925" s="240">
        <f>ROUND(I3925*H3925,2)</f>
        <v>0</v>
      </c>
      <c r="BL3925" s="17" t="s">
        <v>906</v>
      </c>
      <c r="BM3925" s="239" t="s">
        <v>4230</v>
      </c>
    </row>
    <row r="3926" s="2" customFormat="1" ht="16.5" customHeight="1">
      <c r="A3926" s="38"/>
      <c r="B3926" s="39"/>
      <c r="C3926" s="227" t="s">
        <v>4231</v>
      </c>
      <c r="D3926" s="227" t="s">
        <v>185</v>
      </c>
      <c r="E3926" s="228" t="s">
        <v>283</v>
      </c>
      <c r="F3926" s="229" t="s">
        <v>4232</v>
      </c>
      <c r="G3926" s="230" t="s">
        <v>1875</v>
      </c>
      <c r="H3926" s="231">
        <v>1</v>
      </c>
      <c r="I3926" s="232"/>
      <c r="J3926" s="233">
        <f>ROUND(I3926*H3926,2)</f>
        <v>0</v>
      </c>
      <c r="K3926" s="234"/>
      <c r="L3926" s="44"/>
      <c r="M3926" s="290" t="s">
        <v>1</v>
      </c>
      <c r="N3926" s="291" t="s">
        <v>38</v>
      </c>
      <c r="O3926" s="292"/>
      <c r="P3926" s="293">
        <f>O3926*H3926</f>
        <v>0</v>
      </c>
      <c r="Q3926" s="293">
        <v>0</v>
      </c>
      <c r="R3926" s="293">
        <f>Q3926*H3926</f>
        <v>0</v>
      </c>
      <c r="S3926" s="293">
        <v>0</v>
      </c>
      <c r="T3926" s="294">
        <f>S3926*H3926</f>
        <v>0</v>
      </c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R3926" s="239" t="s">
        <v>906</v>
      </c>
      <c r="AT3926" s="239" t="s">
        <v>185</v>
      </c>
      <c r="AU3926" s="239" t="s">
        <v>83</v>
      </c>
      <c r="AY3926" s="17" t="s">
        <v>183</v>
      </c>
      <c r="BE3926" s="240">
        <f>IF(N3926="základní",J3926,0)</f>
        <v>0</v>
      </c>
      <c r="BF3926" s="240">
        <f>IF(N3926="snížená",J3926,0)</f>
        <v>0</v>
      </c>
      <c r="BG3926" s="240">
        <f>IF(N3926="zákl. přenesená",J3926,0)</f>
        <v>0</v>
      </c>
      <c r="BH3926" s="240">
        <f>IF(N3926="sníž. přenesená",J3926,0)</f>
        <v>0</v>
      </c>
      <c r="BI3926" s="240">
        <f>IF(N3926="nulová",J3926,0)</f>
        <v>0</v>
      </c>
      <c r="BJ3926" s="17" t="s">
        <v>81</v>
      </c>
      <c r="BK3926" s="240">
        <f>ROUND(I3926*H3926,2)</f>
        <v>0</v>
      </c>
      <c r="BL3926" s="17" t="s">
        <v>906</v>
      </c>
      <c r="BM3926" s="239" t="s">
        <v>4233</v>
      </c>
    </row>
    <row r="3927" s="2" customFormat="1" ht="6.96" customHeight="1">
      <c r="A3927" s="38"/>
      <c r="B3927" s="66"/>
      <c r="C3927" s="67"/>
      <c r="D3927" s="67"/>
      <c r="E3927" s="67"/>
      <c r="F3927" s="67"/>
      <c r="G3927" s="67"/>
      <c r="H3927" s="67"/>
      <c r="I3927" s="67"/>
      <c r="J3927" s="67"/>
      <c r="K3927" s="67"/>
      <c r="L3927" s="44"/>
      <c r="M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</row>
  </sheetData>
  <sheetProtection sheet="1" autoFilter="0" formatColumns="0" formatRows="0" objects="1" scenarios="1" spinCount="100000" saltValue="aAFDMnoIuPx259ATut+eNn7NJKXOlM1lUvv56hGVhzlkeIuKzmhTXBZKFjVgEgHkyPM+Ey4vHDsDw/+mKM3A3w==" hashValue="umD+oZ+NFI+UThViQClnAwsLA4p9Cw/T/0qSbNoKxhKvy5evYNJQz2k6NItHvmfX8Lz43MMPbyZq6NpJJ5NF+Q==" algorithmName="SHA-512" password="CC35"/>
  <autoFilter ref="C151:K3926"/>
  <mergeCells count="9">
    <mergeCell ref="E7:H7"/>
    <mergeCell ref="E9:H9"/>
    <mergeCell ref="E18:H18"/>
    <mergeCell ref="E27:H27"/>
    <mergeCell ref="E85:H85"/>
    <mergeCell ref="E87:H87"/>
    <mergeCell ref="E142:H142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150</v>
      </c>
      <c r="L8" s="20"/>
    </row>
    <row r="9" s="2" customFormat="1" ht="16.5" customHeight="1">
      <c r="A9" s="38"/>
      <c r="B9" s="44"/>
      <c r="C9" s="38"/>
      <c r="D9" s="38"/>
      <c r="E9" s="151" t="s">
        <v>4234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4235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4236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10. 6. 2025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ROUND((SUM(BE131:BE207)),  2)</f>
        <v>0</v>
      </c>
      <c r="G35" s="38"/>
      <c r="H35" s="38"/>
      <c r="I35" s="164">
        <v>0.20999999999999999</v>
      </c>
      <c r="J35" s="163">
        <f>ROUND(((SUM(BE131:BE207))*I35),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ROUND((SUM(BF131:BF207)),  2)</f>
        <v>0</v>
      </c>
      <c r="G36" s="38"/>
      <c r="H36" s="38"/>
      <c r="I36" s="164">
        <v>0.12</v>
      </c>
      <c r="J36" s="163">
        <f>ROUND(((SUM(BF131:BF207))*I36),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ROUND((SUM(BG131:BG207)),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ROUND((SUM(BH131:BH207)),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ROUND((SUM(BI131:BI207)),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150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4234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4235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01 - Vnitřní vodovod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10. 6. 2025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153</v>
      </c>
      <c r="D96" s="185"/>
      <c r="E96" s="185"/>
      <c r="F96" s="185"/>
      <c r="G96" s="185"/>
      <c r="H96" s="185"/>
      <c r="I96" s="185"/>
      <c r="J96" s="186" t="s">
        <v>154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155</v>
      </c>
      <c r="D98" s="40"/>
      <c r="E98" s="40"/>
      <c r="F98" s="40"/>
      <c r="G98" s="40"/>
      <c r="H98" s="40"/>
      <c r="I98" s="40"/>
      <c r="J98" s="110">
        <f>J131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156</v>
      </c>
    </row>
    <row r="99" s="9" customFormat="1" ht="24.96" customHeight="1">
      <c r="A99" s="9"/>
      <c r="B99" s="188"/>
      <c r="C99" s="189"/>
      <c r="D99" s="190" t="s">
        <v>157</v>
      </c>
      <c r="E99" s="191"/>
      <c r="F99" s="191"/>
      <c r="G99" s="191"/>
      <c r="H99" s="191"/>
      <c r="I99" s="191"/>
      <c r="J99" s="192">
        <f>J132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564</v>
      </c>
      <c r="E100" s="196"/>
      <c r="F100" s="196"/>
      <c r="G100" s="196"/>
      <c r="H100" s="196"/>
      <c r="I100" s="196"/>
      <c r="J100" s="197">
        <f>J133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159</v>
      </c>
      <c r="E101" s="196"/>
      <c r="F101" s="196"/>
      <c r="G101" s="196"/>
      <c r="H101" s="196"/>
      <c r="I101" s="196"/>
      <c r="J101" s="197">
        <f>J136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160</v>
      </c>
      <c r="E102" s="196"/>
      <c r="F102" s="196"/>
      <c r="G102" s="196"/>
      <c r="H102" s="196"/>
      <c r="I102" s="196"/>
      <c r="J102" s="197">
        <f>J138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567</v>
      </c>
      <c r="E103" s="196"/>
      <c r="F103" s="196"/>
      <c r="G103" s="196"/>
      <c r="H103" s="196"/>
      <c r="I103" s="196"/>
      <c r="J103" s="197">
        <f>J146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161</v>
      </c>
      <c r="E104" s="191"/>
      <c r="F104" s="191"/>
      <c r="G104" s="191"/>
      <c r="H104" s="191"/>
      <c r="I104" s="191"/>
      <c r="J104" s="192">
        <f>J149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4237</v>
      </c>
      <c r="E105" s="196"/>
      <c r="F105" s="196"/>
      <c r="G105" s="196"/>
      <c r="H105" s="196"/>
      <c r="I105" s="196"/>
      <c r="J105" s="197">
        <f>J150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573</v>
      </c>
      <c r="E106" s="196"/>
      <c r="F106" s="196"/>
      <c r="G106" s="196"/>
      <c r="H106" s="196"/>
      <c r="I106" s="196"/>
      <c r="J106" s="197">
        <f>J196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4238</v>
      </c>
      <c r="E107" s="191"/>
      <c r="F107" s="191"/>
      <c r="G107" s="191"/>
      <c r="H107" s="191"/>
      <c r="I107" s="191"/>
      <c r="J107" s="192">
        <f>J202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4239</v>
      </c>
      <c r="E108" s="196"/>
      <c r="F108" s="196"/>
      <c r="G108" s="196"/>
      <c r="H108" s="196"/>
      <c r="I108" s="196"/>
      <c r="J108" s="197">
        <f>J203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4240</v>
      </c>
      <c r="E109" s="196"/>
      <c r="F109" s="196"/>
      <c r="G109" s="196"/>
      <c r="H109" s="196"/>
      <c r="I109" s="196"/>
      <c r="J109" s="197">
        <f>J206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168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83" t="str">
        <f>E7</f>
        <v>Dejvické divadlo-Přístavba a stavební úpravy objektu č.p.1084, k.ú. Dejvice, Zelená 15a,Praha 6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150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2" customFormat="1" ht="16.5" customHeight="1">
      <c r="A121" s="38"/>
      <c r="B121" s="39"/>
      <c r="C121" s="40"/>
      <c r="D121" s="40"/>
      <c r="E121" s="183" t="s">
        <v>4234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4235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E11</f>
        <v>01 - Vnitřní vodovod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F14</f>
        <v xml:space="preserve"> </v>
      </c>
      <c r="G125" s="40"/>
      <c r="H125" s="40"/>
      <c r="I125" s="32" t="s">
        <v>22</v>
      </c>
      <c r="J125" s="79" t="str">
        <f>IF(J14="","",J14)</f>
        <v>10. 6. 2025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E17</f>
        <v xml:space="preserve"> </v>
      </c>
      <c r="G127" s="40"/>
      <c r="H127" s="40"/>
      <c r="I127" s="32" t="s">
        <v>29</v>
      </c>
      <c r="J127" s="36" t="str">
        <f>E23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27</v>
      </c>
      <c r="D128" s="40"/>
      <c r="E128" s="40"/>
      <c r="F128" s="27" t="str">
        <f>IF(E20="","",E20)</f>
        <v>Vyplň údaj</v>
      </c>
      <c r="G128" s="40"/>
      <c r="H128" s="40"/>
      <c r="I128" s="32" t="s">
        <v>31</v>
      </c>
      <c r="J128" s="36" t="str">
        <f>E26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9"/>
      <c r="B130" s="200"/>
      <c r="C130" s="201" t="s">
        <v>169</v>
      </c>
      <c r="D130" s="202" t="s">
        <v>58</v>
      </c>
      <c r="E130" s="202" t="s">
        <v>54</v>
      </c>
      <c r="F130" s="202" t="s">
        <v>55</v>
      </c>
      <c r="G130" s="202" t="s">
        <v>170</v>
      </c>
      <c r="H130" s="202" t="s">
        <v>171</v>
      </c>
      <c r="I130" s="202" t="s">
        <v>172</v>
      </c>
      <c r="J130" s="203" t="s">
        <v>154</v>
      </c>
      <c r="K130" s="204" t="s">
        <v>173</v>
      </c>
      <c r="L130" s="205"/>
      <c r="M130" s="100" t="s">
        <v>1</v>
      </c>
      <c r="N130" s="101" t="s">
        <v>37</v>
      </c>
      <c r="O130" s="101" t="s">
        <v>174</v>
      </c>
      <c r="P130" s="101" t="s">
        <v>175</v>
      </c>
      <c r="Q130" s="101" t="s">
        <v>176</v>
      </c>
      <c r="R130" s="101" t="s">
        <v>177</v>
      </c>
      <c r="S130" s="101" t="s">
        <v>178</v>
      </c>
      <c r="T130" s="102" t="s">
        <v>179</v>
      </c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</row>
    <row r="131" s="2" customFormat="1" ht="22.8" customHeight="1">
      <c r="A131" s="38"/>
      <c r="B131" s="39"/>
      <c r="C131" s="107" t="s">
        <v>180</v>
      </c>
      <c r="D131" s="40"/>
      <c r="E131" s="40"/>
      <c r="F131" s="40"/>
      <c r="G131" s="40"/>
      <c r="H131" s="40"/>
      <c r="I131" s="40"/>
      <c r="J131" s="206">
        <f>BK131</f>
        <v>0</v>
      </c>
      <c r="K131" s="40"/>
      <c r="L131" s="44"/>
      <c r="M131" s="103"/>
      <c r="N131" s="207"/>
      <c r="O131" s="104"/>
      <c r="P131" s="208">
        <f>P132+P149+P202</f>
        <v>0</v>
      </c>
      <c r="Q131" s="104"/>
      <c r="R131" s="208">
        <f>R132+R149+R202</f>
        <v>0.38927659999999997</v>
      </c>
      <c r="S131" s="104"/>
      <c r="T131" s="209">
        <f>T132+T149+T202</f>
        <v>0.69347999999999999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72</v>
      </c>
      <c r="AU131" s="17" t="s">
        <v>156</v>
      </c>
      <c r="BK131" s="210">
        <f>BK132+BK149+BK202</f>
        <v>0</v>
      </c>
    </row>
    <row r="132" s="12" customFormat="1" ht="25.92" customHeight="1">
      <c r="A132" s="12"/>
      <c r="B132" s="211"/>
      <c r="C132" s="212"/>
      <c r="D132" s="213" t="s">
        <v>72</v>
      </c>
      <c r="E132" s="214" t="s">
        <v>181</v>
      </c>
      <c r="F132" s="214" t="s">
        <v>182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P133+P136+P138+P146</f>
        <v>0</v>
      </c>
      <c r="Q132" s="219"/>
      <c r="R132" s="220">
        <f>R133+R136+R138+R146</f>
        <v>0.29399999999999998</v>
      </c>
      <c r="S132" s="219"/>
      <c r="T132" s="221">
        <f>T133+T136+T138+T146</f>
        <v>0.66500000000000004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81</v>
      </c>
      <c r="AT132" s="223" t="s">
        <v>72</v>
      </c>
      <c r="AU132" s="223" t="s">
        <v>73</v>
      </c>
      <c r="AY132" s="222" t="s">
        <v>183</v>
      </c>
      <c r="BK132" s="224">
        <f>BK133+BK136+BK138+BK146</f>
        <v>0</v>
      </c>
    </row>
    <row r="133" s="12" customFormat="1" ht="22.8" customHeight="1">
      <c r="A133" s="12"/>
      <c r="B133" s="211"/>
      <c r="C133" s="212"/>
      <c r="D133" s="213" t="s">
        <v>72</v>
      </c>
      <c r="E133" s="225" t="s">
        <v>257</v>
      </c>
      <c r="F133" s="225" t="s">
        <v>1540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SUM(P134:P135)</f>
        <v>0</v>
      </c>
      <c r="Q133" s="219"/>
      <c r="R133" s="220">
        <f>SUM(R134:R135)</f>
        <v>0.29399999999999998</v>
      </c>
      <c r="S133" s="219"/>
      <c r="T133" s="221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81</v>
      </c>
      <c r="AT133" s="223" t="s">
        <v>72</v>
      </c>
      <c r="AU133" s="223" t="s">
        <v>81</v>
      </c>
      <c r="AY133" s="222" t="s">
        <v>183</v>
      </c>
      <c r="BK133" s="224">
        <f>SUM(BK134:BK135)</f>
        <v>0</v>
      </c>
    </row>
    <row r="134" s="2" customFormat="1" ht="21.75" customHeight="1">
      <c r="A134" s="38"/>
      <c r="B134" s="39"/>
      <c r="C134" s="227" t="s">
        <v>81</v>
      </c>
      <c r="D134" s="227" t="s">
        <v>185</v>
      </c>
      <c r="E134" s="228" t="s">
        <v>4241</v>
      </c>
      <c r="F134" s="229" t="s">
        <v>4242</v>
      </c>
      <c r="G134" s="230" t="s">
        <v>202</v>
      </c>
      <c r="H134" s="231">
        <v>5.25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0.056000000000000001</v>
      </c>
      <c r="R134" s="237">
        <f>Q134*H134</f>
        <v>0.29399999999999998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188</v>
      </c>
      <c r="AT134" s="239" t="s">
        <v>185</v>
      </c>
      <c r="AU134" s="239" t="s">
        <v>83</v>
      </c>
      <c r="AY134" s="17" t="s">
        <v>183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81</v>
      </c>
      <c r="BK134" s="240">
        <f>ROUND(I134*H134,2)</f>
        <v>0</v>
      </c>
      <c r="BL134" s="17" t="s">
        <v>188</v>
      </c>
      <c r="BM134" s="239" t="s">
        <v>4243</v>
      </c>
    </row>
    <row r="135" s="14" customFormat="1">
      <c r="A135" s="14"/>
      <c r="B135" s="252"/>
      <c r="C135" s="253"/>
      <c r="D135" s="243" t="s">
        <v>195</v>
      </c>
      <c r="E135" s="254" t="s">
        <v>1</v>
      </c>
      <c r="F135" s="255" t="s">
        <v>4244</v>
      </c>
      <c r="G135" s="253"/>
      <c r="H135" s="256">
        <v>5.25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195</v>
      </c>
      <c r="AU135" s="262" t="s">
        <v>83</v>
      </c>
      <c r="AV135" s="14" t="s">
        <v>83</v>
      </c>
      <c r="AW135" s="14" t="s">
        <v>30</v>
      </c>
      <c r="AX135" s="14" t="s">
        <v>81</v>
      </c>
      <c r="AY135" s="262" t="s">
        <v>183</v>
      </c>
    </row>
    <row r="136" s="12" customFormat="1" ht="22.8" customHeight="1">
      <c r="A136" s="12"/>
      <c r="B136" s="211"/>
      <c r="C136" s="212"/>
      <c r="D136" s="213" t="s">
        <v>72</v>
      </c>
      <c r="E136" s="225" t="s">
        <v>190</v>
      </c>
      <c r="F136" s="225" t="s">
        <v>191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P137</f>
        <v>0</v>
      </c>
      <c r="Q136" s="219"/>
      <c r="R136" s="220">
        <f>R137</f>
        <v>0</v>
      </c>
      <c r="S136" s="219"/>
      <c r="T136" s="221">
        <f>T137</f>
        <v>0.66500000000000004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81</v>
      </c>
      <c r="AT136" s="223" t="s">
        <v>72</v>
      </c>
      <c r="AU136" s="223" t="s">
        <v>81</v>
      </c>
      <c r="AY136" s="222" t="s">
        <v>183</v>
      </c>
      <c r="BK136" s="224">
        <f>BK137</f>
        <v>0</v>
      </c>
    </row>
    <row r="137" s="2" customFormat="1" ht="24.15" customHeight="1">
      <c r="A137" s="38"/>
      <c r="B137" s="39"/>
      <c r="C137" s="227" t="s">
        <v>83</v>
      </c>
      <c r="D137" s="227" t="s">
        <v>185</v>
      </c>
      <c r="E137" s="228" t="s">
        <v>4245</v>
      </c>
      <c r="F137" s="229" t="s">
        <v>4246</v>
      </c>
      <c r="G137" s="230" t="s">
        <v>319</v>
      </c>
      <c r="H137" s="231">
        <v>35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0.019</v>
      </c>
      <c r="T137" s="238">
        <f>S137*H137</f>
        <v>0.66500000000000004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188</v>
      </c>
      <c r="AT137" s="239" t="s">
        <v>185</v>
      </c>
      <c r="AU137" s="239" t="s">
        <v>83</v>
      </c>
      <c r="AY137" s="17" t="s">
        <v>183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81</v>
      </c>
      <c r="BK137" s="240">
        <f>ROUND(I137*H137,2)</f>
        <v>0</v>
      </c>
      <c r="BL137" s="17" t="s">
        <v>188</v>
      </c>
      <c r="BM137" s="239" t="s">
        <v>4247</v>
      </c>
    </row>
    <row r="138" s="12" customFormat="1" ht="22.8" customHeight="1">
      <c r="A138" s="12"/>
      <c r="B138" s="211"/>
      <c r="C138" s="212"/>
      <c r="D138" s="213" t="s">
        <v>72</v>
      </c>
      <c r="E138" s="225" t="s">
        <v>433</v>
      </c>
      <c r="F138" s="225" t="s">
        <v>434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SUM(P139:P145)</f>
        <v>0</v>
      </c>
      <c r="Q138" s="219"/>
      <c r="R138" s="220">
        <f>SUM(R139:R145)</f>
        <v>0</v>
      </c>
      <c r="S138" s="219"/>
      <c r="T138" s="221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81</v>
      </c>
      <c r="AT138" s="223" t="s">
        <v>72</v>
      </c>
      <c r="AU138" s="223" t="s">
        <v>81</v>
      </c>
      <c r="AY138" s="222" t="s">
        <v>183</v>
      </c>
      <c r="BK138" s="224">
        <f>SUM(BK139:BK145)</f>
        <v>0</v>
      </c>
    </row>
    <row r="139" s="2" customFormat="1" ht="24.15" customHeight="1">
      <c r="A139" s="38"/>
      <c r="B139" s="39"/>
      <c r="C139" s="227" t="s">
        <v>199</v>
      </c>
      <c r="D139" s="227" t="s">
        <v>185</v>
      </c>
      <c r="E139" s="228" t="s">
        <v>436</v>
      </c>
      <c r="F139" s="229" t="s">
        <v>437</v>
      </c>
      <c r="G139" s="230" t="s">
        <v>293</v>
      </c>
      <c r="H139" s="231">
        <v>0.69299999999999995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188</v>
      </c>
      <c r="AT139" s="239" t="s">
        <v>185</v>
      </c>
      <c r="AU139" s="239" t="s">
        <v>83</v>
      </c>
      <c r="AY139" s="17" t="s">
        <v>183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188</v>
      </c>
      <c r="BM139" s="239" t="s">
        <v>4248</v>
      </c>
    </row>
    <row r="140" s="2" customFormat="1" ht="33" customHeight="1">
      <c r="A140" s="38"/>
      <c r="B140" s="39"/>
      <c r="C140" s="227" t="s">
        <v>188</v>
      </c>
      <c r="D140" s="227" t="s">
        <v>185</v>
      </c>
      <c r="E140" s="228" t="s">
        <v>440</v>
      </c>
      <c r="F140" s="229" t="s">
        <v>441</v>
      </c>
      <c r="G140" s="230" t="s">
        <v>293</v>
      </c>
      <c r="H140" s="231">
        <v>3.4649999999999999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188</v>
      </c>
      <c r="AT140" s="239" t="s">
        <v>185</v>
      </c>
      <c r="AU140" s="239" t="s">
        <v>83</v>
      </c>
      <c r="AY140" s="17" t="s">
        <v>183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81</v>
      </c>
      <c r="BK140" s="240">
        <f>ROUND(I140*H140,2)</f>
        <v>0</v>
      </c>
      <c r="BL140" s="17" t="s">
        <v>188</v>
      </c>
      <c r="BM140" s="239" t="s">
        <v>4249</v>
      </c>
    </row>
    <row r="141" s="14" customFormat="1">
      <c r="A141" s="14"/>
      <c r="B141" s="252"/>
      <c r="C141" s="253"/>
      <c r="D141" s="243" t="s">
        <v>195</v>
      </c>
      <c r="E141" s="253"/>
      <c r="F141" s="255" t="s">
        <v>4250</v>
      </c>
      <c r="G141" s="253"/>
      <c r="H141" s="256">
        <v>3.4649999999999999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195</v>
      </c>
      <c r="AU141" s="262" t="s">
        <v>83</v>
      </c>
      <c r="AV141" s="14" t="s">
        <v>83</v>
      </c>
      <c r="AW141" s="14" t="s">
        <v>4</v>
      </c>
      <c r="AX141" s="14" t="s">
        <v>81</v>
      </c>
      <c r="AY141" s="262" t="s">
        <v>183</v>
      </c>
    </row>
    <row r="142" s="2" customFormat="1" ht="24.15" customHeight="1">
      <c r="A142" s="38"/>
      <c r="B142" s="39"/>
      <c r="C142" s="227" t="s">
        <v>244</v>
      </c>
      <c r="D142" s="227" t="s">
        <v>185</v>
      </c>
      <c r="E142" s="228" t="s">
        <v>445</v>
      </c>
      <c r="F142" s="229" t="s">
        <v>446</v>
      </c>
      <c r="G142" s="230" t="s">
        <v>293</v>
      </c>
      <c r="H142" s="231">
        <v>0.69299999999999995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188</v>
      </c>
      <c r="AT142" s="239" t="s">
        <v>185</v>
      </c>
      <c r="AU142" s="239" t="s">
        <v>83</v>
      </c>
      <c r="AY142" s="17" t="s">
        <v>183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188</v>
      </c>
      <c r="BM142" s="239" t="s">
        <v>4251</v>
      </c>
    </row>
    <row r="143" s="2" customFormat="1" ht="24.15" customHeight="1">
      <c r="A143" s="38"/>
      <c r="B143" s="39"/>
      <c r="C143" s="227" t="s">
        <v>257</v>
      </c>
      <c r="D143" s="227" t="s">
        <v>185</v>
      </c>
      <c r="E143" s="228" t="s">
        <v>449</v>
      </c>
      <c r="F143" s="229" t="s">
        <v>450</v>
      </c>
      <c r="G143" s="230" t="s">
        <v>293</v>
      </c>
      <c r="H143" s="231">
        <v>13.167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188</v>
      </c>
      <c r="AT143" s="239" t="s">
        <v>185</v>
      </c>
      <c r="AU143" s="239" t="s">
        <v>83</v>
      </c>
      <c r="AY143" s="17" t="s">
        <v>183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188</v>
      </c>
      <c r="BM143" s="239" t="s">
        <v>4252</v>
      </c>
    </row>
    <row r="144" s="14" customFormat="1">
      <c r="A144" s="14"/>
      <c r="B144" s="252"/>
      <c r="C144" s="253"/>
      <c r="D144" s="243" t="s">
        <v>195</v>
      </c>
      <c r="E144" s="253"/>
      <c r="F144" s="255" t="s">
        <v>4253</v>
      </c>
      <c r="G144" s="253"/>
      <c r="H144" s="256">
        <v>13.167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195</v>
      </c>
      <c r="AU144" s="262" t="s">
        <v>83</v>
      </c>
      <c r="AV144" s="14" t="s">
        <v>83</v>
      </c>
      <c r="AW144" s="14" t="s">
        <v>4</v>
      </c>
      <c r="AX144" s="14" t="s">
        <v>81</v>
      </c>
      <c r="AY144" s="262" t="s">
        <v>183</v>
      </c>
    </row>
    <row r="145" s="2" customFormat="1" ht="33" customHeight="1">
      <c r="A145" s="38"/>
      <c r="B145" s="39"/>
      <c r="C145" s="227" t="s">
        <v>277</v>
      </c>
      <c r="D145" s="227" t="s">
        <v>185</v>
      </c>
      <c r="E145" s="228" t="s">
        <v>454</v>
      </c>
      <c r="F145" s="229" t="s">
        <v>455</v>
      </c>
      <c r="G145" s="230" t="s">
        <v>293</v>
      </c>
      <c r="H145" s="231">
        <v>0.69299999999999995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188</v>
      </c>
      <c r="AT145" s="239" t="s">
        <v>185</v>
      </c>
      <c r="AU145" s="239" t="s">
        <v>83</v>
      </c>
      <c r="AY145" s="17" t="s">
        <v>183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81</v>
      </c>
      <c r="BK145" s="240">
        <f>ROUND(I145*H145,2)</f>
        <v>0</v>
      </c>
      <c r="BL145" s="17" t="s">
        <v>188</v>
      </c>
      <c r="BM145" s="239" t="s">
        <v>4254</v>
      </c>
    </row>
    <row r="146" s="12" customFormat="1" ht="22.8" customHeight="1">
      <c r="A146" s="12"/>
      <c r="B146" s="211"/>
      <c r="C146" s="212"/>
      <c r="D146" s="213" t="s">
        <v>72</v>
      </c>
      <c r="E146" s="225" t="s">
        <v>2204</v>
      </c>
      <c r="F146" s="225" t="s">
        <v>2205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SUM(P147:P148)</f>
        <v>0</v>
      </c>
      <c r="Q146" s="219"/>
      <c r="R146" s="220">
        <f>SUM(R147:R148)</f>
        <v>0</v>
      </c>
      <c r="S146" s="219"/>
      <c r="T146" s="221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81</v>
      </c>
      <c r="AT146" s="223" t="s">
        <v>72</v>
      </c>
      <c r="AU146" s="223" t="s">
        <v>81</v>
      </c>
      <c r="AY146" s="222" t="s">
        <v>183</v>
      </c>
      <c r="BK146" s="224">
        <f>SUM(BK147:BK148)</f>
        <v>0</v>
      </c>
    </row>
    <row r="147" s="2" customFormat="1" ht="24.15" customHeight="1">
      <c r="A147" s="38"/>
      <c r="B147" s="39"/>
      <c r="C147" s="227" t="s">
        <v>283</v>
      </c>
      <c r="D147" s="227" t="s">
        <v>185</v>
      </c>
      <c r="E147" s="228" t="s">
        <v>2207</v>
      </c>
      <c r="F147" s="229" t="s">
        <v>2208</v>
      </c>
      <c r="G147" s="230" t="s">
        <v>293</v>
      </c>
      <c r="H147" s="231">
        <v>0.29399999999999998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188</v>
      </c>
      <c r="AT147" s="239" t="s">
        <v>185</v>
      </c>
      <c r="AU147" s="239" t="s">
        <v>83</v>
      </c>
      <c r="AY147" s="17" t="s">
        <v>183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188</v>
      </c>
      <c r="BM147" s="239" t="s">
        <v>4255</v>
      </c>
    </row>
    <row r="148" s="2" customFormat="1" ht="24.15" customHeight="1">
      <c r="A148" s="38"/>
      <c r="B148" s="39"/>
      <c r="C148" s="227" t="s">
        <v>190</v>
      </c>
      <c r="D148" s="227" t="s">
        <v>185</v>
      </c>
      <c r="E148" s="228" t="s">
        <v>2211</v>
      </c>
      <c r="F148" s="229" t="s">
        <v>2212</v>
      </c>
      <c r="G148" s="230" t="s">
        <v>293</v>
      </c>
      <c r="H148" s="231">
        <v>0.29399999999999998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188</v>
      </c>
      <c r="AT148" s="239" t="s">
        <v>185</v>
      </c>
      <c r="AU148" s="239" t="s">
        <v>83</v>
      </c>
      <c r="AY148" s="17" t="s">
        <v>183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188</v>
      </c>
      <c r="BM148" s="239" t="s">
        <v>4256</v>
      </c>
    </row>
    <row r="149" s="12" customFormat="1" ht="25.92" customHeight="1">
      <c r="A149" s="12"/>
      <c r="B149" s="211"/>
      <c r="C149" s="212"/>
      <c r="D149" s="213" t="s">
        <v>72</v>
      </c>
      <c r="E149" s="214" t="s">
        <v>457</v>
      </c>
      <c r="F149" s="214" t="s">
        <v>458</v>
      </c>
      <c r="G149" s="212"/>
      <c r="H149" s="212"/>
      <c r="I149" s="215"/>
      <c r="J149" s="216">
        <f>BK149</f>
        <v>0</v>
      </c>
      <c r="K149" s="212"/>
      <c r="L149" s="217"/>
      <c r="M149" s="218"/>
      <c r="N149" s="219"/>
      <c r="O149" s="219"/>
      <c r="P149" s="220">
        <f>P150+P196</f>
        <v>0</v>
      </c>
      <c r="Q149" s="219"/>
      <c r="R149" s="220">
        <f>R150+R196</f>
        <v>0.095276600000000017</v>
      </c>
      <c r="S149" s="219"/>
      <c r="T149" s="221">
        <f>T150+T196</f>
        <v>0.028479999999999998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83</v>
      </c>
      <c r="AT149" s="223" t="s">
        <v>72</v>
      </c>
      <c r="AU149" s="223" t="s">
        <v>73</v>
      </c>
      <c r="AY149" s="222" t="s">
        <v>183</v>
      </c>
      <c r="BK149" s="224">
        <f>BK150+BK196</f>
        <v>0</v>
      </c>
    </row>
    <row r="150" s="12" customFormat="1" ht="22.8" customHeight="1">
      <c r="A150" s="12"/>
      <c r="B150" s="211"/>
      <c r="C150" s="212"/>
      <c r="D150" s="213" t="s">
        <v>72</v>
      </c>
      <c r="E150" s="225" t="s">
        <v>4257</v>
      </c>
      <c r="F150" s="225" t="s">
        <v>4258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SUM(P151:P195)</f>
        <v>0</v>
      </c>
      <c r="Q150" s="219"/>
      <c r="R150" s="220">
        <f>SUM(R151:R195)</f>
        <v>0.06615660000000001</v>
      </c>
      <c r="S150" s="219"/>
      <c r="T150" s="221">
        <f>SUM(T151:T195)</f>
        <v>0.028479999999999998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83</v>
      </c>
      <c r="AT150" s="223" t="s">
        <v>72</v>
      </c>
      <c r="AU150" s="223" t="s">
        <v>81</v>
      </c>
      <c r="AY150" s="222" t="s">
        <v>183</v>
      </c>
      <c r="BK150" s="224">
        <f>SUM(BK151:BK195)</f>
        <v>0</v>
      </c>
    </row>
    <row r="151" s="2" customFormat="1" ht="16.5" customHeight="1">
      <c r="A151" s="38"/>
      <c r="B151" s="39"/>
      <c r="C151" s="227" t="s">
        <v>137</v>
      </c>
      <c r="D151" s="227" t="s">
        <v>185</v>
      </c>
      <c r="E151" s="228" t="s">
        <v>4259</v>
      </c>
      <c r="F151" s="229" t="s">
        <v>4260</v>
      </c>
      <c r="G151" s="230" t="s">
        <v>319</v>
      </c>
      <c r="H151" s="231">
        <v>50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0.00027999999999999998</v>
      </c>
      <c r="T151" s="238">
        <f>S151*H151</f>
        <v>0.013999999999999999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327</v>
      </c>
      <c r="AT151" s="239" t="s">
        <v>185</v>
      </c>
      <c r="AU151" s="239" t="s">
        <v>83</v>
      </c>
      <c r="AY151" s="17" t="s">
        <v>183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327</v>
      </c>
      <c r="BM151" s="239" t="s">
        <v>4261</v>
      </c>
    </row>
    <row r="152" s="2" customFormat="1" ht="21.75" customHeight="1">
      <c r="A152" s="38"/>
      <c r="B152" s="39"/>
      <c r="C152" s="227" t="s">
        <v>140</v>
      </c>
      <c r="D152" s="288" t="s">
        <v>185</v>
      </c>
      <c r="E152" s="228" t="s">
        <v>4262</v>
      </c>
      <c r="F152" s="229" t="s">
        <v>4263</v>
      </c>
      <c r="G152" s="230" t="s">
        <v>325</v>
      </c>
      <c r="H152" s="231">
        <v>4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38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327</v>
      </c>
      <c r="AT152" s="239" t="s">
        <v>185</v>
      </c>
      <c r="AU152" s="239" t="s">
        <v>83</v>
      </c>
      <c r="AY152" s="17" t="s">
        <v>183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81</v>
      </c>
      <c r="BK152" s="240">
        <f>ROUND(I152*H152,2)</f>
        <v>0</v>
      </c>
      <c r="BL152" s="17" t="s">
        <v>327</v>
      </c>
      <c r="BM152" s="239" t="s">
        <v>4264</v>
      </c>
    </row>
    <row r="153" s="2" customFormat="1" ht="21.75" customHeight="1">
      <c r="A153" s="38"/>
      <c r="B153" s="39"/>
      <c r="C153" s="227" t="s">
        <v>8</v>
      </c>
      <c r="D153" s="288" t="s">
        <v>185</v>
      </c>
      <c r="E153" s="228" t="s">
        <v>4265</v>
      </c>
      <c r="F153" s="229" t="s">
        <v>4266</v>
      </c>
      <c r="G153" s="230" t="s">
        <v>325</v>
      </c>
      <c r="H153" s="231">
        <v>2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327</v>
      </c>
      <c r="AT153" s="239" t="s">
        <v>185</v>
      </c>
      <c r="AU153" s="239" t="s">
        <v>83</v>
      </c>
      <c r="AY153" s="17" t="s">
        <v>183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327</v>
      </c>
      <c r="BM153" s="239" t="s">
        <v>4267</v>
      </c>
    </row>
    <row r="154" s="14" customFormat="1">
      <c r="A154" s="14"/>
      <c r="B154" s="252"/>
      <c r="C154" s="253"/>
      <c r="D154" s="243" t="s">
        <v>195</v>
      </c>
      <c r="E154" s="254" t="s">
        <v>1</v>
      </c>
      <c r="F154" s="255" t="s">
        <v>83</v>
      </c>
      <c r="G154" s="253"/>
      <c r="H154" s="256">
        <v>2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195</v>
      </c>
      <c r="AU154" s="262" t="s">
        <v>83</v>
      </c>
      <c r="AV154" s="14" t="s">
        <v>83</v>
      </c>
      <c r="AW154" s="14" t="s">
        <v>30</v>
      </c>
      <c r="AX154" s="14" t="s">
        <v>81</v>
      </c>
      <c r="AY154" s="262" t="s">
        <v>183</v>
      </c>
    </row>
    <row r="155" s="2" customFormat="1" ht="24.15" customHeight="1">
      <c r="A155" s="38"/>
      <c r="B155" s="39"/>
      <c r="C155" s="227" t="s">
        <v>143</v>
      </c>
      <c r="D155" s="288" t="s">
        <v>185</v>
      </c>
      <c r="E155" s="228" t="s">
        <v>4268</v>
      </c>
      <c r="F155" s="229" t="s">
        <v>4269</v>
      </c>
      <c r="G155" s="230" t="s">
        <v>325</v>
      </c>
      <c r="H155" s="231">
        <v>4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2.0000000000000002E-05</v>
      </c>
      <c r="R155" s="237">
        <f>Q155*H155</f>
        <v>8.0000000000000007E-05</v>
      </c>
      <c r="S155" s="237">
        <v>0.00036000000000000002</v>
      </c>
      <c r="T155" s="238">
        <f>S155*H155</f>
        <v>0.0014400000000000001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327</v>
      </c>
      <c r="AT155" s="239" t="s">
        <v>185</v>
      </c>
      <c r="AU155" s="239" t="s">
        <v>83</v>
      </c>
      <c r="AY155" s="17" t="s">
        <v>183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327</v>
      </c>
      <c r="BM155" s="239" t="s">
        <v>4270</v>
      </c>
    </row>
    <row r="156" s="13" customFormat="1">
      <c r="A156" s="13"/>
      <c r="B156" s="241"/>
      <c r="C156" s="242"/>
      <c r="D156" s="243" t="s">
        <v>195</v>
      </c>
      <c r="E156" s="244" t="s">
        <v>1</v>
      </c>
      <c r="F156" s="245" t="s">
        <v>4271</v>
      </c>
      <c r="G156" s="242"/>
      <c r="H156" s="244" t="s">
        <v>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195</v>
      </c>
      <c r="AU156" s="251" t="s">
        <v>83</v>
      </c>
      <c r="AV156" s="13" t="s">
        <v>81</v>
      </c>
      <c r="AW156" s="13" t="s">
        <v>30</v>
      </c>
      <c r="AX156" s="13" t="s">
        <v>73</v>
      </c>
      <c r="AY156" s="251" t="s">
        <v>183</v>
      </c>
    </row>
    <row r="157" s="14" customFormat="1">
      <c r="A157" s="14"/>
      <c r="B157" s="252"/>
      <c r="C157" s="253"/>
      <c r="D157" s="243" t="s">
        <v>195</v>
      </c>
      <c r="E157" s="254" t="s">
        <v>1</v>
      </c>
      <c r="F157" s="255" t="s">
        <v>83</v>
      </c>
      <c r="G157" s="253"/>
      <c r="H157" s="256">
        <v>2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195</v>
      </c>
      <c r="AU157" s="262" t="s">
        <v>83</v>
      </c>
      <c r="AV157" s="14" t="s">
        <v>83</v>
      </c>
      <c r="AW157" s="14" t="s">
        <v>30</v>
      </c>
      <c r="AX157" s="14" t="s">
        <v>73</v>
      </c>
      <c r="AY157" s="262" t="s">
        <v>183</v>
      </c>
    </row>
    <row r="158" s="13" customFormat="1">
      <c r="A158" s="13"/>
      <c r="B158" s="241"/>
      <c r="C158" s="242"/>
      <c r="D158" s="243" t="s">
        <v>195</v>
      </c>
      <c r="E158" s="244" t="s">
        <v>1</v>
      </c>
      <c r="F158" s="245" t="s">
        <v>254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195</v>
      </c>
      <c r="AU158" s="251" t="s">
        <v>83</v>
      </c>
      <c r="AV158" s="13" t="s">
        <v>81</v>
      </c>
      <c r="AW158" s="13" t="s">
        <v>30</v>
      </c>
      <c r="AX158" s="13" t="s">
        <v>73</v>
      </c>
      <c r="AY158" s="251" t="s">
        <v>183</v>
      </c>
    </row>
    <row r="159" s="14" customFormat="1">
      <c r="A159" s="14"/>
      <c r="B159" s="252"/>
      <c r="C159" s="253"/>
      <c r="D159" s="243" t="s">
        <v>195</v>
      </c>
      <c r="E159" s="254" t="s">
        <v>1</v>
      </c>
      <c r="F159" s="255" t="s">
        <v>83</v>
      </c>
      <c r="G159" s="253"/>
      <c r="H159" s="256">
        <v>2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195</v>
      </c>
      <c r="AU159" s="262" t="s">
        <v>83</v>
      </c>
      <c r="AV159" s="14" t="s">
        <v>83</v>
      </c>
      <c r="AW159" s="14" t="s">
        <v>30</v>
      </c>
      <c r="AX159" s="14" t="s">
        <v>73</v>
      </c>
      <c r="AY159" s="262" t="s">
        <v>183</v>
      </c>
    </row>
    <row r="160" s="15" customFormat="1">
      <c r="A160" s="15"/>
      <c r="B160" s="263"/>
      <c r="C160" s="264"/>
      <c r="D160" s="243" t="s">
        <v>195</v>
      </c>
      <c r="E160" s="265" t="s">
        <v>1</v>
      </c>
      <c r="F160" s="266" t="s">
        <v>219</v>
      </c>
      <c r="G160" s="264"/>
      <c r="H160" s="267">
        <v>4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3" t="s">
        <v>195</v>
      </c>
      <c r="AU160" s="273" t="s">
        <v>83</v>
      </c>
      <c r="AV160" s="15" t="s">
        <v>188</v>
      </c>
      <c r="AW160" s="15" t="s">
        <v>30</v>
      </c>
      <c r="AX160" s="15" t="s">
        <v>81</v>
      </c>
      <c r="AY160" s="273" t="s">
        <v>183</v>
      </c>
    </row>
    <row r="161" s="2" customFormat="1" ht="21.75" customHeight="1">
      <c r="A161" s="38"/>
      <c r="B161" s="39"/>
      <c r="C161" s="277" t="s">
        <v>146</v>
      </c>
      <c r="D161" s="289" t="s">
        <v>649</v>
      </c>
      <c r="E161" s="278" t="s">
        <v>4272</v>
      </c>
      <c r="F161" s="279" t="s">
        <v>4273</v>
      </c>
      <c r="G161" s="280" t="s">
        <v>319</v>
      </c>
      <c r="H161" s="281">
        <v>4.1200000000000001</v>
      </c>
      <c r="I161" s="282"/>
      <c r="J161" s="283">
        <f>ROUND(I161*H161,2)</f>
        <v>0</v>
      </c>
      <c r="K161" s="284"/>
      <c r="L161" s="285"/>
      <c r="M161" s="286" t="s">
        <v>1</v>
      </c>
      <c r="N161" s="287" t="s">
        <v>38</v>
      </c>
      <c r="O161" s="91"/>
      <c r="P161" s="237">
        <f>O161*H161</f>
        <v>0</v>
      </c>
      <c r="Q161" s="237">
        <v>0.00032000000000000003</v>
      </c>
      <c r="R161" s="237">
        <f>Q161*H161</f>
        <v>0.0013184000000000002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435</v>
      </c>
      <c r="AT161" s="239" t="s">
        <v>649</v>
      </c>
      <c r="AU161" s="239" t="s">
        <v>83</v>
      </c>
      <c r="AY161" s="17" t="s">
        <v>183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81</v>
      </c>
      <c r="BK161" s="240">
        <f>ROUND(I161*H161,2)</f>
        <v>0</v>
      </c>
      <c r="BL161" s="17" t="s">
        <v>327</v>
      </c>
      <c r="BM161" s="239" t="s">
        <v>4274</v>
      </c>
    </row>
    <row r="162" s="14" customFormat="1">
      <c r="A162" s="14"/>
      <c r="B162" s="252"/>
      <c r="C162" s="253"/>
      <c r="D162" s="243" t="s">
        <v>195</v>
      </c>
      <c r="E162" s="253"/>
      <c r="F162" s="255" t="s">
        <v>4275</v>
      </c>
      <c r="G162" s="253"/>
      <c r="H162" s="256">
        <v>4.1200000000000001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195</v>
      </c>
      <c r="AU162" s="262" t="s">
        <v>83</v>
      </c>
      <c r="AV162" s="14" t="s">
        <v>83</v>
      </c>
      <c r="AW162" s="14" t="s">
        <v>4</v>
      </c>
      <c r="AX162" s="14" t="s">
        <v>81</v>
      </c>
      <c r="AY162" s="262" t="s">
        <v>183</v>
      </c>
    </row>
    <row r="163" s="2" customFormat="1" ht="24.15" customHeight="1">
      <c r="A163" s="38"/>
      <c r="B163" s="39"/>
      <c r="C163" s="227" t="s">
        <v>322</v>
      </c>
      <c r="D163" s="288" t="s">
        <v>185</v>
      </c>
      <c r="E163" s="228" t="s">
        <v>4276</v>
      </c>
      <c r="F163" s="229" t="s">
        <v>4277</v>
      </c>
      <c r="G163" s="230" t="s">
        <v>325</v>
      </c>
      <c r="H163" s="231">
        <v>2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3.0000000000000001E-05</v>
      </c>
      <c r="R163" s="237">
        <f>Q163*H163</f>
        <v>6.0000000000000002E-05</v>
      </c>
      <c r="S163" s="237">
        <v>0.00051999999999999995</v>
      </c>
      <c r="T163" s="238">
        <f>S163*H163</f>
        <v>0.0010399999999999999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327</v>
      </c>
      <c r="AT163" s="239" t="s">
        <v>185</v>
      </c>
      <c r="AU163" s="239" t="s">
        <v>83</v>
      </c>
      <c r="AY163" s="17" t="s">
        <v>183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327</v>
      </c>
      <c r="BM163" s="239" t="s">
        <v>4278</v>
      </c>
    </row>
    <row r="164" s="13" customFormat="1">
      <c r="A164" s="13"/>
      <c r="B164" s="241"/>
      <c r="C164" s="242"/>
      <c r="D164" s="243" t="s">
        <v>195</v>
      </c>
      <c r="E164" s="244" t="s">
        <v>1</v>
      </c>
      <c r="F164" s="245" t="s">
        <v>196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195</v>
      </c>
      <c r="AU164" s="251" t="s">
        <v>83</v>
      </c>
      <c r="AV164" s="13" t="s">
        <v>81</v>
      </c>
      <c r="AW164" s="13" t="s">
        <v>30</v>
      </c>
      <c r="AX164" s="13" t="s">
        <v>73</v>
      </c>
      <c r="AY164" s="251" t="s">
        <v>183</v>
      </c>
    </row>
    <row r="165" s="14" customFormat="1">
      <c r="A165" s="14"/>
      <c r="B165" s="252"/>
      <c r="C165" s="253"/>
      <c r="D165" s="243" t="s">
        <v>195</v>
      </c>
      <c r="E165" s="254" t="s">
        <v>1</v>
      </c>
      <c r="F165" s="255" t="s">
        <v>81</v>
      </c>
      <c r="G165" s="253"/>
      <c r="H165" s="256">
        <v>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195</v>
      </c>
      <c r="AU165" s="262" t="s">
        <v>83</v>
      </c>
      <c r="AV165" s="14" t="s">
        <v>83</v>
      </c>
      <c r="AW165" s="14" t="s">
        <v>30</v>
      </c>
      <c r="AX165" s="14" t="s">
        <v>73</v>
      </c>
      <c r="AY165" s="262" t="s">
        <v>183</v>
      </c>
    </row>
    <row r="166" s="13" customFormat="1">
      <c r="A166" s="13"/>
      <c r="B166" s="241"/>
      <c r="C166" s="242"/>
      <c r="D166" s="243" t="s">
        <v>195</v>
      </c>
      <c r="E166" s="244" t="s">
        <v>1</v>
      </c>
      <c r="F166" s="245" t="s">
        <v>254</v>
      </c>
      <c r="G166" s="242"/>
      <c r="H166" s="244" t="s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195</v>
      </c>
      <c r="AU166" s="251" t="s">
        <v>83</v>
      </c>
      <c r="AV166" s="13" t="s">
        <v>81</v>
      </c>
      <c r="AW166" s="13" t="s">
        <v>30</v>
      </c>
      <c r="AX166" s="13" t="s">
        <v>73</v>
      </c>
      <c r="AY166" s="251" t="s">
        <v>183</v>
      </c>
    </row>
    <row r="167" s="14" customFormat="1">
      <c r="A167" s="14"/>
      <c r="B167" s="252"/>
      <c r="C167" s="253"/>
      <c r="D167" s="243" t="s">
        <v>195</v>
      </c>
      <c r="E167" s="254" t="s">
        <v>1</v>
      </c>
      <c r="F167" s="255" t="s">
        <v>81</v>
      </c>
      <c r="G167" s="253"/>
      <c r="H167" s="256">
        <v>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195</v>
      </c>
      <c r="AU167" s="262" t="s">
        <v>83</v>
      </c>
      <c r="AV167" s="14" t="s">
        <v>83</v>
      </c>
      <c r="AW167" s="14" t="s">
        <v>30</v>
      </c>
      <c r="AX167" s="14" t="s">
        <v>73</v>
      </c>
      <c r="AY167" s="262" t="s">
        <v>183</v>
      </c>
    </row>
    <row r="168" s="15" customFormat="1">
      <c r="A168" s="15"/>
      <c r="B168" s="263"/>
      <c r="C168" s="264"/>
      <c r="D168" s="243" t="s">
        <v>195</v>
      </c>
      <c r="E168" s="265" t="s">
        <v>1</v>
      </c>
      <c r="F168" s="266" t="s">
        <v>219</v>
      </c>
      <c r="G168" s="264"/>
      <c r="H168" s="267">
        <v>2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3" t="s">
        <v>195</v>
      </c>
      <c r="AU168" s="273" t="s">
        <v>83</v>
      </c>
      <c r="AV168" s="15" t="s">
        <v>188</v>
      </c>
      <c r="AW168" s="15" t="s">
        <v>30</v>
      </c>
      <c r="AX168" s="15" t="s">
        <v>81</v>
      </c>
      <c r="AY168" s="273" t="s">
        <v>183</v>
      </c>
    </row>
    <row r="169" s="2" customFormat="1" ht="21.75" customHeight="1">
      <c r="A169" s="38"/>
      <c r="B169" s="39"/>
      <c r="C169" s="277" t="s">
        <v>327</v>
      </c>
      <c r="D169" s="289" t="s">
        <v>649</v>
      </c>
      <c r="E169" s="278" t="s">
        <v>4279</v>
      </c>
      <c r="F169" s="279" t="s">
        <v>4280</v>
      </c>
      <c r="G169" s="280" t="s">
        <v>319</v>
      </c>
      <c r="H169" s="281">
        <v>2.0600000000000001</v>
      </c>
      <c r="I169" s="282"/>
      <c r="J169" s="283">
        <f>ROUND(I169*H169,2)</f>
        <v>0</v>
      </c>
      <c r="K169" s="284"/>
      <c r="L169" s="285"/>
      <c r="M169" s="286" t="s">
        <v>1</v>
      </c>
      <c r="N169" s="287" t="s">
        <v>38</v>
      </c>
      <c r="O169" s="91"/>
      <c r="P169" s="237">
        <f>O169*H169</f>
        <v>0</v>
      </c>
      <c r="Q169" s="237">
        <v>0.00046999999999999999</v>
      </c>
      <c r="R169" s="237">
        <f>Q169*H169</f>
        <v>0.00096820000000000001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435</v>
      </c>
      <c r="AT169" s="239" t="s">
        <v>649</v>
      </c>
      <c r="AU169" s="239" t="s">
        <v>83</v>
      </c>
      <c r="AY169" s="17" t="s">
        <v>183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327</v>
      </c>
      <c r="BM169" s="239" t="s">
        <v>4281</v>
      </c>
    </row>
    <row r="170" s="14" customFormat="1">
      <c r="A170" s="14"/>
      <c r="B170" s="252"/>
      <c r="C170" s="253"/>
      <c r="D170" s="243" t="s">
        <v>195</v>
      </c>
      <c r="E170" s="253"/>
      <c r="F170" s="255" t="s">
        <v>4282</v>
      </c>
      <c r="G170" s="253"/>
      <c r="H170" s="256">
        <v>2.0600000000000001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195</v>
      </c>
      <c r="AU170" s="262" t="s">
        <v>83</v>
      </c>
      <c r="AV170" s="14" t="s">
        <v>83</v>
      </c>
      <c r="AW170" s="14" t="s">
        <v>4</v>
      </c>
      <c r="AX170" s="14" t="s">
        <v>81</v>
      </c>
      <c r="AY170" s="262" t="s">
        <v>183</v>
      </c>
    </row>
    <row r="171" s="2" customFormat="1" ht="24.15" customHeight="1">
      <c r="A171" s="38"/>
      <c r="B171" s="39"/>
      <c r="C171" s="227" t="s">
        <v>331</v>
      </c>
      <c r="D171" s="227" t="s">
        <v>185</v>
      </c>
      <c r="E171" s="228" t="s">
        <v>4283</v>
      </c>
      <c r="F171" s="229" t="s">
        <v>4284</v>
      </c>
      <c r="G171" s="230" t="s">
        <v>319</v>
      </c>
      <c r="H171" s="231">
        <v>57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0.00075000000000000002</v>
      </c>
      <c r="R171" s="237">
        <f>Q171*H171</f>
        <v>0.042750000000000003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327</v>
      </c>
      <c r="AT171" s="239" t="s">
        <v>185</v>
      </c>
      <c r="AU171" s="239" t="s">
        <v>83</v>
      </c>
      <c r="AY171" s="17" t="s">
        <v>183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327</v>
      </c>
      <c r="BM171" s="239" t="s">
        <v>4285</v>
      </c>
    </row>
    <row r="172" s="13" customFormat="1">
      <c r="A172" s="13"/>
      <c r="B172" s="241"/>
      <c r="C172" s="242"/>
      <c r="D172" s="243" t="s">
        <v>195</v>
      </c>
      <c r="E172" s="244" t="s">
        <v>1</v>
      </c>
      <c r="F172" s="245" t="s">
        <v>4286</v>
      </c>
      <c r="G172" s="242"/>
      <c r="H172" s="244" t="s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195</v>
      </c>
      <c r="AU172" s="251" t="s">
        <v>83</v>
      </c>
      <c r="AV172" s="13" t="s">
        <v>81</v>
      </c>
      <c r="AW172" s="13" t="s">
        <v>30</v>
      </c>
      <c r="AX172" s="13" t="s">
        <v>73</v>
      </c>
      <c r="AY172" s="251" t="s">
        <v>183</v>
      </c>
    </row>
    <row r="173" s="14" customFormat="1">
      <c r="A173" s="14"/>
      <c r="B173" s="252"/>
      <c r="C173" s="253"/>
      <c r="D173" s="243" t="s">
        <v>195</v>
      </c>
      <c r="E173" s="254" t="s">
        <v>1</v>
      </c>
      <c r="F173" s="255" t="s">
        <v>428</v>
      </c>
      <c r="G173" s="253"/>
      <c r="H173" s="256">
        <v>31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195</v>
      </c>
      <c r="AU173" s="262" t="s">
        <v>83</v>
      </c>
      <c r="AV173" s="14" t="s">
        <v>83</v>
      </c>
      <c r="AW173" s="14" t="s">
        <v>30</v>
      </c>
      <c r="AX173" s="14" t="s">
        <v>73</v>
      </c>
      <c r="AY173" s="262" t="s">
        <v>183</v>
      </c>
    </row>
    <row r="174" s="13" customFormat="1">
      <c r="A174" s="13"/>
      <c r="B174" s="241"/>
      <c r="C174" s="242"/>
      <c r="D174" s="243" t="s">
        <v>195</v>
      </c>
      <c r="E174" s="244" t="s">
        <v>1</v>
      </c>
      <c r="F174" s="245" t="s">
        <v>4287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195</v>
      </c>
      <c r="AU174" s="251" t="s">
        <v>83</v>
      </c>
      <c r="AV174" s="13" t="s">
        <v>81</v>
      </c>
      <c r="AW174" s="13" t="s">
        <v>30</v>
      </c>
      <c r="AX174" s="13" t="s">
        <v>73</v>
      </c>
      <c r="AY174" s="251" t="s">
        <v>183</v>
      </c>
    </row>
    <row r="175" s="14" customFormat="1">
      <c r="A175" s="14"/>
      <c r="B175" s="252"/>
      <c r="C175" s="253"/>
      <c r="D175" s="243" t="s">
        <v>195</v>
      </c>
      <c r="E175" s="254" t="s">
        <v>1</v>
      </c>
      <c r="F175" s="255" t="s">
        <v>398</v>
      </c>
      <c r="G175" s="253"/>
      <c r="H175" s="256">
        <v>26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195</v>
      </c>
      <c r="AU175" s="262" t="s">
        <v>83</v>
      </c>
      <c r="AV175" s="14" t="s">
        <v>83</v>
      </c>
      <c r="AW175" s="14" t="s">
        <v>30</v>
      </c>
      <c r="AX175" s="14" t="s">
        <v>73</v>
      </c>
      <c r="AY175" s="262" t="s">
        <v>183</v>
      </c>
    </row>
    <row r="176" s="15" customFormat="1">
      <c r="A176" s="15"/>
      <c r="B176" s="263"/>
      <c r="C176" s="264"/>
      <c r="D176" s="243" t="s">
        <v>195</v>
      </c>
      <c r="E176" s="265" t="s">
        <v>1</v>
      </c>
      <c r="F176" s="266" t="s">
        <v>219</v>
      </c>
      <c r="G176" s="264"/>
      <c r="H176" s="267">
        <v>57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3" t="s">
        <v>195</v>
      </c>
      <c r="AU176" s="273" t="s">
        <v>83</v>
      </c>
      <c r="AV176" s="15" t="s">
        <v>188</v>
      </c>
      <c r="AW176" s="15" t="s">
        <v>30</v>
      </c>
      <c r="AX176" s="15" t="s">
        <v>81</v>
      </c>
      <c r="AY176" s="273" t="s">
        <v>183</v>
      </c>
    </row>
    <row r="177" s="2" customFormat="1" ht="24.15" customHeight="1">
      <c r="A177" s="38"/>
      <c r="B177" s="39"/>
      <c r="C177" s="227" t="s">
        <v>335</v>
      </c>
      <c r="D177" s="227" t="s">
        <v>185</v>
      </c>
      <c r="E177" s="228" t="s">
        <v>4288</v>
      </c>
      <c r="F177" s="229" t="s">
        <v>4289</v>
      </c>
      <c r="G177" s="230" t="s">
        <v>319</v>
      </c>
      <c r="H177" s="231">
        <v>5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0.00115</v>
      </c>
      <c r="R177" s="237">
        <f>Q177*H177</f>
        <v>0.0057499999999999999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327</v>
      </c>
      <c r="AT177" s="239" t="s">
        <v>185</v>
      </c>
      <c r="AU177" s="239" t="s">
        <v>83</v>
      </c>
      <c r="AY177" s="17" t="s">
        <v>183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81</v>
      </c>
      <c r="BK177" s="240">
        <f>ROUND(I177*H177,2)</f>
        <v>0</v>
      </c>
      <c r="BL177" s="17" t="s">
        <v>327</v>
      </c>
      <c r="BM177" s="239" t="s">
        <v>4290</v>
      </c>
    </row>
    <row r="178" s="13" customFormat="1">
      <c r="A178" s="13"/>
      <c r="B178" s="241"/>
      <c r="C178" s="242"/>
      <c r="D178" s="243" t="s">
        <v>195</v>
      </c>
      <c r="E178" s="244" t="s">
        <v>1</v>
      </c>
      <c r="F178" s="245" t="s">
        <v>4286</v>
      </c>
      <c r="G178" s="242"/>
      <c r="H178" s="244" t="s">
        <v>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195</v>
      </c>
      <c r="AU178" s="251" t="s">
        <v>83</v>
      </c>
      <c r="AV178" s="13" t="s">
        <v>81</v>
      </c>
      <c r="AW178" s="13" t="s">
        <v>30</v>
      </c>
      <c r="AX178" s="13" t="s">
        <v>73</v>
      </c>
      <c r="AY178" s="251" t="s">
        <v>183</v>
      </c>
    </row>
    <row r="179" s="14" customFormat="1">
      <c r="A179" s="14"/>
      <c r="B179" s="252"/>
      <c r="C179" s="253"/>
      <c r="D179" s="243" t="s">
        <v>195</v>
      </c>
      <c r="E179" s="254" t="s">
        <v>1</v>
      </c>
      <c r="F179" s="255" t="s">
        <v>199</v>
      </c>
      <c r="G179" s="253"/>
      <c r="H179" s="256">
        <v>3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195</v>
      </c>
      <c r="AU179" s="262" t="s">
        <v>83</v>
      </c>
      <c r="AV179" s="14" t="s">
        <v>83</v>
      </c>
      <c r="AW179" s="14" t="s">
        <v>30</v>
      </c>
      <c r="AX179" s="14" t="s">
        <v>73</v>
      </c>
      <c r="AY179" s="262" t="s">
        <v>183</v>
      </c>
    </row>
    <row r="180" s="13" customFormat="1">
      <c r="A180" s="13"/>
      <c r="B180" s="241"/>
      <c r="C180" s="242"/>
      <c r="D180" s="243" t="s">
        <v>195</v>
      </c>
      <c r="E180" s="244" t="s">
        <v>1</v>
      </c>
      <c r="F180" s="245" t="s">
        <v>4287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195</v>
      </c>
      <c r="AU180" s="251" t="s">
        <v>83</v>
      </c>
      <c r="AV180" s="13" t="s">
        <v>81</v>
      </c>
      <c r="AW180" s="13" t="s">
        <v>30</v>
      </c>
      <c r="AX180" s="13" t="s">
        <v>73</v>
      </c>
      <c r="AY180" s="251" t="s">
        <v>183</v>
      </c>
    </row>
    <row r="181" s="14" customFormat="1">
      <c r="A181" s="14"/>
      <c r="B181" s="252"/>
      <c r="C181" s="253"/>
      <c r="D181" s="243" t="s">
        <v>195</v>
      </c>
      <c r="E181" s="254" t="s">
        <v>1</v>
      </c>
      <c r="F181" s="255" t="s">
        <v>83</v>
      </c>
      <c r="G181" s="253"/>
      <c r="H181" s="256">
        <v>2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195</v>
      </c>
      <c r="AU181" s="262" t="s">
        <v>83</v>
      </c>
      <c r="AV181" s="14" t="s">
        <v>83</v>
      </c>
      <c r="AW181" s="14" t="s">
        <v>30</v>
      </c>
      <c r="AX181" s="14" t="s">
        <v>73</v>
      </c>
      <c r="AY181" s="262" t="s">
        <v>183</v>
      </c>
    </row>
    <row r="182" s="15" customFormat="1">
      <c r="A182" s="15"/>
      <c r="B182" s="263"/>
      <c r="C182" s="264"/>
      <c r="D182" s="243" t="s">
        <v>195</v>
      </c>
      <c r="E182" s="265" t="s">
        <v>1</v>
      </c>
      <c r="F182" s="266" t="s">
        <v>219</v>
      </c>
      <c r="G182" s="264"/>
      <c r="H182" s="267">
        <v>5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3" t="s">
        <v>195</v>
      </c>
      <c r="AU182" s="273" t="s">
        <v>83</v>
      </c>
      <c r="AV182" s="15" t="s">
        <v>188</v>
      </c>
      <c r="AW182" s="15" t="s">
        <v>30</v>
      </c>
      <c r="AX182" s="15" t="s">
        <v>81</v>
      </c>
      <c r="AY182" s="273" t="s">
        <v>183</v>
      </c>
    </row>
    <row r="183" s="2" customFormat="1" ht="24.15" customHeight="1">
      <c r="A183" s="38"/>
      <c r="B183" s="39"/>
      <c r="C183" s="227" t="s">
        <v>343</v>
      </c>
      <c r="D183" s="227" t="s">
        <v>185</v>
      </c>
      <c r="E183" s="228" t="s">
        <v>4291</v>
      </c>
      <c r="F183" s="229" t="s">
        <v>4292</v>
      </c>
      <c r="G183" s="230" t="s">
        <v>4293</v>
      </c>
      <c r="H183" s="231">
        <v>1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38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327</v>
      </c>
      <c r="AT183" s="239" t="s">
        <v>185</v>
      </c>
      <c r="AU183" s="239" t="s">
        <v>83</v>
      </c>
      <c r="AY183" s="17" t="s">
        <v>183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81</v>
      </c>
      <c r="BK183" s="240">
        <f>ROUND(I183*H183,2)</f>
        <v>0</v>
      </c>
      <c r="BL183" s="17" t="s">
        <v>327</v>
      </c>
      <c r="BM183" s="239" t="s">
        <v>4294</v>
      </c>
    </row>
    <row r="184" s="2" customFormat="1" ht="37.8" customHeight="1">
      <c r="A184" s="38"/>
      <c r="B184" s="39"/>
      <c r="C184" s="227" t="s">
        <v>349</v>
      </c>
      <c r="D184" s="288" t="s">
        <v>185</v>
      </c>
      <c r="E184" s="228" t="s">
        <v>4295</v>
      </c>
      <c r="F184" s="229" t="s">
        <v>4296</v>
      </c>
      <c r="G184" s="230" t="s">
        <v>319</v>
      </c>
      <c r="H184" s="231">
        <v>34</v>
      </c>
      <c r="I184" s="232"/>
      <c r="J184" s="233">
        <f>ROUND(I184*H184,2)</f>
        <v>0</v>
      </c>
      <c r="K184" s="234"/>
      <c r="L184" s="44"/>
      <c r="M184" s="235" t="s">
        <v>1</v>
      </c>
      <c r="N184" s="236" t="s">
        <v>38</v>
      </c>
      <c r="O184" s="91"/>
      <c r="P184" s="237">
        <f>O184*H184</f>
        <v>0</v>
      </c>
      <c r="Q184" s="237">
        <v>0.00020000000000000001</v>
      </c>
      <c r="R184" s="237">
        <f>Q184*H184</f>
        <v>0.0068000000000000005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327</v>
      </c>
      <c r="AT184" s="239" t="s">
        <v>185</v>
      </c>
      <c r="AU184" s="239" t="s">
        <v>83</v>
      </c>
      <c r="AY184" s="17" t="s">
        <v>183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81</v>
      </c>
      <c r="BK184" s="240">
        <f>ROUND(I184*H184,2)</f>
        <v>0</v>
      </c>
      <c r="BL184" s="17" t="s">
        <v>327</v>
      </c>
      <c r="BM184" s="239" t="s">
        <v>4297</v>
      </c>
    </row>
    <row r="185" s="14" customFormat="1">
      <c r="A185" s="14"/>
      <c r="B185" s="252"/>
      <c r="C185" s="253"/>
      <c r="D185" s="243" t="s">
        <v>195</v>
      </c>
      <c r="E185" s="254" t="s">
        <v>1</v>
      </c>
      <c r="F185" s="255" t="s">
        <v>4298</v>
      </c>
      <c r="G185" s="253"/>
      <c r="H185" s="256">
        <v>34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195</v>
      </c>
      <c r="AU185" s="262" t="s">
        <v>83</v>
      </c>
      <c r="AV185" s="14" t="s">
        <v>83</v>
      </c>
      <c r="AW185" s="14" t="s">
        <v>30</v>
      </c>
      <c r="AX185" s="14" t="s">
        <v>81</v>
      </c>
      <c r="AY185" s="262" t="s">
        <v>183</v>
      </c>
    </row>
    <row r="186" s="2" customFormat="1" ht="37.8" customHeight="1">
      <c r="A186" s="38"/>
      <c r="B186" s="39"/>
      <c r="C186" s="227" t="s">
        <v>7</v>
      </c>
      <c r="D186" s="288" t="s">
        <v>185</v>
      </c>
      <c r="E186" s="228" t="s">
        <v>4299</v>
      </c>
      <c r="F186" s="229" t="s">
        <v>4300</v>
      </c>
      <c r="G186" s="230" t="s">
        <v>319</v>
      </c>
      <c r="H186" s="231">
        <v>28</v>
      </c>
      <c r="I186" s="232"/>
      <c r="J186" s="233">
        <f>ROUND(I186*H186,2)</f>
        <v>0</v>
      </c>
      <c r="K186" s="234"/>
      <c r="L186" s="44"/>
      <c r="M186" s="235" t="s">
        <v>1</v>
      </c>
      <c r="N186" s="236" t="s">
        <v>38</v>
      </c>
      <c r="O186" s="91"/>
      <c r="P186" s="237">
        <f>O186*H186</f>
        <v>0</v>
      </c>
      <c r="Q186" s="237">
        <v>0.00024000000000000001</v>
      </c>
      <c r="R186" s="237">
        <f>Q186*H186</f>
        <v>0.0067200000000000003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327</v>
      </c>
      <c r="AT186" s="239" t="s">
        <v>185</v>
      </c>
      <c r="AU186" s="239" t="s">
        <v>83</v>
      </c>
      <c r="AY186" s="17" t="s">
        <v>183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81</v>
      </c>
      <c r="BK186" s="240">
        <f>ROUND(I186*H186,2)</f>
        <v>0</v>
      </c>
      <c r="BL186" s="17" t="s">
        <v>327</v>
      </c>
      <c r="BM186" s="239" t="s">
        <v>4301</v>
      </c>
    </row>
    <row r="187" s="14" customFormat="1">
      <c r="A187" s="14"/>
      <c r="B187" s="252"/>
      <c r="C187" s="253"/>
      <c r="D187" s="243" t="s">
        <v>195</v>
      </c>
      <c r="E187" s="254" t="s">
        <v>1</v>
      </c>
      <c r="F187" s="255" t="s">
        <v>4302</v>
      </c>
      <c r="G187" s="253"/>
      <c r="H187" s="256">
        <v>28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195</v>
      </c>
      <c r="AU187" s="262" t="s">
        <v>83</v>
      </c>
      <c r="AV187" s="14" t="s">
        <v>83</v>
      </c>
      <c r="AW187" s="14" t="s">
        <v>30</v>
      </c>
      <c r="AX187" s="14" t="s">
        <v>81</v>
      </c>
      <c r="AY187" s="262" t="s">
        <v>183</v>
      </c>
    </row>
    <row r="188" s="2" customFormat="1" ht="16.5" customHeight="1">
      <c r="A188" s="38"/>
      <c r="B188" s="39"/>
      <c r="C188" s="227" t="s">
        <v>362</v>
      </c>
      <c r="D188" s="227" t="s">
        <v>185</v>
      </c>
      <c r="E188" s="228" t="s">
        <v>4303</v>
      </c>
      <c r="F188" s="229" t="s">
        <v>4304</v>
      </c>
      <c r="G188" s="230" t="s">
        <v>319</v>
      </c>
      <c r="H188" s="231">
        <v>50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0.00024000000000000001</v>
      </c>
      <c r="T188" s="238">
        <f>S188*H188</f>
        <v>0.012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327</v>
      </c>
      <c r="AT188" s="239" t="s">
        <v>185</v>
      </c>
      <c r="AU188" s="239" t="s">
        <v>83</v>
      </c>
      <c r="AY188" s="17" t="s">
        <v>183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81</v>
      </c>
      <c r="BK188" s="240">
        <f>ROUND(I188*H188,2)</f>
        <v>0</v>
      </c>
      <c r="BL188" s="17" t="s">
        <v>327</v>
      </c>
      <c r="BM188" s="239" t="s">
        <v>4305</v>
      </c>
    </row>
    <row r="189" s="2" customFormat="1" ht="16.5" customHeight="1">
      <c r="A189" s="38"/>
      <c r="B189" s="39"/>
      <c r="C189" s="227" t="s">
        <v>370</v>
      </c>
      <c r="D189" s="288" t="s">
        <v>185</v>
      </c>
      <c r="E189" s="228" t="s">
        <v>4306</v>
      </c>
      <c r="F189" s="229" t="s">
        <v>4307</v>
      </c>
      <c r="G189" s="230" t="s">
        <v>325</v>
      </c>
      <c r="H189" s="231">
        <v>48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188</v>
      </c>
      <c r="AT189" s="239" t="s">
        <v>185</v>
      </c>
      <c r="AU189" s="239" t="s">
        <v>83</v>
      </c>
      <c r="AY189" s="17" t="s">
        <v>183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81</v>
      </c>
      <c r="BK189" s="240">
        <f>ROUND(I189*H189,2)</f>
        <v>0</v>
      </c>
      <c r="BL189" s="17" t="s">
        <v>188</v>
      </c>
      <c r="BM189" s="239" t="s">
        <v>4308</v>
      </c>
    </row>
    <row r="190" s="2" customFormat="1" ht="24.15" customHeight="1">
      <c r="A190" s="38"/>
      <c r="B190" s="39"/>
      <c r="C190" s="227" t="s">
        <v>376</v>
      </c>
      <c r="D190" s="227" t="s">
        <v>185</v>
      </c>
      <c r="E190" s="228" t="s">
        <v>4309</v>
      </c>
      <c r="F190" s="229" t="s">
        <v>4310</v>
      </c>
      <c r="G190" s="230" t="s">
        <v>325</v>
      </c>
      <c r="H190" s="231">
        <v>2</v>
      </c>
      <c r="I190" s="232"/>
      <c r="J190" s="233">
        <f>ROUND(I190*H190,2)</f>
        <v>0</v>
      </c>
      <c r="K190" s="234"/>
      <c r="L190" s="44"/>
      <c r="M190" s="235" t="s">
        <v>1</v>
      </c>
      <c r="N190" s="236" t="s">
        <v>38</v>
      </c>
      <c r="O190" s="91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327</v>
      </c>
      <c r="AT190" s="239" t="s">
        <v>185</v>
      </c>
      <c r="AU190" s="239" t="s">
        <v>83</v>
      </c>
      <c r="AY190" s="17" t="s">
        <v>183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81</v>
      </c>
      <c r="BK190" s="240">
        <f>ROUND(I190*H190,2)</f>
        <v>0</v>
      </c>
      <c r="BL190" s="17" t="s">
        <v>327</v>
      </c>
      <c r="BM190" s="239" t="s">
        <v>4311</v>
      </c>
    </row>
    <row r="191" s="2" customFormat="1" ht="21.75" customHeight="1">
      <c r="A191" s="38"/>
      <c r="B191" s="39"/>
      <c r="C191" s="227" t="s">
        <v>391</v>
      </c>
      <c r="D191" s="227" t="s">
        <v>185</v>
      </c>
      <c r="E191" s="228" t="s">
        <v>4312</v>
      </c>
      <c r="F191" s="229" t="s">
        <v>4313</v>
      </c>
      <c r="G191" s="230" t="s">
        <v>319</v>
      </c>
      <c r="H191" s="231">
        <v>57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1.0000000000000001E-05</v>
      </c>
      <c r="R191" s="237">
        <f>Q191*H191</f>
        <v>0.00057000000000000009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327</v>
      </c>
      <c r="AT191" s="239" t="s">
        <v>185</v>
      </c>
      <c r="AU191" s="239" t="s">
        <v>83</v>
      </c>
      <c r="AY191" s="17" t="s">
        <v>183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81</v>
      </c>
      <c r="BK191" s="240">
        <f>ROUND(I191*H191,2)</f>
        <v>0</v>
      </c>
      <c r="BL191" s="17" t="s">
        <v>327</v>
      </c>
      <c r="BM191" s="239" t="s">
        <v>4314</v>
      </c>
    </row>
    <row r="192" s="2" customFormat="1" ht="24.15" customHeight="1">
      <c r="A192" s="38"/>
      <c r="B192" s="39"/>
      <c r="C192" s="227" t="s">
        <v>398</v>
      </c>
      <c r="D192" s="227" t="s">
        <v>185</v>
      </c>
      <c r="E192" s="228" t="s">
        <v>4315</v>
      </c>
      <c r="F192" s="229" t="s">
        <v>4316</v>
      </c>
      <c r="G192" s="230" t="s">
        <v>319</v>
      </c>
      <c r="H192" s="231">
        <v>57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38</v>
      </c>
      <c r="O192" s="91"/>
      <c r="P192" s="237">
        <f>O192*H192</f>
        <v>0</v>
      </c>
      <c r="Q192" s="237">
        <v>2.0000000000000002E-05</v>
      </c>
      <c r="R192" s="237">
        <f>Q192*H192</f>
        <v>0.0011400000000000002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327</v>
      </c>
      <c r="AT192" s="239" t="s">
        <v>185</v>
      </c>
      <c r="AU192" s="239" t="s">
        <v>83</v>
      </c>
      <c r="AY192" s="17" t="s">
        <v>183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81</v>
      </c>
      <c r="BK192" s="240">
        <f>ROUND(I192*H192,2)</f>
        <v>0</v>
      </c>
      <c r="BL192" s="17" t="s">
        <v>327</v>
      </c>
      <c r="BM192" s="239" t="s">
        <v>4317</v>
      </c>
    </row>
    <row r="193" s="2" customFormat="1" ht="24.15" customHeight="1">
      <c r="A193" s="38"/>
      <c r="B193" s="39"/>
      <c r="C193" s="227" t="s">
        <v>404</v>
      </c>
      <c r="D193" s="227" t="s">
        <v>185</v>
      </c>
      <c r="E193" s="228" t="s">
        <v>4318</v>
      </c>
      <c r="F193" s="229" t="s">
        <v>4319</v>
      </c>
      <c r="G193" s="230" t="s">
        <v>293</v>
      </c>
      <c r="H193" s="231">
        <v>0.066000000000000003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38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327</v>
      </c>
      <c r="AT193" s="239" t="s">
        <v>185</v>
      </c>
      <c r="AU193" s="239" t="s">
        <v>83</v>
      </c>
      <c r="AY193" s="17" t="s">
        <v>183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81</v>
      </c>
      <c r="BK193" s="240">
        <f>ROUND(I193*H193,2)</f>
        <v>0</v>
      </c>
      <c r="BL193" s="17" t="s">
        <v>327</v>
      </c>
      <c r="BM193" s="239" t="s">
        <v>4320</v>
      </c>
    </row>
    <row r="194" s="2" customFormat="1" ht="33" customHeight="1">
      <c r="A194" s="38"/>
      <c r="B194" s="39"/>
      <c r="C194" s="227" t="s">
        <v>414</v>
      </c>
      <c r="D194" s="227" t="s">
        <v>185</v>
      </c>
      <c r="E194" s="228" t="s">
        <v>4321</v>
      </c>
      <c r="F194" s="229" t="s">
        <v>4322</v>
      </c>
      <c r="G194" s="230" t="s">
        <v>293</v>
      </c>
      <c r="H194" s="231">
        <v>0.19800000000000001</v>
      </c>
      <c r="I194" s="232"/>
      <c r="J194" s="233">
        <f>ROUND(I194*H194,2)</f>
        <v>0</v>
      </c>
      <c r="K194" s="234"/>
      <c r="L194" s="44"/>
      <c r="M194" s="235" t="s">
        <v>1</v>
      </c>
      <c r="N194" s="236" t="s">
        <v>38</v>
      </c>
      <c r="O194" s="91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327</v>
      </c>
      <c r="AT194" s="239" t="s">
        <v>185</v>
      </c>
      <c r="AU194" s="239" t="s">
        <v>83</v>
      </c>
      <c r="AY194" s="17" t="s">
        <v>183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81</v>
      </c>
      <c r="BK194" s="240">
        <f>ROUND(I194*H194,2)</f>
        <v>0</v>
      </c>
      <c r="BL194" s="17" t="s">
        <v>327</v>
      </c>
      <c r="BM194" s="239" t="s">
        <v>4323</v>
      </c>
    </row>
    <row r="195" s="14" customFormat="1">
      <c r="A195" s="14"/>
      <c r="B195" s="252"/>
      <c r="C195" s="253"/>
      <c r="D195" s="243" t="s">
        <v>195</v>
      </c>
      <c r="E195" s="253"/>
      <c r="F195" s="255" t="s">
        <v>4324</v>
      </c>
      <c r="G195" s="253"/>
      <c r="H195" s="256">
        <v>0.19800000000000001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195</v>
      </c>
      <c r="AU195" s="262" t="s">
        <v>83</v>
      </c>
      <c r="AV195" s="14" t="s">
        <v>83</v>
      </c>
      <c r="AW195" s="14" t="s">
        <v>4</v>
      </c>
      <c r="AX195" s="14" t="s">
        <v>81</v>
      </c>
      <c r="AY195" s="262" t="s">
        <v>183</v>
      </c>
    </row>
    <row r="196" s="12" customFormat="1" ht="22.8" customHeight="1">
      <c r="A196" s="12"/>
      <c r="B196" s="211"/>
      <c r="C196" s="212"/>
      <c r="D196" s="213" t="s">
        <v>72</v>
      </c>
      <c r="E196" s="225" t="s">
        <v>2628</v>
      </c>
      <c r="F196" s="225" t="s">
        <v>2629</v>
      </c>
      <c r="G196" s="212"/>
      <c r="H196" s="212"/>
      <c r="I196" s="215"/>
      <c r="J196" s="226">
        <f>BK196</f>
        <v>0</v>
      </c>
      <c r="K196" s="212"/>
      <c r="L196" s="217"/>
      <c r="M196" s="218"/>
      <c r="N196" s="219"/>
      <c r="O196" s="219"/>
      <c r="P196" s="220">
        <f>SUM(P197:P201)</f>
        <v>0</v>
      </c>
      <c r="Q196" s="219"/>
      <c r="R196" s="220">
        <f>SUM(R197:R201)</f>
        <v>0.02912</v>
      </c>
      <c r="S196" s="219"/>
      <c r="T196" s="221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2" t="s">
        <v>83</v>
      </c>
      <c r="AT196" s="223" t="s">
        <v>72</v>
      </c>
      <c r="AU196" s="223" t="s">
        <v>81</v>
      </c>
      <c r="AY196" s="222" t="s">
        <v>183</v>
      </c>
      <c r="BK196" s="224">
        <f>SUM(BK197:BK201)</f>
        <v>0</v>
      </c>
    </row>
    <row r="197" s="2" customFormat="1" ht="33" customHeight="1">
      <c r="A197" s="38"/>
      <c r="B197" s="39"/>
      <c r="C197" s="227" t="s">
        <v>419</v>
      </c>
      <c r="D197" s="227" t="s">
        <v>185</v>
      </c>
      <c r="E197" s="228" t="s">
        <v>4325</v>
      </c>
      <c r="F197" s="229" t="s">
        <v>4326</v>
      </c>
      <c r="G197" s="230" t="s">
        <v>325</v>
      </c>
      <c r="H197" s="231">
        <v>10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38</v>
      </c>
      <c r="O197" s="91"/>
      <c r="P197" s="237">
        <f>O197*H197</f>
        <v>0</v>
      </c>
      <c r="Q197" s="237">
        <v>0.0018799999999999999</v>
      </c>
      <c r="R197" s="237">
        <f>Q197*H197</f>
        <v>0.018800000000000001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327</v>
      </c>
      <c r="AT197" s="239" t="s">
        <v>185</v>
      </c>
      <c r="AU197" s="239" t="s">
        <v>83</v>
      </c>
      <c r="AY197" s="17" t="s">
        <v>183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81</v>
      </c>
      <c r="BK197" s="240">
        <f>ROUND(I197*H197,2)</f>
        <v>0</v>
      </c>
      <c r="BL197" s="17" t="s">
        <v>327</v>
      </c>
      <c r="BM197" s="239" t="s">
        <v>4327</v>
      </c>
    </row>
    <row r="198" s="2" customFormat="1" ht="33" customHeight="1">
      <c r="A198" s="38"/>
      <c r="B198" s="39"/>
      <c r="C198" s="227" t="s">
        <v>424</v>
      </c>
      <c r="D198" s="227" t="s">
        <v>185</v>
      </c>
      <c r="E198" s="228" t="s">
        <v>4328</v>
      </c>
      <c r="F198" s="229" t="s">
        <v>4329</v>
      </c>
      <c r="G198" s="230" t="s">
        <v>325</v>
      </c>
      <c r="H198" s="231">
        <v>6</v>
      </c>
      <c r="I198" s="232"/>
      <c r="J198" s="233">
        <f>ROUND(I198*H198,2)</f>
        <v>0</v>
      </c>
      <c r="K198" s="234"/>
      <c r="L198" s="44"/>
      <c r="M198" s="235" t="s">
        <v>1</v>
      </c>
      <c r="N198" s="236" t="s">
        <v>38</v>
      </c>
      <c r="O198" s="91"/>
      <c r="P198" s="237">
        <f>O198*H198</f>
        <v>0</v>
      </c>
      <c r="Q198" s="237">
        <v>0.00172</v>
      </c>
      <c r="R198" s="237">
        <f>Q198*H198</f>
        <v>0.010319999999999999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327</v>
      </c>
      <c r="AT198" s="239" t="s">
        <v>185</v>
      </c>
      <c r="AU198" s="239" t="s">
        <v>83</v>
      </c>
      <c r="AY198" s="17" t="s">
        <v>183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7" t="s">
        <v>81</v>
      </c>
      <c r="BK198" s="240">
        <f>ROUND(I198*H198,2)</f>
        <v>0</v>
      </c>
      <c r="BL198" s="17" t="s">
        <v>327</v>
      </c>
      <c r="BM198" s="239" t="s">
        <v>4330</v>
      </c>
    </row>
    <row r="199" s="2" customFormat="1" ht="24.15" customHeight="1">
      <c r="A199" s="38"/>
      <c r="B199" s="39"/>
      <c r="C199" s="227" t="s">
        <v>428</v>
      </c>
      <c r="D199" s="227" t="s">
        <v>185</v>
      </c>
      <c r="E199" s="228" t="s">
        <v>2641</v>
      </c>
      <c r="F199" s="229" t="s">
        <v>2642</v>
      </c>
      <c r="G199" s="230" t="s">
        <v>293</v>
      </c>
      <c r="H199" s="231">
        <v>0.029000000000000001</v>
      </c>
      <c r="I199" s="232"/>
      <c r="J199" s="233">
        <f>ROUND(I199*H199,2)</f>
        <v>0</v>
      </c>
      <c r="K199" s="234"/>
      <c r="L199" s="44"/>
      <c r="M199" s="235" t="s">
        <v>1</v>
      </c>
      <c r="N199" s="236" t="s">
        <v>38</v>
      </c>
      <c r="O199" s="91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327</v>
      </c>
      <c r="AT199" s="239" t="s">
        <v>185</v>
      </c>
      <c r="AU199" s="239" t="s">
        <v>83</v>
      </c>
      <c r="AY199" s="17" t="s">
        <v>183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7" t="s">
        <v>81</v>
      </c>
      <c r="BK199" s="240">
        <f>ROUND(I199*H199,2)</f>
        <v>0</v>
      </c>
      <c r="BL199" s="17" t="s">
        <v>327</v>
      </c>
      <c r="BM199" s="239" t="s">
        <v>4331</v>
      </c>
    </row>
    <row r="200" s="2" customFormat="1" ht="33" customHeight="1">
      <c r="A200" s="38"/>
      <c r="B200" s="39"/>
      <c r="C200" s="227" t="s">
        <v>435</v>
      </c>
      <c r="D200" s="227" t="s">
        <v>185</v>
      </c>
      <c r="E200" s="228" t="s">
        <v>2645</v>
      </c>
      <c r="F200" s="229" t="s">
        <v>2646</v>
      </c>
      <c r="G200" s="230" t="s">
        <v>293</v>
      </c>
      <c r="H200" s="231">
        <v>0.086999999999999994</v>
      </c>
      <c r="I200" s="232"/>
      <c r="J200" s="233">
        <f>ROUND(I200*H200,2)</f>
        <v>0</v>
      </c>
      <c r="K200" s="234"/>
      <c r="L200" s="44"/>
      <c r="M200" s="235" t="s">
        <v>1</v>
      </c>
      <c r="N200" s="236" t="s">
        <v>38</v>
      </c>
      <c r="O200" s="91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327</v>
      </c>
      <c r="AT200" s="239" t="s">
        <v>185</v>
      </c>
      <c r="AU200" s="239" t="s">
        <v>83</v>
      </c>
      <c r="AY200" s="17" t="s">
        <v>183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81</v>
      </c>
      <c r="BK200" s="240">
        <f>ROUND(I200*H200,2)</f>
        <v>0</v>
      </c>
      <c r="BL200" s="17" t="s">
        <v>327</v>
      </c>
      <c r="BM200" s="239" t="s">
        <v>4332</v>
      </c>
    </row>
    <row r="201" s="14" customFormat="1">
      <c r="A201" s="14"/>
      <c r="B201" s="252"/>
      <c r="C201" s="253"/>
      <c r="D201" s="243" t="s">
        <v>195</v>
      </c>
      <c r="E201" s="253"/>
      <c r="F201" s="255" t="s">
        <v>4333</v>
      </c>
      <c r="G201" s="253"/>
      <c r="H201" s="256">
        <v>0.086999999999999994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195</v>
      </c>
      <c r="AU201" s="262" t="s">
        <v>83</v>
      </c>
      <c r="AV201" s="14" t="s">
        <v>83</v>
      </c>
      <c r="AW201" s="14" t="s">
        <v>4</v>
      </c>
      <c r="AX201" s="14" t="s">
        <v>81</v>
      </c>
      <c r="AY201" s="262" t="s">
        <v>183</v>
      </c>
    </row>
    <row r="202" s="12" customFormat="1" ht="25.92" customHeight="1">
      <c r="A202" s="12"/>
      <c r="B202" s="211"/>
      <c r="C202" s="212"/>
      <c r="D202" s="213" t="s">
        <v>72</v>
      </c>
      <c r="E202" s="214" t="s">
        <v>147</v>
      </c>
      <c r="F202" s="214" t="s">
        <v>4334</v>
      </c>
      <c r="G202" s="212"/>
      <c r="H202" s="212"/>
      <c r="I202" s="215"/>
      <c r="J202" s="216">
        <f>BK202</f>
        <v>0</v>
      </c>
      <c r="K202" s="212"/>
      <c r="L202" s="217"/>
      <c r="M202" s="218"/>
      <c r="N202" s="219"/>
      <c r="O202" s="219"/>
      <c r="P202" s="220">
        <f>P203+P206</f>
        <v>0</v>
      </c>
      <c r="Q202" s="219"/>
      <c r="R202" s="220">
        <f>R203+R206</f>
        <v>0</v>
      </c>
      <c r="S202" s="219"/>
      <c r="T202" s="221">
        <f>T203+T206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2" t="s">
        <v>244</v>
      </c>
      <c r="AT202" s="223" t="s">
        <v>72</v>
      </c>
      <c r="AU202" s="223" t="s">
        <v>73</v>
      </c>
      <c r="AY202" s="222" t="s">
        <v>183</v>
      </c>
      <c r="BK202" s="224">
        <f>BK203+BK206</f>
        <v>0</v>
      </c>
    </row>
    <row r="203" s="12" customFormat="1" ht="22.8" customHeight="1">
      <c r="A203" s="12"/>
      <c r="B203" s="211"/>
      <c r="C203" s="212"/>
      <c r="D203" s="213" t="s">
        <v>72</v>
      </c>
      <c r="E203" s="225" t="s">
        <v>4335</v>
      </c>
      <c r="F203" s="225" t="s">
        <v>4336</v>
      </c>
      <c r="G203" s="212"/>
      <c r="H203" s="212"/>
      <c r="I203" s="215"/>
      <c r="J203" s="226">
        <f>BK203</f>
        <v>0</v>
      </c>
      <c r="K203" s="212"/>
      <c r="L203" s="217"/>
      <c r="M203" s="218"/>
      <c r="N203" s="219"/>
      <c r="O203" s="219"/>
      <c r="P203" s="220">
        <f>SUM(P204:P205)</f>
        <v>0</v>
      </c>
      <c r="Q203" s="219"/>
      <c r="R203" s="220">
        <f>SUM(R204:R205)</f>
        <v>0</v>
      </c>
      <c r="S203" s="219"/>
      <c r="T203" s="221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2" t="s">
        <v>244</v>
      </c>
      <c r="AT203" s="223" t="s">
        <v>72</v>
      </c>
      <c r="AU203" s="223" t="s">
        <v>81</v>
      </c>
      <c r="AY203" s="222" t="s">
        <v>183</v>
      </c>
      <c r="BK203" s="224">
        <f>SUM(BK204:BK205)</f>
        <v>0</v>
      </c>
    </row>
    <row r="204" s="2" customFormat="1" ht="16.5" customHeight="1">
      <c r="A204" s="38"/>
      <c r="B204" s="39"/>
      <c r="C204" s="227" t="s">
        <v>439</v>
      </c>
      <c r="D204" s="227" t="s">
        <v>185</v>
      </c>
      <c r="E204" s="228" t="s">
        <v>4337</v>
      </c>
      <c r="F204" s="229" t="s">
        <v>4338</v>
      </c>
      <c r="G204" s="230" t="s">
        <v>1875</v>
      </c>
      <c r="H204" s="231">
        <v>1</v>
      </c>
      <c r="I204" s="232"/>
      <c r="J204" s="233">
        <f>ROUND(I204*H204,2)</f>
        <v>0</v>
      </c>
      <c r="K204" s="234"/>
      <c r="L204" s="44"/>
      <c r="M204" s="235" t="s">
        <v>1</v>
      </c>
      <c r="N204" s="236" t="s">
        <v>38</v>
      </c>
      <c r="O204" s="91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9" t="s">
        <v>4339</v>
      </c>
      <c r="AT204" s="239" t="s">
        <v>185</v>
      </c>
      <c r="AU204" s="239" t="s">
        <v>83</v>
      </c>
      <c r="AY204" s="17" t="s">
        <v>183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7" t="s">
        <v>81</v>
      </c>
      <c r="BK204" s="240">
        <f>ROUND(I204*H204,2)</f>
        <v>0</v>
      </c>
      <c r="BL204" s="17" t="s">
        <v>4339</v>
      </c>
      <c r="BM204" s="239" t="s">
        <v>4340</v>
      </c>
    </row>
    <row r="205" s="2" customFormat="1" ht="16.5" customHeight="1">
      <c r="A205" s="38"/>
      <c r="B205" s="39"/>
      <c r="C205" s="227" t="s">
        <v>444</v>
      </c>
      <c r="D205" s="227" t="s">
        <v>185</v>
      </c>
      <c r="E205" s="228" t="s">
        <v>4341</v>
      </c>
      <c r="F205" s="229" t="s">
        <v>4342</v>
      </c>
      <c r="G205" s="230" t="s">
        <v>1875</v>
      </c>
      <c r="H205" s="231">
        <v>1</v>
      </c>
      <c r="I205" s="232"/>
      <c r="J205" s="233">
        <f>ROUND(I205*H205,2)</f>
        <v>0</v>
      </c>
      <c r="K205" s="234"/>
      <c r="L205" s="44"/>
      <c r="M205" s="235" t="s">
        <v>1</v>
      </c>
      <c r="N205" s="236" t="s">
        <v>38</v>
      </c>
      <c r="O205" s="91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4339</v>
      </c>
      <c r="AT205" s="239" t="s">
        <v>185</v>
      </c>
      <c r="AU205" s="239" t="s">
        <v>83</v>
      </c>
      <c r="AY205" s="17" t="s">
        <v>183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81</v>
      </c>
      <c r="BK205" s="240">
        <f>ROUND(I205*H205,2)</f>
        <v>0</v>
      </c>
      <c r="BL205" s="17" t="s">
        <v>4339</v>
      </c>
      <c r="BM205" s="239" t="s">
        <v>4343</v>
      </c>
    </row>
    <row r="206" s="12" customFormat="1" ht="22.8" customHeight="1">
      <c r="A206" s="12"/>
      <c r="B206" s="211"/>
      <c r="C206" s="212"/>
      <c r="D206" s="213" t="s">
        <v>72</v>
      </c>
      <c r="E206" s="225" t="s">
        <v>4344</v>
      </c>
      <c r="F206" s="225" t="s">
        <v>4345</v>
      </c>
      <c r="G206" s="212"/>
      <c r="H206" s="212"/>
      <c r="I206" s="215"/>
      <c r="J206" s="226">
        <f>BK206</f>
        <v>0</v>
      </c>
      <c r="K206" s="212"/>
      <c r="L206" s="217"/>
      <c r="M206" s="218"/>
      <c r="N206" s="219"/>
      <c r="O206" s="219"/>
      <c r="P206" s="220">
        <f>P207</f>
        <v>0</v>
      </c>
      <c r="Q206" s="219"/>
      <c r="R206" s="220">
        <f>R207</f>
        <v>0</v>
      </c>
      <c r="S206" s="219"/>
      <c r="T206" s="221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244</v>
      </c>
      <c r="AT206" s="223" t="s">
        <v>72</v>
      </c>
      <c r="AU206" s="223" t="s">
        <v>81</v>
      </c>
      <c r="AY206" s="222" t="s">
        <v>183</v>
      </c>
      <c r="BK206" s="224">
        <f>BK207</f>
        <v>0</v>
      </c>
    </row>
    <row r="207" s="2" customFormat="1" ht="16.5" customHeight="1">
      <c r="A207" s="38"/>
      <c r="B207" s="39"/>
      <c r="C207" s="227" t="s">
        <v>448</v>
      </c>
      <c r="D207" s="227" t="s">
        <v>185</v>
      </c>
      <c r="E207" s="228" t="s">
        <v>4346</v>
      </c>
      <c r="F207" s="229" t="s">
        <v>4347</v>
      </c>
      <c r="G207" s="230" t="s">
        <v>1875</v>
      </c>
      <c r="H207" s="231">
        <v>1</v>
      </c>
      <c r="I207" s="232"/>
      <c r="J207" s="233">
        <f>ROUND(I207*H207,2)</f>
        <v>0</v>
      </c>
      <c r="K207" s="234"/>
      <c r="L207" s="44"/>
      <c r="M207" s="290" t="s">
        <v>1</v>
      </c>
      <c r="N207" s="291" t="s">
        <v>38</v>
      </c>
      <c r="O207" s="292"/>
      <c r="P207" s="293">
        <f>O207*H207</f>
        <v>0</v>
      </c>
      <c r="Q207" s="293">
        <v>0</v>
      </c>
      <c r="R207" s="293">
        <f>Q207*H207</f>
        <v>0</v>
      </c>
      <c r="S207" s="293">
        <v>0</v>
      </c>
      <c r="T207" s="29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4339</v>
      </c>
      <c r="AT207" s="239" t="s">
        <v>185</v>
      </c>
      <c r="AU207" s="239" t="s">
        <v>83</v>
      </c>
      <c r="AY207" s="17" t="s">
        <v>183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81</v>
      </c>
      <c r="BK207" s="240">
        <f>ROUND(I207*H207,2)</f>
        <v>0</v>
      </c>
      <c r="BL207" s="17" t="s">
        <v>4339</v>
      </c>
      <c r="BM207" s="239" t="s">
        <v>4348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DRNF+b2MhRmOzAMynHMKDudy2UI9QlbFN2rolWOICsn/7hMUY4BFzfv8023SoAx9XJWCc2ifvFIWpvXQD3NjqA==" hashValue="nynZVNPp4lh63gEM3RvDBSNtM3JOOf1WtRsdbao4JzQMrQ7863ETtge5lWPnhVBwfcTwTsbsC5XxYZ6YfDhCMA==" algorithmName="SHA-512" password="CC35"/>
  <autoFilter ref="C130:K2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150</v>
      </c>
      <c r="L8" s="20"/>
    </row>
    <row r="9" s="2" customFormat="1" ht="16.5" customHeight="1">
      <c r="A9" s="38"/>
      <c r="B9" s="44"/>
      <c r="C9" s="38"/>
      <c r="D9" s="38"/>
      <c r="E9" s="151" t="s">
        <v>4234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4235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4349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10. 6. 2025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ROUND(J140,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ROUND((SUM(BE140:BE294)),  2)</f>
        <v>0</v>
      </c>
      <c r="G35" s="38"/>
      <c r="H35" s="38"/>
      <c r="I35" s="164">
        <v>0.20999999999999999</v>
      </c>
      <c r="J35" s="163">
        <f>ROUND(((SUM(BE140:BE294))*I35),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ROUND((SUM(BF140:BF294)),  2)</f>
        <v>0</v>
      </c>
      <c r="G36" s="38"/>
      <c r="H36" s="38"/>
      <c r="I36" s="164">
        <v>0.12</v>
      </c>
      <c r="J36" s="163">
        <f>ROUND(((SUM(BF140:BF294))*I36),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ROUND((SUM(BG140:BG294)),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ROUND((SUM(BH140:BH294)),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ROUND((SUM(BI140:BI294)),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150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4234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4235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02 - Vnitřní kanalizace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10. 6. 2025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153</v>
      </c>
      <c r="D96" s="185"/>
      <c r="E96" s="185"/>
      <c r="F96" s="185"/>
      <c r="G96" s="185"/>
      <c r="H96" s="185"/>
      <c r="I96" s="185"/>
      <c r="J96" s="186" t="s">
        <v>154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155</v>
      </c>
      <c r="D98" s="40"/>
      <c r="E98" s="40"/>
      <c r="F98" s="40"/>
      <c r="G98" s="40"/>
      <c r="H98" s="40"/>
      <c r="I98" s="40"/>
      <c r="J98" s="110">
        <f>J140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156</v>
      </c>
    </row>
    <row r="99" s="9" customFormat="1" ht="24.96" customHeight="1">
      <c r="A99" s="9"/>
      <c r="B99" s="188"/>
      <c r="C99" s="189"/>
      <c r="D99" s="190" t="s">
        <v>157</v>
      </c>
      <c r="E99" s="191"/>
      <c r="F99" s="191"/>
      <c r="G99" s="191"/>
      <c r="H99" s="191"/>
      <c r="I99" s="191"/>
      <c r="J99" s="192">
        <f>J141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158</v>
      </c>
      <c r="E100" s="196"/>
      <c r="F100" s="196"/>
      <c r="G100" s="196"/>
      <c r="H100" s="196"/>
      <c r="I100" s="196"/>
      <c r="J100" s="197">
        <f>J142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559</v>
      </c>
      <c r="E101" s="196"/>
      <c r="F101" s="196"/>
      <c r="G101" s="196"/>
      <c r="H101" s="196"/>
      <c r="I101" s="196"/>
      <c r="J101" s="197">
        <f>J164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560</v>
      </c>
      <c r="E102" s="196"/>
      <c r="F102" s="196"/>
      <c r="G102" s="196"/>
      <c r="H102" s="196"/>
      <c r="I102" s="196"/>
      <c r="J102" s="197">
        <f>J168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562</v>
      </c>
      <c r="E103" s="196"/>
      <c r="F103" s="196"/>
      <c r="G103" s="196"/>
      <c r="H103" s="196"/>
      <c r="I103" s="196"/>
      <c r="J103" s="197">
        <f>J176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564</v>
      </c>
      <c r="E104" s="196"/>
      <c r="F104" s="196"/>
      <c r="G104" s="196"/>
      <c r="H104" s="196"/>
      <c r="I104" s="196"/>
      <c r="J104" s="197">
        <f>J178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4350</v>
      </c>
      <c r="E105" s="196"/>
      <c r="F105" s="196"/>
      <c r="G105" s="196"/>
      <c r="H105" s="196"/>
      <c r="I105" s="196"/>
      <c r="J105" s="197">
        <f>J193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159</v>
      </c>
      <c r="E106" s="196"/>
      <c r="F106" s="196"/>
      <c r="G106" s="196"/>
      <c r="H106" s="196"/>
      <c r="I106" s="196"/>
      <c r="J106" s="197">
        <f>J216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160</v>
      </c>
      <c r="E107" s="196"/>
      <c r="F107" s="196"/>
      <c r="G107" s="196"/>
      <c r="H107" s="196"/>
      <c r="I107" s="196"/>
      <c r="J107" s="197">
        <f>J220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567</v>
      </c>
      <c r="E108" s="196"/>
      <c r="F108" s="196"/>
      <c r="G108" s="196"/>
      <c r="H108" s="196"/>
      <c r="I108" s="196"/>
      <c r="J108" s="197">
        <f>J228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8"/>
      <c r="C109" s="189"/>
      <c r="D109" s="190" t="s">
        <v>161</v>
      </c>
      <c r="E109" s="191"/>
      <c r="F109" s="191"/>
      <c r="G109" s="191"/>
      <c r="H109" s="191"/>
      <c r="I109" s="191"/>
      <c r="J109" s="192">
        <f>J231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4"/>
      <c r="C110" s="133"/>
      <c r="D110" s="195" t="s">
        <v>569</v>
      </c>
      <c r="E110" s="196"/>
      <c r="F110" s="196"/>
      <c r="G110" s="196"/>
      <c r="H110" s="196"/>
      <c r="I110" s="196"/>
      <c r="J110" s="197">
        <f>J232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33"/>
      <c r="D111" s="195" t="s">
        <v>572</v>
      </c>
      <c r="E111" s="196"/>
      <c r="F111" s="196"/>
      <c r="G111" s="196"/>
      <c r="H111" s="196"/>
      <c r="I111" s="196"/>
      <c r="J111" s="197">
        <f>J238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4351</v>
      </c>
      <c r="E112" s="196"/>
      <c r="F112" s="196"/>
      <c r="G112" s="196"/>
      <c r="H112" s="196"/>
      <c r="I112" s="196"/>
      <c r="J112" s="197">
        <f>J264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573</v>
      </c>
      <c r="E113" s="196"/>
      <c r="F113" s="196"/>
      <c r="G113" s="196"/>
      <c r="H113" s="196"/>
      <c r="I113" s="196"/>
      <c r="J113" s="197">
        <f>J270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4352</v>
      </c>
      <c r="E114" s="196"/>
      <c r="F114" s="196"/>
      <c r="G114" s="196"/>
      <c r="H114" s="196"/>
      <c r="I114" s="196"/>
      <c r="J114" s="197">
        <f>J276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33"/>
      <c r="D115" s="195" t="s">
        <v>577</v>
      </c>
      <c r="E115" s="196"/>
      <c r="F115" s="196"/>
      <c r="G115" s="196"/>
      <c r="H115" s="196"/>
      <c r="I115" s="196"/>
      <c r="J115" s="197">
        <f>J284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88"/>
      <c r="C116" s="189"/>
      <c r="D116" s="190" t="s">
        <v>4238</v>
      </c>
      <c r="E116" s="191"/>
      <c r="F116" s="191"/>
      <c r="G116" s="191"/>
      <c r="H116" s="191"/>
      <c r="I116" s="191"/>
      <c r="J116" s="192">
        <f>J289</f>
        <v>0</v>
      </c>
      <c r="K116" s="189"/>
      <c r="L116" s="19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94"/>
      <c r="C117" s="133"/>
      <c r="D117" s="195" t="s">
        <v>4239</v>
      </c>
      <c r="E117" s="196"/>
      <c r="F117" s="196"/>
      <c r="G117" s="196"/>
      <c r="H117" s="196"/>
      <c r="I117" s="196"/>
      <c r="J117" s="197">
        <f>J290</f>
        <v>0</v>
      </c>
      <c r="K117" s="133"/>
      <c r="L117" s="19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4"/>
      <c r="C118" s="133"/>
      <c r="D118" s="195" t="s">
        <v>4240</v>
      </c>
      <c r="E118" s="196"/>
      <c r="F118" s="196"/>
      <c r="G118" s="196"/>
      <c r="H118" s="196"/>
      <c r="I118" s="196"/>
      <c r="J118" s="197">
        <f>J293</f>
        <v>0</v>
      </c>
      <c r="K118" s="133"/>
      <c r="L118" s="19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168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6.25" customHeight="1">
      <c r="A128" s="38"/>
      <c r="B128" s="39"/>
      <c r="C128" s="40"/>
      <c r="D128" s="40"/>
      <c r="E128" s="183" t="str">
        <f>E7</f>
        <v>Dejvické divadlo-Přístavba a stavební úpravy objektu č.p.1084, k.ú. Dejvice, Zelená 15a,Praha 6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" customFormat="1" ht="12" customHeight="1">
      <c r="B129" s="21"/>
      <c r="C129" s="32" t="s">
        <v>150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183" t="s">
        <v>4234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4235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E11</f>
        <v>02 - Vnitřní kanalizace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F14</f>
        <v xml:space="preserve"> </v>
      </c>
      <c r="G134" s="40"/>
      <c r="H134" s="40"/>
      <c r="I134" s="32" t="s">
        <v>22</v>
      </c>
      <c r="J134" s="79" t="str">
        <f>IF(J14="","",J14)</f>
        <v>10. 6. 2025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E17</f>
        <v xml:space="preserve"> </v>
      </c>
      <c r="G136" s="40"/>
      <c r="H136" s="40"/>
      <c r="I136" s="32" t="s">
        <v>29</v>
      </c>
      <c r="J136" s="36" t="str">
        <f>E23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27</v>
      </c>
      <c r="D137" s="40"/>
      <c r="E137" s="40"/>
      <c r="F137" s="27" t="str">
        <f>IF(E20="","",E20)</f>
        <v>Vyplň údaj</v>
      </c>
      <c r="G137" s="40"/>
      <c r="H137" s="40"/>
      <c r="I137" s="32" t="s">
        <v>31</v>
      </c>
      <c r="J137" s="36" t="str">
        <f>E26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199"/>
      <c r="B139" s="200"/>
      <c r="C139" s="201" t="s">
        <v>169</v>
      </c>
      <c r="D139" s="202" t="s">
        <v>58</v>
      </c>
      <c r="E139" s="202" t="s">
        <v>54</v>
      </c>
      <c r="F139" s="202" t="s">
        <v>55</v>
      </c>
      <c r="G139" s="202" t="s">
        <v>170</v>
      </c>
      <c r="H139" s="202" t="s">
        <v>171</v>
      </c>
      <c r="I139" s="202" t="s">
        <v>172</v>
      </c>
      <c r="J139" s="203" t="s">
        <v>154</v>
      </c>
      <c r="K139" s="204" t="s">
        <v>173</v>
      </c>
      <c r="L139" s="205"/>
      <c r="M139" s="100" t="s">
        <v>1</v>
      </c>
      <c r="N139" s="101" t="s">
        <v>37</v>
      </c>
      <c r="O139" s="101" t="s">
        <v>174</v>
      </c>
      <c r="P139" s="101" t="s">
        <v>175</v>
      </c>
      <c r="Q139" s="101" t="s">
        <v>176</v>
      </c>
      <c r="R139" s="101" t="s">
        <v>177</v>
      </c>
      <c r="S139" s="101" t="s">
        <v>178</v>
      </c>
      <c r="T139" s="102" t="s">
        <v>179</v>
      </c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</row>
    <row r="140" s="2" customFormat="1" ht="22.8" customHeight="1">
      <c r="A140" s="38"/>
      <c r="B140" s="39"/>
      <c r="C140" s="107" t="s">
        <v>180</v>
      </c>
      <c r="D140" s="40"/>
      <c r="E140" s="40"/>
      <c r="F140" s="40"/>
      <c r="G140" s="40"/>
      <c r="H140" s="40"/>
      <c r="I140" s="40"/>
      <c r="J140" s="206">
        <f>BK140</f>
        <v>0</v>
      </c>
      <c r="K140" s="40"/>
      <c r="L140" s="44"/>
      <c r="M140" s="103"/>
      <c r="N140" s="207"/>
      <c r="O140" s="104"/>
      <c r="P140" s="208">
        <f>P141+P231+P289</f>
        <v>0</v>
      </c>
      <c r="Q140" s="104"/>
      <c r="R140" s="208">
        <f>R141+R231+R289</f>
        <v>44.899549400000005</v>
      </c>
      <c r="S140" s="104"/>
      <c r="T140" s="209">
        <f>T141+T231+T289</f>
        <v>1.7289999999999999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72</v>
      </c>
      <c r="AU140" s="17" t="s">
        <v>156</v>
      </c>
      <c r="BK140" s="210">
        <f>BK141+BK231+BK289</f>
        <v>0</v>
      </c>
    </row>
    <row r="141" s="12" customFormat="1" ht="25.92" customHeight="1">
      <c r="A141" s="12"/>
      <c r="B141" s="211"/>
      <c r="C141" s="212"/>
      <c r="D141" s="213" t="s">
        <v>72</v>
      </c>
      <c r="E141" s="214" t="s">
        <v>181</v>
      </c>
      <c r="F141" s="214" t="s">
        <v>182</v>
      </c>
      <c r="G141" s="212"/>
      <c r="H141" s="212"/>
      <c r="I141" s="215"/>
      <c r="J141" s="216">
        <f>BK141</f>
        <v>0</v>
      </c>
      <c r="K141" s="212"/>
      <c r="L141" s="217"/>
      <c r="M141" s="218"/>
      <c r="N141" s="219"/>
      <c r="O141" s="219"/>
      <c r="P141" s="220">
        <f>P142+P164+P168+P176+P178+P193+P216+P220+P228</f>
        <v>0</v>
      </c>
      <c r="Q141" s="219"/>
      <c r="R141" s="220">
        <f>R142+R164+R168+R176+R178+R193+R216+R220+R228</f>
        <v>44.542649400000002</v>
      </c>
      <c r="S141" s="219"/>
      <c r="T141" s="221">
        <f>T142+T164+T168+T176+T178+T193+T216+T220+T228</f>
        <v>1.6299999999999999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81</v>
      </c>
      <c r="AT141" s="223" t="s">
        <v>72</v>
      </c>
      <c r="AU141" s="223" t="s">
        <v>73</v>
      </c>
      <c r="AY141" s="222" t="s">
        <v>183</v>
      </c>
      <c r="BK141" s="224">
        <f>BK142+BK164+BK168+BK176+BK178+BK193+BK216+BK220+BK228</f>
        <v>0</v>
      </c>
    </row>
    <row r="142" s="12" customFormat="1" ht="22.8" customHeight="1">
      <c r="A142" s="12"/>
      <c r="B142" s="211"/>
      <c r="C142" s="212"/>
      <c r="D142" s="213" t="s">
        <v>72</v>
      </c>
      <c r="E142" s="225" t="s">
        <v>81</v>
      </c>
      <c r="F142" s="225" t="s">
        <v>184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SUM(P143:P163)</f>
        <v>0</v>
      </c>
      <c r="Q142" s="219"/>
      <c r="R142" s="220">
        <f>SUM(R143:R163)</f>
        <v>24</v>
      </c>
      <c r="S142" s="219"/>
      <c r="T142" s="221">
        <f>SUM(T143:T163)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81</v>
      </c>
      <c r="AT142" s="223" t="s">
        <v>72</v>
      </c>
      <c r="AU142" s="223" t="s">
        <v>81</v>
      </c>
      <c r="AY142" s="222" t="s">
        <v>183</v>
      </c>
      <c r="BK142" s="224">
        <f>SUM(BK143:BK163)</f>
        <v>0</v>
      </c>
    </row>
    <row r="143" s="2" customFormat="1" ht="33" customHeight="1">
      <c r="A143" s="38"/>
      <c r="B143" s="39"/>
      <c r="C143" s="227" t="s">
        <v>81</v>
      </c>
      <c r="D143" s="227" t="s">
        <v>185</v>
      </c>
      <c r="E143" s="228" t="s">
        <v>621</v>
      </c>
      <c r="F143" s="229" t="s">
        <v>622</v>
      </c>
      <c r="G143" s="230" t="s">
        <v>187</v>
      </c>
      <c r="H143" s="231">
        <v>70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188</v>
      </c>
      <c r="AT143" s="239" t="s">
        <v>185</v>
      </c>
      <c r="AU143" s="239" t="s">
        <v>83</v>
      </c>
      <c r="AY143" s="17" t="s">
        <v>183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188</v>
      </c>
      <c r="BM143" s="239" t="s">
        <v>4353</v>
      </c>
    </row>
    <row r="144" s="2" customFormat="1" ht="33" customHeight="1">
      <c r="A144" s="38"/>
      <c r="B144" s="39"/>
      <c r="C144" s="227" t="s">
        <v>83</v>
      </c>
      <c r="D144" s="227" t="s">
        <v>185</v>
      </c>
      <c r="E144" s="228" t="s">
        <v>4354</v>
      </c>
      <c r="F144" s="229" t="s">
        <v>4355</v>
      </c>
      <c r="G144" s="230" t="s">
        <v>187</v>
      </c>
      <c r="H144" s="231">
        <v>18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188</v>
      </c>
      <c r="AT144" s="239" t="s">
        <v>185</v>
      </c>
      <c r="AU144" s="239" t="s">
        <v>83</v>
      </c>
      <c r="AY144" s="17" t="s">
        <v>183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81</v>
      </c>
      <c r="BK144" s="240">
        <f>ROUND(I144*H144,2)</f>
        <v>0</v>
      </c>
      <c r="BL144" s="17" t="s">
        <v>188</v>
      </c>
      <c r="BM144" s="239" t="s">
        <v>4356</v>
      </c>
    </row>
    <row r="145" s="14" customFormat="1">
      <c r="A145" s="14"/>
      <c r="B145" s="252"/>
      <c r="C145" s="253"/>
      <c r="D145" s="243" t="s">
        <v>195</v>
      </c>
      <c r="E145" s="254" t="s">
        <v>1</v>
      </c>
      <c r="F145" s="255" t="s">
        <v>335</v>
      </c>
      <c r="G145" s="253"/>
      <c r="H145" s="256">
        <v>18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195</v>
      </c>
      <c r="AU145" s="262" t="s">
        <v>83</v>
      </c>
      <c r="AV145" s="14" t="s">
        <v>83</v>
      </c>
      <c r="AW145" s="14" t="s">
        <v>30</v>
      </c>
      <c r="AX145" s="14" t="s">
        <v>73</v>
      </c>
      <c r="AY145" s="262" t="s">
        <v>183</v>
      </c>
    </row>
    <row r="146" s="15" customFormat="1">
      <c r="A146" s="15"/>
      <c r="B146" s="263"/>
      <c r="C146" s="264"/>
      <c r="D146" s="243" t="s">
        <v>195</v>
      </c>
      <c r="E146" s="265" t="s">
        <v>1</v>
      </c>
      <c r="F146" s="266" t="s">
        <v>219</v>
      </c>
      <c r="G146" s="264"/>
      <c r="H146" s="267">
        <v>18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3" t="s">
        <v>195</v>
      </c>
      <c r="AU146" s="273" t="s">
        <v>83</v>
      </c>
      <c r="AV146" s="15" t="s">
        <v>188</v>
      </c>
      <c r="AW146" s="15" t="s">
        <v>30</v>
      </c>
      <c r="AX146" s="15" t="s">
        <v>81</v>
      </c>
      <c r="AY146" s="273" t="s">
        <v>183</v>
      </c>
    </row>
    <row r="147" s="2" customFormat="1" ht="37.8" customHeight="1">
      <c r="A147" s="38"/>
      <c r="B147" s="39"/>
      <c r="C147" s="227" t="s">
        <v>199</v>
      </c>
      <c r="D147" s="227" t="s">
        <v>185</v>
      </c>
      <c r="E147" s="228" t="s">
        <v>715</v>
      </c>
      <c r="F147" s="229" t="s">
        <v>716</v>
      </c>
      <c r="G147" s="230" t="s">
        <v>187</v>
      </c>
      <c r="H147" s="231">
        <v>18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188</v>
      </c>
      <c r="AT147" s="239" t="s">
        <v>185</v>
      </c>
      <c r="AU147" s="239" t="s">
        <v>83</v>
      </c>
      <c r="AY147" s="17" t="s">
        <v>183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188</v>
      </c>
      <c r="BM147" s="239" t="s">
        <v>4357</v>
      </c>
    </row>
    <row r="148" s="14" customFormat="1">
      <c r="A148" s="14"/>
      <c r="B148" s="252"/>
      <c r="C148" s="253"/>
      <c r="D148" s="243" t="s">
        <v>195</v>
      </c>
      <c r="E148" s="254" t="s">
        <v>1</v>
      </c>
      <c r="F148" s="255" t="s">
        <v>335</v>
      </c>
      <c r="G148" s="253"/>
      <c r="H148" s="256">
        <v>18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195</v>
      </c>
      <c r="AU148" s="262" t="s">
        <v>83</v>
      </c>
      <c r="AV148" s="14" t="s">
        <v>83</v>
      </c>
      <c r="AW148" s="14" t="s">
        <v>30</v>
      </c>
      <c r="AX148" s="14" t="s">
        <v>81</v>
      </c>
      <c r="AY148" s="262" t="s">
        <v>183</v>
      </c>
    </row>
    <row r="149" s="2" customFormat="1" ht="37.8" customHeight="1">
      <c r="A149" s="38"/>
      <c r="B149" s="39"/>
      <c r="C149" s="227" t="s">
        <v>188</v>
      </c>
      <c r="D149" s="227" t="s">
        <v>185</v>
      </c>
      <c r="E149" s="228" t="s">
        <v>722</v>
      </c>
      <c r="F149" s="229" t="s">
        <v>723</v>
      </c>
      <c r="G149" s="230" t="s">
        <v>187</v>
      </c>
      <c r="H149" s="231">
        <v>162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188</v>
      </c>
      <c r="AT149" s="239" t="s">
        <v>185</v>
      </c>
      <c r="AU149" s="239" t="s">
        <v>83</v>
      </c>
      <c r="AY149" s="17" t="s">
        <v>183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81</v>
      </c>
      <c r="BK149" s="240">
        <f>ROUND(I149*H149,2)</f>
        <v>0</v>
      </c>
      <c r="BL149" s="17" t="s">
        <v>188</v>
      </c>
      <c r="BM149" s="239" t="s">
        <v>4358</v>
      </c>
    </row>
    <row r="150" s="14" customFormat="1">
      <c r="A150" s="14"/>
      <c r="B150" s="252"/>
      <c r="C150" s="253"/>
      <c r="D150" s="243" t="s">
        <v>195</v>
      </c>
      <c r="E150" s="254" t="s">
        <v>1</v>
      </c>
      <c r="F150" s="255" t="s">
        <v>4359</v>
      </c>
      <c r="G150" s="253"/>
      <c r="H150" s="256">
        <v>162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195</v>
      </c>
      <c r="AU150" s="262" t="s">
        <v>83</v>
      </c>
      <c r="AV150" s="14" t="s">
        <v>83</v>
      </c>
      <c r="AW150" s="14" t="s">
        <v>30</v>
      </c>
      <c r="AX150" s="14" t="s">
        <v>81</v>
      </c>
      <c r="AY150" s="262" t="s">
        <v>183</v>
      </c>
    </row>
    <row r="151" s="2" customFormat="1" ht="37.8" customHeight="1">
      <c r="A151" s="38"/>
      <c r="B151" s="39"/>
      <c r="C151" s="227" t="s">
        <v>244</v>
      </c>
      <c r="D151" s="227" t="s">
        <v>185</v>
      </c>
      <c r="E151" s="228" t="s">
        <v>745</v>
      </c>
      <c r="F151" s="229" t="s">
        <v>746</v>
      </c>
      <c r="G151" s="230" t="s">
        <v>187</v>
      </c>
      <c r="H151" s="231">
        <v>18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188</v>
      </c>
      <c r="AT151" s="239" t="s">
        <v>185</v>
      </c>
      <c r="AU151" s="239" t="s">
        <v>83</v>
      </c>
      <c r="AY151" s="17" t="s">
        <v>183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188</v>
      </c>
      <c r="BM151" s="239" t="s">
        <v>4360</v>
      </c>
    </row>
    <row r="152" s="14" customFormat="1">
      <c r="A152" s="14"/>
      <c r="B152" s="252"/>
      <c r="C152" s="253"/>
      <c r="D152" s="243" t="s">
        <v>195</v>
      </c>
      <c r="E152" s="254" t="s">
        <v>1</v>
      </c>
      <c r="F152" s="255" t="s">
        <v>335</v>
      </c>
      <c r="G152" s="253"/>
      <c r="H152" s="256">
        <v>18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195</v>
      </c>
      <c r="AU152" s="262" t="s">
        <v>83</v>
      </c>
      <c r="AV152" s="14" t="s">
        <v>83</v>
      </c>
      <c r="AW152" s="14" t="s">
        <v>30</v>
      </c>
      <c r="AX152" s="14" t="s">
        <v>81</v>
      </c>
      <c r="AY152" s="262" t="s">
        <v>183</v>
      </c>
    </row>
    <row r="153" s="2" customFormat="1" ht="37.8" customHeight="1">
      <c r="A153" s="38"/>
      <c r="B153" s="39"/>
      <c r="C153" s="227" t="s">
        <v>257</v>
      </c>
      <c r="D153" s="227" t="s">
        <v>185</v>
      </c>
      <c r="E153" s="228" t="s">
        <v>750</v>
      </c>
      <c r="F153" s="229" t="s">
        <v>751</v>
      </c>
      <c r="G153" s="230" t="s">
        <v>187</v>
      </c>
      <c r="H153" s="231">
        <v>180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188</v>
      </c>
      <c r="AT153" s="239" t="s">
        <v>185</v>
      </c>
      <c r="AU153" s="239" t="s">
        <v>83</v>
      </c>
      <c r="AY153" s="17" t="s">
        <v>183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188</v>
      </c>
      <c r="BM153" s="239" t="s">
        <v>4361</v>
      </c>
    </row>
    <row r="154" s="14" customFormat="1">
      <c r="A154" s="14"/>
      <c r="B154" s="252"/>
      <c r="C154" s="253"/>
      <c r="D154" s="243" t="s">
        <v>195</v>
      </c>
      <c r="E154" s="254" t="s">
        <v>1</v>
      </c>
      <c r="F154" s="255" t="s">
        <v>4362</v>
      </c>
      <c r="G154" s="253"/>
      <c r="H154" s="256">
        <v>180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195</v>
      </c>
      <c r="AU154" s="262" t="s">
        <v>83</v>
      </c>
      <c r="AV154" s="14" t="s">
        <v>83</v>
      </c>
      <c r="AW154" s="14" t="s">
        <v>30</v>
      </c>
      <c r="AX154" s="14" t="s">
        <v>81</v>
      </c>
      <c r="AY154" s="262" t="s">
        <v>183</v>
      </c>
    </row>
    <row r="155" s="2" customFormat="1" ht="24.15" customHeight="1">
      <c r="A155" s="38"/>
      <c r="B155" s="39"/>
      <c r="C155" s="227" t="s">
        <v>277</v>
      </c>
      <c r="D155" s="227" t="s">
        <v>185</v>
      </c>
      <c r="E155" s="228" t="s">
        <v>4363</v>
      </c>
      <c r="F155" s="229" t="s">
        <v>4364</v>
      </c>
      <c r="G155" s="230" t="s">
        <v>187</v>
      </c>
      <c r="H155" s="231">
        <v>18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188</v>
      </c>
      <c r="AT155" s="239" t="s">
        <v>185</v>
      </c>
      <c r="AU155" s="239" t="s">
        <v>83</v>
      </c>
      <c r="AY155" s="17" t="s">
        <v>183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188</v>
      </c>
      <c r="BM155" s="239" t="s">
        <v>4365</v>
      </c>
    </row>
    <row r="156" s="14" customFormat="1">
      <c r="A156" s="14"/>
      <c r="B156" s="252"/>
      <c r="C156" s="253"/>
      <c r="D156" s="243" t="s">
        <v>195</v>
      </c>
      <c r="E156" s="254" t="s">
        <v>1</v>
      </c>
      <c r="F156" s="255" t="s">
        <v>335</v>
      </c>
      <c r="G156" s="253"/>
      <c r="H156" s="256">
        <v>18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195</v>
      </c>
      <c r="AU156" s="262" t="s">
        <v>83</v>
      </c>
      <c r="AV156" s="14" t="s">
        <v>83</v>
      </c>
      <c r="AW156" s="14" t="s">
        <v>30</v>
      </c>
      <c r="AX156" s="14" t="s">
        <v>81</v>
      </c>
      <c r="AY156" s="262" t="s">
        <v>183</v>
      </c>
    </row>
    <row r="157" s="2" customFormat="1" ht="24.15" customHeight="1">
      <c r="A157" s="38"/>
      <c r="B157" s="39"/>
      <c r="C157" s="227" t="s">
        <v>283</v>
      </c>
      <c r="D157" s="227" t="s">
        <v>185</v>
      </c>
      <c r="E157" s="228" t="s">
        <v>761</v>
      </c>
      <c r="F157" s="229" t="s">
        <v>762</v>
      </c>
      <c r="G157" s="230" t="s">
        <v>293</v>
      </c>
      <c r="H157" s="231">
        <v>32.399999999999999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188</v>
      </c>
      <c r="AT157" s="239" t="s">
        <v>185</v>
      </c>
      <c r="AU157" s="239" t="s">
        <v>83</v>
      </c>
      <c r="AY157" s="17" t="s">
        <v>183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188</v>
      </c>
      <c r="BM157" s="239" t="s">
        <v>4366</v>
      </c>
    </row>
    <row r="158" s="14" customFormat="1">
      <c r="A158" s="14"/>
      <c r="B158" s="252"/>
      <c r="C158" s="253"/>
      <c r="D158" s="243" t="s">
        <v>195</v>
      </c>
      <c r="E158" s="254" t="s">
        <v>1</v>
      </c>
      <c r="F158" s="255" t="s">
        <v>4367</v>
      </c>
      <c r="G158" s="253"/>
      <c r="H158" s="256">
        <v>32.399999999999999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195</v>
      </c>
      <c r="AU158" s="262" t="s">
        <v>83</v>
      </c>
      <c r="AV158" s="14" t="s">
        <v>83</v>
      </c>
      <c r="AW158" s="14" t="s">
        <v>30</v>
      </c>
      <c r="AX158" s="14" t="s">
        <v>81</v>
      </c>
      <c r="AY158" s="262" t="s">
        <v>183</v>
      </c>
    </row>
    <row r="159" s="2" customFormat="1" ht="24.15" customHeight="1">
      <c r="A159" s="38"/>
      <c r="B159" s="39"/>
      <c r="C159" s="227" t="s">
        <v>190</v>
      </c>
      <c r="D159" s="227" t="s">
        <v>185</v>
      </c>
      <c r="E159" s="228" t="s">
        <v>4368</v>
      </c>
      <c r="F159" s="229" t="s">
        <v>4369</v>
      </c>
      <c r="G159" s="230" t="s">
        <v>187</v>
      </c>
      <c r="H159" s="231">
        <v>52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188</v>
      </c>
      <c r="AT159" s="239" t="s">
        <v>185</v>
      </c>
      <c r="AU159" s="239" t="s">
        <v>83</v>
      </c>
      <c r="AY159" s="17" t="s">
        <v>183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188</v>
      </c>
      <c r="BM159" s="239" t="s">
        <v>4370</v>
      </c>
    </row>
    <row r="160" s="14" customFormat="1">
      <c r="A160" s="14"/>
      <c r="B160" s="252"/>
      <c r="C160" s="253"/>
      <c r="D160" s="243" t="s">
        <v>195</v>
      </c>
      <c r="E160" s="254" t="s">
        <v>1</v>
      </c>
      <c r="F160" s="255" t="s">
        <v>828</v>
      </c>
      <c r="G160" s="253"/>
      <c r="H160" s="256">
        <v>52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195</v>
      </c>
      <c r="AU160" s="262" t="s">
        <v>83</v>
      </c>
      <c r="AV160" s="14" t="s">
        <v>83</v>
      </c>
      <c r="AW160" s="14" t="s">
        <v>30</v>
      </c>
      <c r="AX160" s="14" t="s">
        <v>81</v>
      </c>
      <c r="AY160" s="262" t="s">
        <v>183</v>
      </c>
    </row>
    <row r="161" s="2" customFormat="1" ht="24.15" customHeight="1">
      <c r="A161" s="38"/>
      <c r="B161" s="39"/>
      <c r="C161" s="227" t="s">
        <v>137</v>
      </c>
      <c r="D161" s="227" t="s">
        <v>185</v>
      </c>
      <c r="E161" s="228" t="s">
        <v>4371</v>
      </c>
      <c r="F161" s="229" t="s">
        <v>4372</v>
      </c>
      <c r="G161" s="230" t="s">
        <v>187</v>
      </c>
      <c r="H161" s="231">
        <v>12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188</v>
      </c>
      <c r="AT161" s="239" t="s">
        <v>185</v>
      </c>
      <c r="AU161" s="239" t="s">
        <v>83</v>
      </c>
      <c r="AY161" s="17" t="s">
        <v>183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81</v>
      </c>
      <c r="BK161" s="240">
        <f>ROUND(I161*H161,2)</f>
        <v>0</v>
      </c>
      <c r="BL161" s="17" t="s">
        <v>188</v>
      </c>
      <c r="BM161" s="239" t="s">
        <v>4373</v>
      </c>
    </row>
    <row r="162" s="2" customFormat="1" ht="16.5" customHeight="1">
      <c r="A162" s="38"/>
      <c r="B162" s="39"/>
      <c r="C162" s="277" t="s">
        <v>140</v>
      </c>
      <c r="D162" s="277" t="s">
        <v>649</v>
      </c>
      <c r="E162" s="278" t="s">
        <v>4374</v>
      </c>
      <c r="F162" s="279" t="s">
        <v>4375</v>
      </c>
      <c r="G162" s="280" t="s">
        <v>293</v>
      </c>
      <c r="H162" s="281">
        <v>24</v>
      </c>
      <c r="I162" s="282"/>
      <c r="J162" s="283">
        <f>ROUND(I162*H162,2)</f>
        <v>0</v>
      </c>
      <c r="K162" s="284"/>
      <c r="L162" s="285"/>
      <c r="M162" s="286" t="s">
        <v>1</v>
      </c>
      <c r="N162" s="287" t="s">
        <v>38</v>
      </c>
      <c r="O162" s="91"/>
      <c r="P162" s="237">
        <f>O162*H162</f>
        <v>0</v>
      </c>
      <c r="Q162" s="237">
        <v>1</v>
      </c>
      <c r="R162" s="237">
        <f>Q162*H162</f>
        <v>24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283</v>
      </c>
      <c r="AT162" s="239" t="s">
        <v>649</v>
      </c>
      <c r="AU162" s="239" t="s">
        <v>83</v>
      </c>
      <c r="AY162" s="17" t="s">
        <v>183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188</v>
      </c>
      <c r="BM162" s="239" t="s">
        <v>4376</v>
      </c>
    </row>
    <row r="163" s="14" customFormat="1">
      <c r="A163" s="14"/>
      <c r="B163" s="252"/>
      <c r="C163" s="253"/>
      <c r="D163" s="243" t="s">
        <v>195</v>
      </c>
      <c r="E163" s="253"/>
      <c r="F163" s="255" t="s">
        <v>4377</v>
      </c>
      <c r="G163" s="253"/>
      <c r="H163" s="256">
        <v>24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195</v>
      </c>
      <c r="AU163" s="262" t="s">
        <v>83</v>
      </c>
      <c r="AV163" s="14" t="s">
        <v>83</v>
      </c>
      <c r="AW163" s="14" t="s">
        <v>4</v>
      </c>
      <c r="AX163" s="14" t="s">
        <v>81</v>
      </c>
      <c r="AY163" s="262" t="s">
        <v>183</v>
      </c>
    </row>
    <row r="164" s="12" customFormat="1" ht="22.8" customHeight="1">
      <c r="A164" s="12"/>
      <c r="B164" s="211"/>
      <c r="C164" s="212"/>
      <c r="D164" s="213" t="s">
        <v>72</v>
      </c>
      <c r="E164" s="225" t="s">
        <v>83</v>
      </c>
      <c r="F164" s="225" t="s">
        <v>794</v>
      </c>
      <c r="G164" s="212"/>
      <c r="H164" s="212"/>
      <c r="I164" s="215"/>
      <c r="J164" s="226">
        <f>BK164</f>
        <v>0</v>
      </c>
      <c r="K164" s="212"/>
      <c r="L164" s="217"/>
      <c r="M164" s="218"/>
      <c r="N164" s="219"/>
      <c r="O164" s="219"/>
      <c r="P164" s="220">
        <f>SUM(P165:P167)</f>
        <v>0</v>
      </c>
      <c r="Q164" s="219"/>
      <c r="R164" s="220">
        <f>SUM(R165:R167)</f>
        <v>5.8282999999999996</v>
      </c>
      <c r="S164" s="219"/>
      <c r="T164" s="221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81</v>
      </c>
      <c r="AT164" s="223" t="s">
        <v>72</v>
      </c>
      <c r="AU164" s="223" t="s">
        <v>81</v>
      </c>
      <c r="AY164" s="222" t="s">
        <v>183</v>
      </c>
      <c r="BK164" s="224">
        <f>SUM(BK165:BK167)</f>
        <v>0</v>
      </c>
    </row>
    <row r="165" s="2" customFormat="1" ht="16.5" customHeight="1">
      <c r="A165" s="38"/>
      <c r="B165" s="39"/>
      <c r="C165" s="227" t="s">
        <v>8</v>
      </c>
      <c r="D165" s="227" t="s">
        <v>185</v>
      </c>
      <c r="E165" s="228" t="s">
        <v>4378</v>
      </c>
      <c r="F165" s="229" t="s">
        <v>4379</v>
      </c>
      <c r="G165" s="230" t="s">
        <v>187</v>
      </c>
      <c r="H165" s="231">
        <v>2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2.9141499999999998</v>
      </c>
      <c r="R165" s="237">
        <f>Q165*H165</f>
        <v>5.8282999999999996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188</v>
      </c>
      <c r="AT165" s="239" t="s">
        <v>185</v>
      </c>
      <c r="AU165" s="239" t="s">
        <v>83</v>
      </c>
      <c r="AY165" s="17" t="s">
        <v>183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81</v>
      </c>
      <c r="BK165" s="240">
        <f>ROUND(I165*H165,2)</f>
        <v>0</v>
      </c>
      <c r="BL165" s="17" t="s">
        <v>188</v>
      </c>
      <c r="BM165" s="239" t="s">
        <v>4380</v>
      </c>
    </row>
    <row r="166" s="13" customFormat="1">
      <c r="A166" s="13"/>
      <c r="B166" s="241"/>
      <c r="C166" s="242"/>
      <c r="D166" s="243" t="s">
        <v>195</v>
      </c>
      <c r="E166" s="244" t="s">
        <v>1</v>
      </c>
      <c r="F166" s="245" t="s">
        <v>4381</v>
      </c>
      <c r="G166" s="242"/>
      <c r="H166" s="244" t="s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195</v>
      </c>
      <c r="AU166" s="251" t="s">
        <v>83</v>
      </c>
      <c r="AV166" s="13" t="s">
        <v>81</v>
      </c>
      <c r="AW166" s="13" t="s">
        <v>30</v>
      </c>
      <c r="AX166" s="13" t="s">
        <v>73</v>
      </c>
      <c r="AY166" s="251" t="s">
        <v>183</v>
      </c>
    </row>
    <row r="167" s="14" customFormat="1">
      <c r="A167" s="14"/>
      <c r="B167" s="252"/>
      <c r="C167" s="253"/>
      <c r="D167" s="243" t="s">
        <v>195</v>
      </c>
      <c r="E167" s="254" t="s">
        <v>1</v>
      </c>
      <c r="F167" s="255" t="s">
        <v>4382</v>
      </c>
      <c r="G167" s="253"/>
      <c r="H167" s="256">
        <v>2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195</v>
      </c>
      <c r="AU167" s="262" t="s">
        <v>83</v>
      </c>
      <c r="AV167" s="14" t="s">
        <v>83</v>
      </c>
      <c r="AW167" s="14" t="s">
        <v>30</v>
      </c>
      <c r="AX167" s="14" t="s">
        <v>81</v>
      </c>
      <c r="AY167" s="262" t="s">
        <v>183</v>
      </c>
    </row>
    <row r="168" s="12" customFormat="1" ht="22.8" customHeight="1">
      <c r="A168" s="12"/>
      <c r="B168" s="211"/>
      <c r="C168" s="212"/>
      <c r="D168" s="213" t="s">
        <v>72</v>
      </c>
      <c r="E168" s="225" t="s">
        <v>199</v>
      </c>
      <c r="F168" s="225" t="s">
        <v>996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SUM(P169:P175)</f>
        <v>0</v>
      </c>
      <c r="Q168" s="219"/>
      <c r="R168" s="220">
        <f>SUM(R169:R175)</f>
        <v>10.689999999999998</v>
      </c>
      <c r="S168" s="219"/>
      <c r="T168" s="221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81</v>
      </c>
      <c r="AT168" s="223" t="s">
        <v>72</v>
      </c>
      <c r="AU168" s="223" t="s">
        <v>81</v>
      </c>
      <c r="AY168" s="222" t="s">
        <v>183</v>
      </c>
      <c r="BK168" s="224">
        <f>SUM(BK169:BK175)</f>
        <v>0</v>
      </c>
    </row>
    <row r="169" s="2" customFormat="1" ht="24.15" customHeight="1">
      <c r="A169" s="38"/>
      <c r="B169" s="39"/>
      <c r="C169" s="227" t="s">
        <v>143</v>
      </c>
      <c r="D169" s="227" t="s">
        <v>185</v>
      </c>
      <c r="E169" s="228" t="s">
        <v>4383</v>
      </c>
      <c r="F169" s="229" t="s">
        <v>4384</v>
      </c>
      <c r="G169" s="230" t="s">
        <v>325</v>
      </c>
      <c r="H169" s="231">
        <v>5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0.002</v>
      </c>
      <c r="R169" s="237">
        <f>Q169*H169</f>
        <v>0.01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188</v>
      </c>
      <c r="AT169" s="239" t="s">
        <v>185</v>
      </c>
      <c r="AU169" s="239" t="s">
        <v>83</v>
      </c>
      <c r="AY169" s="17" t="s">
        <v>183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188</v>
      </c>
      <c r="BM169" s="239" t="s">
        <v>4385</v>
      </c>
    </row>
    <row r="170" s="14" customFormat="1">
      <c r="A170" s="14"/>
      <c r="B170" s="252"/>
      <c r="C170" s="253"/>
      <c r="D170" s="243" t="s">
        <v>195</v>
      </c>
      <c r="E170" s="254" t="s">
        <v>1</v>
      </c>
      <c r="F170" s="255" t="s">
        <v>244</v>
      </c>
      <c r="G170" s="253"/>
      <c r="H170" s="256">
        <v>5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195</v>
      </c>
      <c r="AU170" s="262" t="s">
        <v>83</v>
      </c>
      <c r="AV170" s="14" t="s">
        <v>83</v>
      </c>
      <c r="AW170" s="14" t="s">
        <v>30</v>
      </c>
      <c r="AX170" s="14" t="s">
        <v>81</v>
      </c>
      <c r="AY170" s="262" t="s">
        <v>183</v>
      </c>
    </row>
    <row r="171" s="2" customFormat="1" ht="24.15" customHeight="1">
      <c r="A171" s="38"/>
      <c r="B171" s="39"/>
      <c r="C171" s="277" t="s">
        <v>146</v>
      </c>
      <c r="D171" s="277" t="s">
        <v>649</v>
      </c>
      <c r="E171" s="278" t="s">
        <v>4386</v>
      </c>
      <c r="F171" s="279" t="s">
        <v>4387</v>
      </c>
      <c r="G171" s="280" t="s">
        <v>325</v>
      </c>
      <c r="H171" s="281">
        <v>1</v>
      </c>
      <c r="I171" s="282"/>
      <c r="J171" s="283">
        <f>ROUND(I171*H171,2)</f>
        <v>0</v>
      </c>
      <c r="K171" s="284"/>
      <c r="L171" s="285"/>
      <c r="M171" s="286" t="s">
        <v>1</v>
      </c>
      <c r="N171" s="287" t="s">
        <v>38</v>
      </c>
      <c r="O171" s="91"/>
      <c r="P171" s="237">
        <f>O171*H171</f>
        <v>0</v>
      </c>
      <c r="Q171" s="237">
        <v>4.5800000000000001</v>
      </c>
      <c r="R171" s="237">
        <f>Q171*H171</f>
        <v>4.5800000000000001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435</v>
      </c>
      <c r="AT171" s="239" t="s">
        <v>649</v>
      </c>
      <c r="AU171" s="239" t="s">
        <v>83</v>
      </c>
      <c r="AY171" s="17" t="s">
        <v>183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327</v>
      </c>
      <c r="BM171" s="239" t="s">
        <v>4388</v>
      </c>
    </row>
    <row r="172" s="2" customFormat="1" ht="24.15" customHeight="1">
      <c r="A172" s="38"/>
      <c r="B172" s="39"/>
      <c r="C172" s="277" t="s">
        <v>322</v>
      </c>
      <c r="D172" s="277" t="s">
        <v>649</v>
      </c>
      <c r="E172" s="278" t="s">
        <v>4389</v>
      </c>
      <c r="F172" s="279" t="s">
        <v>4390</v>
      </c>
      <c r="G172" s="280" t="s">
        <v>325</v>
      </c>
      <c r="H172" s="281">
        <v>3</v>
      </c>
      <c r="I172" s="282"/>
      <c r="J172" s="283">
        <f>ROUND(I172*H172,2)</f>
        <v>0</v>
      </c>
      <c r="K172" s="284"/>
      <c r="L172" s="285"/>
      <c r="M172" s="286" t="s">
        <v>1</v>
      </c>
      <c r="N172" s="287" t="s">
        <v>38</v>
      </c>
      <c r="O172" s="91"/>
      <c r="P172" s="237">
        <f>O172*H172</f>
        <v>0</v>
      </c>
      <c r="Q172" s="237">
        <v>1.74</v>
      </c>
      <c r="R172" s="237">
        <f>Q172*H172</f>
        <v>5.2199999999999998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435</v>
      </c>
      <c r="AT172" s="239" t="s">
        <v>649</v>
      </c>
      <c r="AU172" s="239" t="s">
        <v>83</v>
      </c>
      <c r="AY172" s="17" t="s">
        <v>183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81</v>
      </c>
      <c r="BK172" s="240">
        <f>ROUND(I172*H172,2)</f>
        <v>0</v>
      </c>
      <c r="BL172" s="17" t="s">
        <v>327</v>
      </c>
      <c r="BM172" s="239" t="s">
        <v>4391</v>
      </c>
    </row>
    <row r="173" s="2" customFormat="1" ht="24.15" customHeight="1">
      <c r="A173" s="38"/>
      <c r="B173" s="39"/>
      <c r="C173" s="277" t="s">
        <v>327</v>
      </c>
      <c r="D173" s="277" t="s">
        <v>649</v>
      </c>
      <c r="E173" s="278" t="s">
        <v>4392</v>
      </c>
      <c r="F173" s="279" t="s">
        <v>4393</v>
      </c>
      <c r="G173" s="280" t="s">
        <v>325</v>
      </c>
      <c r="H173" s="281">
        <v>0</v>
      </c>
      <c r="I173" s="282"/>
      <c r="J173" s="283">
        <f>ROUND(I173*H173,2)</f>
        <v>0</v>
      </c>
      <c r="K173" s="284"/>
      <c r="L173" s="285"/>
      <c r="M173" s="286" t="s">
        <v>1</v>
      </c>
      <c r="N173" s="287" t="s">
        <v>38</v>
      </c>
      <c r="O173" s="91"/>
      <c r="P173" s="237">
        <f>O173*H173</f>
        <v>0</v>
      </c>
      <c r="Q173" s="237">
        <v>1.0900000000000001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435</v>
      </c>
      <c r="AT173" s="239" t="s">
        <v>649</v>
      </c>
      <c r="AU173" s="239" t="s">
        <v>83</v>
      </c>
      <c r="AY173" s="17" t="s">
        <v>183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327</v>
      </c>
      <c r="BM173" s="239" t="s">
        <v>4394</v>
      </c>
    </row>
    <row r="174" s="2" customFormat="1" ht="24.15" customHeight="1">
      <c r="A174" s="38"/>
      <c r="B174" s="39"/>
      <c r="C174" s="277" t="s">
        <v>331</v>
      </c>
      <c r="D174" s="277" t="s">
        <v>649</v>
      </c>
      <c r="E174" s="278" t="s">
        <v>4395</v>
      </c>
      <c r="F174" s="279" t="s">
        <v>4396</v>
      </c>
      <c r="G174" s="280" t="s">
        <v>325</v>
      </c>
      <c r="H174" s="281">
        <v>1</v>
      </c>
      <c r="I174" s="282"/>
      <c r="J174" s="283">
        <f>ROUND(I174*H174,2)</f>
        <v>0</v>
      </c>
      <c r="K174" s="284"/>
      <c r="L174" s="285"/>
      <c r="M174" s="286" t="s">
        <v>1</v>
      </c>
      <c r="N174" s="287" t="s">
        <v>38</v>
      </c>
      <c r="O174" s="91"/>
      <c r="P174" s="237">
        <f>O174*H174</f>
        <v>0</v>
      </c>
      <c r="Q174" s="237">
        <v>0.87</v>
      </c>
      <c r="R174" s="237">
        <f>Q174*H174</f>
        <v>0.87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435</v>
      </c>
      <c r="AT174" s="239" t="s">
        <v>649</v>
      </c>
      <c r="AU174" s="239" t="s">
        <v>83</v>
      </c>
      <c r="AY174" s="17" t="s">
        <v>183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81</v>
      </c>
      <c r="BK174" s="240">
        <f>ROUND(I174*H174,2)</f>
        <v>0</v>
      </c>
      <c r="BL174" s="17" t="s">
        <v>327</v>
      </c>
      <c r="BM174" s="239" t="s">
        <v>4397</v>
      </c>
    </row>
    <row r="175" s="2" customFormat="1" ht="24.15" customHeight="1">
      <c r="A175" s="38"/>
      <c r="B175" s="39"/>
      <c r="C175" s="277" t="s">
        <v>335</v>
      </c>
      <c r="D175" s="277" t="s">
        <v>649</v>
      </c>
      <c r="E175" s="278" t="s">
        <v>4398</v>
      </c>
      <c r="F175" s="279" t="s">
        <v>4399</v>
      </c>
      <c r="G175" s="280" t="s">
        <v>325</v>
      </c>
      <c r="H175" s="281">
        <v>5</v>
      </c>
      <c r="I175" s="282"/>
      <c r="J175" s="283">
        <f>ROUND(I175*H175,2)</f>
        <v>0</v>
      </c>
      <c r="K175" s="284"/>
      <c r="L175" s="285"/>
      <c r="M175" s="286" t="s">
        <v>1</v>
      </c>
      <c r="N175" s="287" t="s">
        <v>38</v>
      </c>
      <c r="O175" s="91"/>
      <c r="P175" s="237">
        <f>O175*H175</f>
        <v>0</v>
      </c>
      <c r="Q175" s="237">
        <v>0.002</v>
      </c>
      <c r="R175" s="237">
        <f>Q175*H175</f>
        <v>0.01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283</v>
      </c>
      <c r="AT175" s="239" t="s">
        <v>649</v>
      </c>
      <c r="AU175" s="239" t="s">
        <v>83</v>
      </c>
      <c r="AY175" s="17" t="s">
        <v>183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81</v>
      </c>
      <c r="BK175" s="240">
        <f>ROUND(I175*H175,2)</f>
        <v>0</v>
      </c>
      <c r="BL175" s="17" t="s">
        <v>188</v>
      </c>
      <c r="BM175" s="239" t="s">
        <v>4400</v>
      </c>
    </row>
    <row r="176" s="12" customFormat="1" ht="22.8" customHeight="1">
      <c r="A176" s="12"/>
      <c r="B176" s="211"/>
      <c r="C176" s="212"/>
      <c r="D176" s="213" t="s">
        <v>72</v>
      </c>
      <c r="E176" s="225" t="s">
        <v>188</v>
      </c>
      <c r="F176" s="225" t="s">
        <v>1414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P177</f>
        <v>0</v>
      </c>
      <c r="Q176" s="219"/>
      <c r="R176" s="220">
        <f>R177</f>
        <v>0</v>
      </c>
      <c r="S176" s="219"/>
      <c r="T176" s="221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81</v>
      </c>
      <c r="AT176" s="223" t="s">
        <v>72</v>
      </c>
      <c r="AU176" s="223" t="s">
        <v>81</v>
      </c>
      <c r="AY176" s="222" t="s">
        <v>183</v>
      </c>
      <c r="BK176" s="224">
        <f>BK177</f>
        <v>0</v>
      </c>
    </row>
    <row r="177" s="2" customFormat="1" ht="24.15" customHeight="1">
      <c r="A177" s="38"/>
      <c r="B177" s="39"/>
      <c r="C177" s="227" t="s">
        <v>343</v>
      </c>
      <c r="D177" s="227" t="s">
        <v>185</v>
      </c>
      <c r="E177" s="228" t="s">
        <v>4401</v>
      </c>
      <c r="F177" s="229" t="s">
        <v>4402</v>
      </c>
      <c r="G177" s="230" t="s">
        <v>187</v>
      </c>
      <c r="H177" s="231">
        <v>6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188</v>
      </c>
      <c r="AT177" s="239" t="s">
        <v>185</v>
      </c>
      <c r="AU177" s="239" t="s">
        <v>83</v>
      </c>
      <c r="AY177" s="17" t="s">
        <v>183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81</v>
      </c>
      <c r="BK177" s="240">
        <f>ROUND(I177*H177,2)</f>
        <v>0</v>
      </c>
      <c r="BL177" s="17" t="s">
        <v>188</v>
      </c>
      <c r="BM177" s="239" t="s">
        <v>4403</v>
      </c>
    </row>
    <row r="178" s="12" customFormat="1" ht="22.8" customHeight="1">
      <c r="A178" s="12"/>
      <c r="B178" s="211"/>
      <c r="C178" s="212"/>
      <c r="D178" s="213" t="s">
        <v>72</v>
      </c>
      <c r="E178" s="225" t="s">
        <v>257</v>
      </c>
      <c r="F178" s="225" t="s">
        <v>1540</v>
      </c>
      <c r="G178" s="212"/>
      <c r="H178" s="212"/>
      <c r="I178" s="215"/>
      <c r="J178" s="226">
        <f>BK178</f>
        <v>0</v>
      </c>
      <c r="K178" s="212"/>
      <c r="L178" s="217"/>
      <c r="M178" s="218"/>
      <c r="N178" s="219"/>
      <c r="O178" s="219"/>
      <c r="P178" s="220">
        <f>SUM(P179:P192)</f>
        <v>0</v>
      </c>
      <c r="Q178" s="219"/>
      <c r="R178" s="220">
        <f>SUM(R179:R192)</f>
        <v>1.9343196</v>
      </c>
      <c r="S178" s="219"/>
      <c r="T178" s="221">
        <f>SUM(T179:T192)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2" t="s">
        <v>81</v>
      </c>
      <c r="AT178" s="223" t="s">
        <v>72</v>
      </c>
      <c r="AU178" s="223" t="s">
        <v>81</v>
      </c>
      <c r="AY178" s="222" t="s">
        <v>183</v>
      </c>
      <c r="BK178" s="224">
        <f>SUM(BK179:BK192)</f>
        <v>0</v>
      </c>
    </row>
    <row r="179" s="2" customFormat="1" ht="21.75" customHeight="1">
      <c r="A179" s="38"/>
      <c r="B179" s="39"/>
      <c r="C179" s="227" t="s">
        <v>349</v>
      </c>
      <c r="D179" s="227" t="s">
        <v>185</v>
      </c>
      <c r="E179" s="228" t="s">
        <v>4241</v>
      </c>
      <c r="F179" s="229" t="s">
        <v>4242</v>
      </c>
      <c r="G179" s="230" t="s">
        <v>202</v>
      </c>
      <c r="H179" s="231">
        <v>7.25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0.056000000000000001</v>
      </c>
      <c r="R179" s="237">
        <f>Q179*H179</f>
        <v>0.40600000000000003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188</v>
      </c>
      <c r="AT179" s="239" t="s">
        <v>185</v>
      </c>
      <c r="AU179" s="239" t="s">
        <v>83</v>
      </c>
      <c r="AY179" s="17" t="s">
        <v>183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81</v>
      </c>
      <c r="BK179" s="240">
        <f>ROUND(I179*H179,2)</f>
        <v>0</v>
      </c>
      <c r="BL179" s="17" t="s">
        <v>188</v>
      </c>
      <c r="BM179" s="239" t="s">
        <v>4404</v>
      </c>
    </row>
    <row r="180" s="14" customFormat="1">
      <c r="A180" s="14"/>
      <c r="B180" s="252"/>
      <c r="C180" s="253"/>
      <c r="D180" s="243" t="s">
        <v>195</v>
      </c>
      <c r="E180" s="254" t="s">
        <v>1</v>
      </c>
      <c r="F180" s="255" t="s">
        <v>4405</v>
      </c>
      <c r="G180" s="253"/>
      <c r="H180" s="256">
        <v>3.5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195</v>
      </c>
      <c r="AU180" s="262" t="s">
        <v>83</v>
      </c>
      <c r="AV180" s="14" t="s">
        <v>83</v>
      </c>
      <c r="AW180" s="14" t="s">
        <v>30</v>
      </c>
      <c r="AX180" s="14" t="s">
        <v>73</v>
      </c>
      <c r="AY180" s="262" t="s">
        <v>183</v>
      </c>
    </row>
    <row r="181" s="14" customFormat="1">
      <c r="A181" s="14"/>
      <c r="B181" s="252"/>
      <c r="C181" s="253"/>
      <c r="D181" s="243" t="s">
        <v>195</v>
      </c>
      <c r="E181" s="254" t="s">
        <v>1</v>
      </c>
      <c r="F181" s="255" t="s">
        <v>4406</v>
      </c>
      <c r="G181" s="253"/>
      <c r="H181" s="256">
        <v>3.75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195</v>
      </c>
      <c r="AU181" s="262" t="s">
        <v>83</v>
      </c>
      <c r="AV181" s="14" t="s">
        <v>83</v>
      </c>
      <c r="AW181" s="14" t="s">
        <v>30</v>
      </c>
      <c r="AX181" s="14" t="s">
        <v>73</v>
      </c>
      <c r="AY181" s="262" t="s">
        <v>183</v>
      </c>
    </row>
    <row r="182" s="15" customFormat="1">
      <c r="A182" s="15"/>
      <c r="B182" s="263"/>
      <c r="C182" s="264"/>
      <c r="D182" s="243" t="s">
        <v>195</v>
      </c>
      <c r="E182" s="265" t="s">
        <v>1</v>
      </c>
      <c r="F182" s="266" t="s">
        <v>219</v>
      </c>
      <c r="G182" s="264"/>
      <c r="H182" s="267">
        <v>7.25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3" t="s">
        <v>195</v>
      </c>
      <c r="AU182" s="273" t="s">
        <v>83</v>
      </c>
      <c r="AV182" s="15" t="s">
        <v>188</v>
      </c>
      <c r="AW182" s="15" t="s">
        <v>30</v>
      </c>
      <c r="AX182" s="15" t="s">
        <v>81</v>
      </c>
      <c r="AY182" s="273" t="s">
        <v>183</v>
      </c>
    </row>
    <row r="183" s="2" customFormat="1" ht="33" customHeight="1">
      <c r="A183" s="38"/>
      <c r="B183" s="39"/>
      <c r="C183" s="227" t="s">
        <v>7</v>
      </c>
      <c r="D183" s="227" t="s">
        <v>185</v>
      </c>
      <c r="E183" s="228" t="s">
        <v>1781</v>
      </c>
      <c r="F183" s="229" t="s">
        <v>1782</v>
      </c>
      <c r="G183" s="230" t="s">
        <v>187</v>
      </c>
      <c r="H183" s="231">
        <v>0.47999999999999998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38</v>
      </c>
      <c r="O183" s="91"/>
      <c r="P183" s="237">
        <f>O183*H183</f>
        <v>0</v>
      </c>
      <c r="Q183" s="237">
        <v>2.3010199999999998</v>
      </c>
      <c r="R183" s="237">
        <f>Q183*H183</f>
        <v>1.1044896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188</v>
      </c>
      <c r="AT183" s="239" t="s">
        <v>185</v>
      </c>
      <c r="AU183" s="239" t="s">
        <v>83</v>
      </c>
      <c r="AY183" s="17" t="s">
        <v>183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81</v>
      </c>
      <c r="BK183" s="240">
        <f>ROUND(I183*H183,2)</f>
        <v>0</v>
      </c>
      <c r="BL183" s="17" t="s">
        <v>188</v>
      </c>
      <c r="BM183" s="239" t="s">
        <v>4407</v>
      </c>
    </row>
    <row r="184" s="13" customFormat="1">
      <c r="A184" s="13"/>
      <c r="B184" s="241"/>
      <c r="C184" s="242"/>
      <c r="D184" s="243" t="s">
        <v>195</v>
      </c>
      <c r="E184" s="244" t="s">
        <v>1</v>
      </c>
      <c r="F184" s="245" t="s">
        <v>4408</v>
      </c>
      <c r="G184" s="242"/>
      <c r="H184" s="244" t="s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195</v>
      </c>
      <c r="AU184" s="251" t="s">
        <v>83</v>
      </c>
      <c r="AV184" s="13" t="s">
        <v>81</v>
      </c>
      <c r="AW184" s="13" t="s">
        <v>30</v>
      </c>
      <c r="AX184" s="13" t="s">
        <v>73</v>
      </c>
      <c r="AY184" s="251" t="s">
        <v>183</v>
      </c>
    </row>
    <row r="185" s="14" customFormat="1">
      <c r="A185" s="14"/>
      <c r="B185" s="252"/>
      <c r="C185" s="253"/>
      <c r="D185" s="243" t="s">
        <v>195</v>
      </c>
      <c r="E185" s="254" t="s">
        <v>1</v>
      </c>
      <c r="F185" s="255" t="s">
        <v>4409</v>
      </c>
      <c r="G185" s="253"/>
      <c r="H185" s="256">
        <v>0.47999999999999998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195</v>
      </c>
      <c r="AU185" s="262" t="s">
        <v>83</v>
      </c>
      <c r="AV185" s="14" t="s">
        <v>83</v>
      </c>
      <c r="AW185" s="14" t="s">
        <v>30</v>
      </c>
      <c r="AX185" s="14" t="s">
        <v>81</v>
      </c>
      <c r="AY185" s="262" t="s">
        <v>183</v>
      </c>
    </row>
    <row r="186" s="2" customFormat="1" ht="24.15" customHeight="1">
      <c r="A186" s="38"/>
      <c r="B186" s="39"/>
      <c r="C186" s="227" t="s">
        <v>362</v>
      </c>
      <c r="D186" s="227" t="s">
        <v>185</v>
      </c>
      <c r="E186" s="228" t="s">
        <v>1796</v>
      </c>
      <c r="F186" s="229" t="s">
        <v>1797</v>
      </c>
      <c r="G186" s="230" t="s">
        <v>187</v>
      </c>
      <c r="H186" s="231">
        <v>0.47999999999999998</v>
      </c>
      <c r="I186" s="232"/>
      <c r="J186" s="233">
        <f>ROUND(I186*H186,2)</f>
        <v>0</v>
      </c>
      <c r="K186" s="234"/>
      <c r="L186" s="44"/>
      <c r="M186" s="235" t="s">
        <v>1</v>
      </c>
      <c r="N186" s="236" t="s">
        <v>38</v>
      </c>
      <c r="O186" s="91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188</v>
      </c>
      <c r="AT186" s="239" t="s">
        <v>185</v>
      </c>
      <c r="AU186" s="239" t="s">
        <v>83</v>
      </c>
      <c r="AY186" s="17" t="s">
        <v>183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81</v>
      </c>
      <c r="BK186" s="240">
        <f>ROUND(I186*H186,2)</f>
        <v>0</v>
      </c>
      <c r="BL186" s="17" t="s">
        <v>188</v>
      </c>
      <c r="BM186" s="239" t="s">
        <v>4410</v>
      </c>
    </row>
    <row r="187" s="2" customFormat="1" ht="16.5" customHeight="1">
      <c r="A187" s="38"/>
      <c r="B187" s="39"/>
      <c r="C187" s="227" t="s">
        <v>370</v>
      </c>
      <c r="D187" s="227" t="s">
        <v>185</v>
      </c>
      <c r="E187" s="228" t="s">
        <v>4411</v>
      </c>
      <c r="F187" s="229" t="s">
        <v>4412</v>
      </c>
      <c r="G187" s="230" t="s">
        <v>202</v>
      </c>
      <c r="H187" s="231">
        <v>4</v>
      </c>
      <c r="I187" s="232"/>
      <c r="J187" s="233">
        <f>ROUND(I187*H187,2)</f>
        <v>0</v>
      </c>
      <c r="K187" s="234"/>
      <c r="L187" s="44"/>
      <c r="M187" s="235" t="s">
        <v>1</v>
      </c>
      <c r="N187" s="236" t="s">
        <v>38</v>
      </c>
      <c r="O187" s="91"/>
      <c r="P187" s="237">
        <f>O187*H187</f>
        <v>0</v>
      </c>
      <c r="Q187" s="237">
        <v>0.00033</v>
      </c>
      <c r="R187" s="237">
        <f>Q187*H187</f>
        <v>0.00132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188</v>
      </c>
      <c r="AT187" s="239" t="s">
        <v>185</v>
      </c>
      <c r="AU187" s="239" t="s">
        <v>83</v>
      </c>
      <c r="AY187" s="17" t="s">
        <v>183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81</v>
      </c>
      <c r="BK187" s="240">
        <f>ROUND(I187*H187,2)</f>
        <v>0</v>
      </c>
      <c r="BL187" s="17" t="s">
        <v>188</v>
      </c>
      <c r="BM187" s="239" t="s">
        <v>4413</v>
      </c>
    </row>
    <row r="188" s="13" customFormat="1">
      <c r="A188" s="13"/>
      <c r="B188" s="241"/>
      <c r="C188" s="242"/>
      <c r="D188" s="243" t="s">
        <v>195</v>
      </c>
      <c r="E188" s="244" t="s">
        <v>1</v>
      </c>
      <c r="F188" s="245" t="s">
        <v>4414</v>
      </c>
      <c r="G188" s="242"/>
      <c r="H188" s="244" t="s">
        <v>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195</v>
      </c>
      <c r="AU188" s="251" t="s">
        <v>83</v>
      </c>
      <c r="AV188" s="13" t="s">
        <v>81</v>
      </c>
      <c r="AW188" s="13" t="s">
        <v>30</v>
      </c>
      <c r="AX188" s="13" t="s">
        <v>73</v>
      </c>
      <c r="AY188" s="251" t="s">
        <v>183</v>
      </c>
    </row>
    <row r="189" s="14" customFormat="1">
      <c r="A189" s="14"/>
      <c r="B189" s="252"/>
      <c r="C189" s="253"/>
      <c r="D189" s="243" t="s">
        <v>195</v>
      </c>
      <c r="E189" s="254" t="s">
        <v>1</v>
      </c>
      <c r="F189" s="255" t="s">
        <v>188</v>
      </c>
      <c r="G189" s="253"/>
      <c r="H189" s="256">
        <v>4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195</v>
      </c>
      <c r="AU189" s="262" t="s">
        <v>83</v>
      </c>
      <c r="AV189" s="14" t="s">
        <v>83</v>
      </c>
      <c r="AW189" s="14" t="s">
        <v>30</v>
      </c>
      <c r="AX189" s="14" t="s">
        <v>81</v>
      </c>
      <c r="AY189" s="262" t="s">
        <v>183</v>
      </c>
    </row>
    <row r="190" s="2" customFormat="1" ht="16.5" customHeight="1">
      <c r="A190" s="38"/>
      <c r="B190" s="39"/>
      <c r="C190" s="227" t="s">
        <v>376</v>
      </c>
      <c r="D190" s="227" t="s">
        <v>185</v>
      </c>
      <c r="E190" s="228" t="s">
        <v>4415</v>
      </c>
      <c r="F190" s="229" t="s">
        <v>4416</v>
      </c>
      <c r="G190" s="230" t="s">
        <v>187</v>
      </c>
      <c r="H190" s="231">
        <v>0.23000000000000001</v>
      </c>
      <c r="I190" s="232"/>
      <c r="J190" s="233">
        <f>ROUND(I190*H190,2)</f>
        <v>0</v>
      </c>
      <c r="K190" s="234"/>
      <c r="L190" s="44"/>
      <c r="M190" s="235" t="s">
        <v>1</v>
      </c>
      <c r="N190" s="236" t="s">
        <v>38</v>
      </c>
      <c r="O190" s="91"/>
      <c r="P190" s="237">
        <f>O190*H190</f>
        <v>0</v>
      </c>
      <c r="Q190" s="237">
        <v>1.837</v>
      </c>
      <c r="R190" s="237">
        <f>Q190*H190</f>
        <v>0.42251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188</v>
      </c>
      <c r="AT190" s="239" t="s">
        <v>185</v>
      </c>
      <c r="AU190" s="239" t="s">
        <v>83</v>
      </c>
      <c r="AY190" s="17" t="s">
        <v>183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81</v>
      </c>
      <c r="BK190" s="240">
        <f>ROUND(I190*H190,2)</f>
        <v>0</v>
      </c>
      <c r="BL190" s="17" t="s">
        <v>188</v>
      </c>
      <c r="BM190" s="239" t="s">
        <v>4417</v>
      </c>
    </row>
    <row r="191" s="13" customFormat="1">
      <c r="A191" s="13"/>
      <c r="B191" s="241"/>
      <c r="C191" s="242"/>
      <c r="D191" s="243" t="s">
        <v>195</v>
      </c>
      <c r="E191" s="244" t="s">
        <v>1</v>
      </c>
      <c r="F191" s="245" t="s">
        <v>4414</v>
      </c>
      <c r="G191" s="242"/>
      <c r="H191" s="244" t="s">
        <v>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195</v>
      </c>
      <c r="AU191" s="251" t="s">
        <v>83</v>
      </c>
      <c r="AV191" s="13" t="s">
        <v>81</v>
      </c>
      <c r="AW191" s="13" t="s">
        <v>30</v>
      </c>
      <c r="AX191" s="13" t="s">
        <v>73</v>
      </c>
      <c r="AY191" s="251" t="s">
        <v>183</v>
      </c>
    </row>
    <row r="192" s="14" customFormat="1">
      <c r="A192" s="14"/>
      <c r="B192" s="252"/>
      <c r="C192" s="253"/>
      <c r="D192" s="243" t="s">
        <v>195</v>
      </c>
      <c r="E192" s="254" t="s">
        <v>1</v>
      </c>
      <c r="F192" s="255" t="s">
        <v>4418</v>
      </c>
      <c r="G192" s="253"/>
      <c r="H192" s="256">
        <v>0.23000000000000001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195</v>
      </c>
      <c r="AU192" s="262" t="s">
        <v>83</v>
      </c>
      <c r="AV192" s="14" t="s">
        <v>83</v>
      </c>
      <c r="AW192" s="14" t="s">
        <v>30</v>
      </c>
      <c r="AX192" s="14" t="s">
        <v>81</v>
      </c>
      <c r="AY192" s="262" t="s">
        <v>183</v>
      </c>
    </row>
    <row r="193" s="12" customFormat="1" ht="22.8" customHeight="1">
      <c r="A193" s="12"/>
      <c r="B193" s="211"/>
      <c r="C193" s="212"/>
      <c r="D193" s="213" t="s">
        <v>72</v>
      </c>
      <c r="E193" s="225" t="s">
        <v>283</v>
      </c>
      <c r="F193" s="225" t="s">
        <v>4419</v>
      </c>
      <c r="G193" s="212"/>
      <c r="H193" s="212"/>
      <c r="I193" s="215"/>
      <c r="J193" s="226">
        <f>BK193</f>
        <v>0</v>
      </c>
      <c r="K193" s="212"/>
      <c r="L193" s="217"/>
      <c r="M193" s="218"/>
      <c r="N193" s="219"/>
      <c r="O193" s="219"/>
      <c r="P193" s="220">
        <f>SUM(P194:P215)</f>
        <v>0</v>
      </c>
      <c r="Q193" s="219"/>
      <c r="R193" s="220">
        <f>SUM(R194:R215)</f>
        <v>2.0900298000000004</v>
      </c>
      <c r="S193" s="219"/>
      <c r="T193" s="221">
        <f>SUM(T194:T215)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2" t="s">
        <v>81</v>
      </c>
      <c r="AT193" s="223" t="s">
        <v>72</v>
      </c>
      <c r="AU193" s="223" t="s">
        <v>81</v>
      </c>
      <c r="AY193" s="222" t="s">
        <v>183</v>
      </c>
      <c r="BK193" s="224">
        <f>SUM(BK194:BK215)</f>
        <v>0</v>
      </c>
    </row>
    <row r="194" s="2" customFormat="1" ht="33" customHeight="1">
      <c r="A194" s="38"/>
      <c r="B194" s="39"/>
      <c r="C194" s="227" t="s">
        <v>391</v>
      </c>
      <c r="D194" s="227" t="s">
        <v>185</v>
      </c>
      <c r="E194" s="228" t="s">
        <v>4420</v>
      </c>
      <c r="F194" s="229" t="s">
        <v>4421</v>
      </c>
      <c r="G194" s="230" t="s">
        <v>319</v>
      </c>
      <c r="H194" s="231">
        <v>16</v>
      </c>
      <c r="I194" s="232"/>
      <c r="J194" s="233">
        <f>ROUND(I194*H194,2)</f>
        <v>0</v>
      </c>
      <c r="K194" s="234"/>
      <c r="L194" s="44"/>
      <c r="M194" s="235" t="s">
        <v>1</v>
      </c>
      <c r="N194" s="236" t="s">
        <v>38</v>
      </c>
      <c r="O194" s="91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188</v>
      </c>
      <c r="AT194" s="239" t="s">
        <v>185</v>
      </c>
      <c r="AU194" s="239" t="s">
        <v>83</v>
      </c>
      <c r="AY194" s="17" t="s">
        <v>183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81</v>
      </c>
      <c r="BK194" s="240">
        <f>ROUND(I194*H194,2)</f>
        <v>0</v>
      </c>
      <c r="BL194" s="17" t="s">
        <v>188</v>
      </c>
      <c r="BM194" s="239" t="s">
        <v>4422</v>
      </c>
    </row>
    <row r="195" s="13" customFormat="1">
      <c r="A195" s="13"/>
      <c r="B195" s="241"/>
      <c r="C195" s="242"/>
      <c r="D195" s="243" t="s">
        <v>195</v>
      </c>
      <c r="E195" s="244" t="s">
        <v>1</v>
      </c>
      <c r="F195" s="245" t="s">
        <v>4423</v>
      </c>
      <c r="G195" s="242"/>
      <c r="H195" s="244" t="s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195</v>
      </c>
      <c r="AU195" s="251" t="s">
        <v>83</v>
      </c>
      <c r="AV195" s="13" t="s">
        <v>81</v>
      </c>
      <c r="AW195" s="13" t="s">
        <v>30</v>
      </c>
      <c r="AX195" s="13" t="s">
        <v>73</v>
      </c>
      <c r="AY195" s="251" t="s">
        <v>183</v>
      </c>
    </row>
    <row r="196" s="14" customFormat="1">
      <c r="A196" s="14"/>
      <c r="B196" s="252"/>
      <c r="C196" s="253"/>
      <c r="D196" s="243" t="s">
        <v>195</v>
      </c>
      <c r="E196" s="254" t="s">
        <v>1</v>
      </c>
      <c r="F196" s="255" t="s">
        <v>327</v>
      </c>
      <c r="G196" s="253"/>
      <c r="H196" s="256">
        <v>16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195</v>
      </c>
      <c r="AU196" s="262" t="s">
        <v>83</v>
      </c>
      <c r="AV196" s="14" t="s">
        <v>83</v>
      </c>
      <c r="AW196" s="14" t="s">
        <v>30</v>
      </c>
      <c r="AX196" s="14" t="s">
        <v>81</v>
      </c>
      <c r="AY196" s="262" t="s">
        <v>183</v>
      </c>
    </row>
    <row r="197" s="2" customFormat="1" ht="16.5" customHeight="1">
      <c r="A197" s="38"/>
      <c r="B197" s="39"/>
      <c r="C197" s="277" t="s">
        <v>398</v>
      </c>
      <c r="D197" s="277" t="s">
        <v>649</v>
      </c>
      <c r="E197" s="278" t="s">
        <v>4424</v>
      </c>
      <c r="F197" s="279" t="s">
        <v>4425</v>
      </c>
      <c r="G197" s="280" t="s">
        <v>325</v>
      </c>
      <c r="H197" s="281">
        <v>2.0299999999999998</v>
      </c>
      <c r="I197" s="282"/>
      <c r="J197" s="283">
        <f>ROUND(I197*H197,2)</f>
        <v>0</v>
      </c>
      <c r="K197" s="284"/>
      <c r="L197" s="285"/>
      <c r="M197" s="286" t="s">
        <v>1</v>
      </c>
      <c r="N197" s="287" t="s">
        <v>38</v>
      </c>
      <c r="O197" s="91"/>
      <c r="P197" s="237">
        <f>O197*H197</f>
        <v>0</v>
      </c>
      <c r="Q197" s="237">
        <v>0.00025999999999999998</v>
      </c>
      <c r="R197" s="237">
        <f>Q197*H197</f>
        <v>0.00052779999999999993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283</v>
      </c>
      <c r="AT197" s="239" t="s">
        <v>649</v>
      </c>
      <c r="AU197" s="239" t="s">
        <v>83</v>
      </c>
      <c r="AY197" s="17" t="s">
        <v>183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81</v>
      </c>
      <c r="BK197" s="240">
        <f>ROUND(I197*H197,2)</f>
        <v>0</v>
      </c>
      <c r="BL197" s="17" t="s">
        <v>188</v>
      </c>
      <c r="BM197" s="239" t="s">
        <v>4426</v>
      </c>
    </row>
    <row r="198" s="14" customFormat="1">
      <c r="A198" s="14"/>
      <c r="B198" s="252"/>
      <c r="C198" s="253"/>
      <c r="D198" s="243" t="s">
        <v>195</v>
      </c>
      <c r="E198" s="253"/>
      <c r="F198" s="255" t="s">
        <v>4427</v>
      </c>
      <c r="G198" s="253"/>
      <c r="H198" s="256">
        <v>2.0299999999999998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195</v>
      </c>
      <c r="AU198" s="262" t="s">
        <v>83</v>
      </c>
      <c r="AV198" s="14" t="s">
        <v>83</v>
      </c>
      <c r="AW198" s="14" t="s">
        <v>4</v>
      </c>
      <c r="AX198" s="14" t="s">
        <v>81</v>
      </c>
      <c r="AY198" s="262" t="s">
        <v>183</v>
      </c>
    </row>
    <row r="199" s="2" customFormat="1" ht="24.15" customHeight="1">
      <c r="A199" s="38"/>
      <c r="B199" s="39"/>
      <c r="C199" s="277" t="s">
        <v>404</v>
      </c>
      <c r="D199" s="277" t="s">
        <v>649</v>
      </c>
      <c r="E199" s="278" t="s">
        <v>4428</v>
      </c>
      <c r="F199" s="279" t="s">
        <v>4429</v>
      </c>
      <c r="G199" s="280" t="s">
        <v>319</v>
      </c>
      <c r="H199" s="281">
        <v>16.239999999999998</v>
      </c>
      <c r="I199" s="282"/>
      <c r="J199" s="283">
        <f>ROUND(I199*H199,2)</f>
        <v>0</v>
      </c>
      <c r="K199" s="284"/>
      <c r="L199" s="285"/>
      <c r="M199" s="286" t="s">
        <v>1</v>
      </c>
      <c r="N199" s="287" t="s">
        <v>38</v>
      </c>
      <c r="O199" s="91"/>
      <c r="P199" s="237">
        <f>O199*H199</f>
        <v>0</v>
      </c>
      <c r="Q199" s="237">
        <v>0.0010499999999999999</v>
      </c>
      <c r="R199" s="237">
        <f>Q199*H199</f>
        <v>0.017051999999999998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283</v>
      </c>
      <c r="AT199" s="239" t="s">
        <v>649</v>
      </c>
      <c r="AU199" s="239" t="s">
        <v>83</v>
      </c>
      <c r="AY199" s="17" t="s">
        <v>183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7" t="s">
        <v>81</v>
      </c>
      <c r="BK199" s="240">
        <f>ROUND(I199*H199,2)</f>
        <v>0</v>
      </c>
      <c r="BL199" s="17" t="s">
        <v>188</v>
      </c>
      <c r="BM199" s="239" t="s">
        <v>4430</v>
      </c>
    </row>
    <row r="200" s="14" customFormat="1">
      <c r="A200" s="14"/>
      <c r="B200" s="252"/>
      <c r="C200" s="253"/>
      <c r="D200" s="243" t="s">
        <v>195</v>
      </c>
      <c r="E200" s="254" t="s">
        <v>1</v>
      </c>
      <c r="F200" s="255" t="s">
        <v>327</v>
      </c>
      <c r="G200" s="253"/>
      <c r="H200" s="256">
        <v>16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195</v>
      </c>
      <c r="AU200" s="262" t="s">
        <v>83</v>
      </c>
      <c r="AV200" s="14" t="s">
        <v>83</v>
      </c>
      <c r="AW200" s="14" t="s">
        <v>30</v>
      </c>
      <c r="AX200" s="14" t="s">
        <v>81</v>
      </c>
      <c r="AY200" s="262" t="s">
        <v>183</v>
      </c>
    </row>
    <row r="201" s="14" customFormat="1">
      <c r="A201" s="14"/>
      <c r="B201" s="252"/>
      <c r="C201" s="253"/>
      <c r="D201" s="243" t="s">
        <v>195</v>
      </c>
      <c r="E201" s="253"/>
      <c r="F201" s="255" t="s">
        <v>4431</v>
      </c>
      <c r="G201" s="253"/>
      <c r="H201" s="256">
        <v>16.239999999999998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195</v>
      </c>
      <c r="AU201" s="262" t="s">
        <v>83</v>
      </c>
      <c r="AV201" s="14" t="s">
        <v>83</v>
      </c>
      <c r="AW201" s="14" t="s">
        <v>4</v>
      </c>
      <c r="AX201" s="14" t="s">
        <v>81</v>
      </c>
      <c r="AY201" s="262" t="s">
        <v>183</v>
      </c>
    </row>
    <row r="202" s="2" customFormat="1" ht="24.15" customHeight="1">
      <c r="A202" s="38"/>
      <c r="B202" s="39"/>
      <c r="C202" s="227" t="s">
        <v>414</v>
      </c>
      <c r="D202" s="227" t="s">
        <v>185</v>
      </c>
      <c r="E202" s="228" t="s">
        <v>4432</v>
      </c>
      <c r="F202" s="229" t="s">
        <v>4433</v>
      </c>
      <c r="G202" s="230" t="s">
        <v>325</v>
      </c>
      <c r="H202" s="231">
        <v>1</v>
      </c>
      <c r="I202" s="232"/>
      <c r="J202" s="233">
        <f>ROUND(I202*H202,2)</f>
        <v>0</v>
      </c>
      <c r="K202" s="234"/>
      <c r="L202" s="44"/>
      <c r="M202" s="235" t="s">
        <v>1</v>
      </c>
      <c r="N202" s="236" t="s">
        <v>38</v>
      </c>
      <c r="O202" s="91"/>
      <c r="P202" s="237">
        <f>O202*H202</f>
        <v>0</v>
      </c>
      <c r="Q202" s="237">
        <v>0.019349999999999999</v>
      </c>
      <c r="R202" s="237">
        <f>Q202*H202</f>
        <v>0.019349999999999999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188</v>
      </c>
      <c r="AT202" s="239" t="s">
        <v>185</v>
      </c>
      <c r="AU202" s="239" t="s">
        <v>83</v>
      </c>
      <c r="AY202" s="17" t="s">
        <v>183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7" t="s">
        <v>81</v>
      </c>
      <c r="BK202" s="240">
        <f>ROUND(I202*H202,2)</f>
        <v>0</v>
      </c>
      <c r="BL202" s="17" t="s">
        <v>188</v>
      </c>
      <c r="BM202" s="239" t="s">
        <v>4434</v>
      </c>
    </row>
    <row r="203" s="2" customFormat="1" ht="33" customHeight="1">
      <c r="A203" s="38"/>
      <c r="B203" s="39"/>
      <c r="C203" s="277" t="s">
        <v>419</v>
      </c>
      <c r="D203" s="277" t="s">
        <v>649</v>
      </c>
      <c r="E203" s="278" t="s">
        <v>4435</v>
      </c>
      <c r="F203" s="279" t="s">
        <v>4436</v>
      </c>
      <c r="G203" s="280" t="s">
        <v>325</v>
      </c>
      <c r="H203" s="281">
        <v>1</v>
      </c>
      <c r="I203" s="282"/>
      <c r="J203" s="283">
        <f>ROUND(I203*H203,2)</f>
        <v>0</v>
      </c>
      <c r="K203" s="284"/>
      <c r="L203" s="285"/>
      <c r="M203" s="286" t="s">
        <v>1</v>
      </c>
      <c r="N203" s="287" t="s">
        <v>38</v>
      </c>
      <c r="O203" s="91"/>
      <c r="P203" s="237">
        <f>O203*H203</f>
        <v>0</v>
      </c>
      <c r="Q203" s="237">
        <v>1.1180000000000001</v>
      </c>
      <c r="R203" s="237">
        <f>Q203*H203</f>
        <v>1.1180000000000001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283</v>
      </c>
      <c r="AT203" s="239" t="s">
        <v>649</v>
      </c>
      <c r="AU203" s="239" t="s">
        <v>83</v>
      </c>
      <c r="AY203" s="17" t="s">
        <v>183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81</v>
      </c>
      <c r="BK203" s="240">
        <f>ROUND(I203*H203,2)</f>
        <v>0</v>
      </c>
      <c r="BL203" s="17" t="s">
        <v>188</v>
      </c>
      <c r="BM203" s="239" t="s">
        <v>4437</v>
      </c>
    </row>
    <row r="204" s="2" customFormat="1" ht="33" customHeight="1">
      <c r="A204" s="38"/>
      <c r="B204" s="39"/>
      <c r="C204" s="227" t="s">
        <v>424</v>
      </c>
      <c r="D204" s="227" t="s">
        <v>185</v>
      </c>
      <c r="E204" s="228" t="s">
        <v>4438</v>
      </c>
      <c r="F204" s="229" t="s">
        <v>4439</v>
      </c>
      <c r="G204" s="230" t="s">
        <v>325</v>
      </c>
      <c r="H204" s="231">
        <v>3</v>
      </c>
      <c r="I204" s="232"/>
      <c r="J204" s="233">
        <f>ROUND(I204*H204,2)</f>
        <v>0</v>
      </c>
      <c r="K204" s="234"/>
      <c r="L204" s="44"/>
      <c r="M204" s="235" t="s">
        <v>1</v>
      </c>
      <c r="N204" s="236" t="s">
        <v>38</v>
      </c>
      <c r="O204" s="91"/>
      <c r="P204" s="237">
        <f>O204*H204</f>
        <v>0</v>
      </c>
      <c r="Q204" s="237">
        <v>0.1313</v>
      </c>
      <c r="R204" s="237">
        <f>Q204*H204</f>
        <v>0.39390000000000003</v>
      </c>
      <c r="S204" s="237">
        <v>0</v>
      </c>
      <c r="T204" s="23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9" t="s">
        <v>188</v>
      </c>
      <c r="AT204" s="239" t="s">
        <v>185</v>
      </c>
      <c r="AU204" s="239" t="s">
        <v>83</v>
      </c>
      <c r="AY204" s="17" t="s">
        <v>183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7" t="s">
        <v>81</v>
      </c>
      <c r="BK204" s="240">
        <f>ROUND(I204*H204,2)</f>
        <v>0</v>
      </c>
      <c r="BL204" s="17" t="s">
        <v>188</v>
      </c>
      <c r="BM204" s="239" t="s">
        <v>4440</v>
      </c>
    </row>
    <row r="205" s="2" customFormat="1" ht="33" customHeight="1">
      <c r="A205" s="38"/>
      <c r="B205" s="39"/>
      <c r="C205" s="227" t="s">
        <v>428</v>
      </c>
      <c r="D205" s="227" t="s">
        <v>185</v>
      </c>
      <c r="E205" s="228" t="s">
        <v>4441</v>
      </c>
      <c r="F205" s="229" t="s">
        <v>4442</v>
      </c>
      <c r="G205" s="230" t="s">
        <v>325</v>
      </c>
      <c r="H205" s="231">
        <v>1</v>
      </c>
      <c r="I205" s="232"/>
      <c r="J205" s="233">
        <f>ROUND(I205*H205,2)</f>
        <v>0</v>
      </c>
      <c r="K205" s="234"/>
      <c r="L205" s="44"/>
      <c r="M205" s="235" t="s">
        <v>1</v>
      </c>
      <c r="N205" s="236" t="s">
        <v>38</v>
      </c>
      <c r="O205" s="91"/>
      <c r="P205" s="237">
        <f>O205*H205</f>
        <v>0</v>
      </c>
      <c r="Q205" s="237">
        <v>0.10706</v>
      </c>
      <c r="R205" s="237">
        <f>Q205*H205</f>
        <v>0.10706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188</v>
      </c>
      <c r="AT205" s="239" t="s">
        <v>185</v>
      </c>
      <c r="AU205" s="239" t="s">
        <v>83</v>
      </c>
      <c r="AY205" s="17" t="s">
        <v>183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81</v>
      </c>
      <c r="BK205" s="240">
        <f>ROUND(I205*H205,2)</f>
        <v>0</v>
      </c>
      <c r="BL205" s="17" t="s">
        <v>188</v>
      </c>
      <c r="BM205" s="239" t="s">
        <v>4443</v>
      </c>
    </row>
    <row r="206" s="2" customFormat="1" ht="37.8" customHeight="1">
      <c r="A206" s="38"/>
      <c r="B206" s="39"/>
      <c r="C206" s="227" t="s">
        <v>435</v>
      </c>
      <c r="D206" s="288" t="s">
        <v>185</v>
      </c>
      <c r="E206" s="228" t="s">
        <v>4444</v>
      </c>
      <c r="F206" s="229" t="s">
        <v>4445</v>
      </c>
      <c r="G206" s="230" t="s">
        <v>325</v>
      </c>
      <c r="H206" s="231">
        <v>2</v>
      </c>
      <c r="I206" s="232"/>
      <c r="J206" s="233">
        <f>ROUND(I206*H206,2)</f>
        <v>0</v>
      </c>
      <c r="K206" s="234"/>
      <c r="L206" s="44"/>
      <c r="M206" s="235" t="s">
        <v>1</v>
      </c>
      <c r="N206" s="236" t="s">
        <v>38</v>
      </c>
      <c r="O206" s="91"/>
      <c r="P206" s="237">
        <f>O206*H206</f>
        <v>0</v>
      </c>
      <c r="Q206" s="237">
        <v>0.089999999999999997</v>
      </c>
      <c r="R206" s="237">
        <f>Q206*H206</f>
        <v>0.17999999999999999</v>
      </c>
      <c r="S206" s="237">
        <v>0</v>
      </c>
      <c r="T206" s="23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9" t="s">
        <v>188</v>
      </c>
      <c r="AT206" s="239" t="s">
        <v>185</v>
      </c>
      <c r="AU206" s="239" t="s">
        <v>83</v>
      </c>
      <c r="AY206" s="17" t="s">
        <v>183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7" t="s">
        <v>81</v>
      </c>
      <c r="BK206" s="240">
        <f>ROUND(I206*H206,2)</f>
        <v>0</v>
      </c>
      <c r="BL206" s="17" t="s">
        <v>188</v>
      </c>
      <c r="BM206" s="239" t="s">
        <v>4446</v>
      </c>
    </row>
    <row r="207" s="14" customFormat="1">
      <c r="A207" s="14"/>
      <c r="B207" s="252"/>
      <c r="C207" s="253"/>
      <c r="D207" s="243" t="s">
        <v>195</v>
      </c>
      <c r="E207" s="254" t="s">
        <v>1</v>
      </c>
      <c r="F207" s="255" t="s">
        <v>2903</v>
      </c>
      <c r="G207" s="253"/>
      <c r="H207" s="256">
        <v>2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195</v>
      </c>
      <c r="AU207" s="262" t="s">
        <v>83</v>
      </c>
      <c r="AV207" s="14" t="s">
        <v>83</v>
      </c>
      <c r="AW207" s="14" t="s">
        <v>30</v>
      </c>
      <c r="AX207" s="14" t="s">
        <v>81</v>
      </c>
      <c r="AY207" s="262" t="s">
        <v>183</v>
      </c>
    </row>
    <row r="208" s="2" customFormat="1" ht="33" customHeight="1">
      <c r="A208" s="38"/>
      <c r="B208" s="39"/>
      <c r="C208" s="277" t="s">
        <v>439</v>
      </c>
      <c r="D208" s="289" t="s">
        <v>649</v>
      </c>
      <c r="E208" s="278" t="s">
        <v>4447</v>
      </c>
      <c r="F208" s="279" t="s">
        <v>4448</v>
      </c>
      <c r="G208" s="280" t="s">
        <v>325</v>
      </c>
      <c r="H208" s="281">
        <v>1</v>
      </c>
      <c r="I208" s="282"/>
      <c r="J208" s="283">
        <f>ROUND(I208*H208,2)</f>
        <v>0</v>
      </c>
      <c r="K208" s="284"/>
      <c r="L208" s="285"/>
      <c r="M208" s="286" t="s">
        <v>1</v>
      </c>
      <c r="N208" s="287" t="s">
        <v>38</v>
      </c>
      <c r="O208" s="91"/>
      <c r="P208" s="237">
        <f>O208*H208</f>
        <v>0</v>
      </c>
      <c r="Q208" s="237">
        <v>0.13</v>
      </c>
      <c r="R208" s="237">
        <f>Q208*H208</f>
        <v>0.13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283</v>
      </c>
      <c r="AT208" s="239" t="s">
        <v>649</v>
      </c>
      <c r="AU208" s="239" t="s">
        <v>83</v>
      </c>
      <c r="AY208" s="17" t="s">
        <v>183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7" t="s">
        <v>81</v>
      </c>
      <c r="BK208" s="240">
        <f>ROUND(I208*H208,2)</f>
        <v>0</v>
      </c>
      <c r="BL208" s="17" t="s">
        <v>188</v>
      </c>
      <c r="BM208" s="239" t="s">
        <v>4449</v>
      </c>
    </row>
    <row r="209" s="2" customFormat="1" ht="24.15" customHeight="1">
      <c r="A209" s="38"/>
      <c r="B209" s="39"/>
      <c r="C209" s="277" t="s">
        <v>444</v>
      </c>
      <c r="D209" s="289" t="s">
        <v>649</v>
      </c>
      <c r="E209" s="278" t="s">
        <v>4450</v>
      </c>
      <c r="F209" s="279" t="s">
        <v>4451</v>
      </c>
      <c r="G209" s="280" t="s">
        <v>325</v>
      </c>
      <c r="H209" s="281">
        <v>1</v>
      </c>
      <c r="I209" s="282"/>
      <c r="J209" s="283">
        <f>ROUND(I209*H209,2)</f>
        <v>0</v>
      </c>
      <c r="K209" s="284"/>
      <c r="L209" s="285"/>
      <c r="M209" s="286" t="s">
        <v>1</v>
      </c>
      <c r="N209" s="287" t="s">
        <v>38</v>
      </c>
      <c r="O209" s="91"/>
      <c r="P209" s="237">
        <f>O209*H209</f>
        <v>0</v>
      </c>
      <c r="Q209" s="237">
        <v>0.080000000000000002</v>
      </c>
      <c r="R209" s="237">
        <f>Q209*H209</f>
        <v>0.080000000000000002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283</v>
      </c>
      <c r="AT209" s="239" t="s">
        <v>649</v>
      </c>
      <c r="AU209" s="239" t="s">
        <v>83</v>
      </c>
      <c r="AY209" s="17" t="s">
        <v>183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81</v>
      </c>
      <c r="BK209" s="240">
        <f>ROUND(I209*H209,2)</f>
        <v>0</v>
      </c>
      <c r="BL209" s="17" t="s">
        <v>188</v>
      </c>
      <c r="BM209" s="239" t="s">
        <v>4452</v>
      </c>
    </row>
    <row r="210" s="2" customFormat="1" ht="24.15" customHeight="1">
      <c r="A210" s="38"/>
      <c r="B210" s="39"/>
      <c r="C210" s="227" t="s">
        <v>448</v>
      </c>
      <c r="D210" s="227" t="s">
        <v>185</v>
      </c>
      <c r="E210" s="228" t="s">
        <v>4453</v>
      </c>
      <c r="F210" s="229" t="s">
        <v>4454</v>
      </c>
      <c r="G210" s="230" t="s">
        <v>325</v>
      </c>
      <c r="H210" s="231">
        <v>14</v>
      </c>
      <c r="I210" s="232"/>
      <c r="J210" s="233">
        <f>ROUND(I210*H210,2)</f>
        <v>0</v>
      </c>
      <c r="K210" s="234"/>
      <c r="L210" s="44"/>
      <c r="M210" s="235" t="s">
        <v>1</v>
      </c>
      <c r="N210" s="236" t="s">
        <v>38</v>
      </c>
      <c r="O210" s="91"/>
      <c r="P210" s="237">
        <f>O210*H210</f>
        <v>0</v>
      </c>
      <c r="Q210" s="237">
        <v>0.0013699999999999999</v>
      </c>
      <c r="R210" s="237">
        <f>Q210*H210</f>
        <v>0.019179999999999999</v>
      </c>
      <c r="S210" s="237">
        <v>0</v>
      </c>
      <c r="T210" s="23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9" t="s">
        <v>188</v>
      </c>
      <c r="AT210" s="239" t="s">
        <v>185</v>
      </c>
      <c r="AU210" s="239" t="s">
        <v>83</v>
      </c>
      <c r="AY210" s="17" t="s">
        <v>183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7" t="s">
        <v>81</v>
      </c>
      <c r="BK210" s="240">
        <f>ROUND(I210*H210,2)</f>
        <v>0</v>
      </c>
      <c r="BL210" s="17" t="s">
        <v>188</v>
      </c>
      <c r="BM210" s="239" t="s">
        <v>4455</v>
      </c>
    </row>
    <row r="211" s="14" customFormat="1">
      <c r="A211" s="14"/>
      <c r="B211" s="252"/>
      <c r="C211" s="253"/>
      <c r="D211" s="243" t="s">
        <v>195</v>
      </c>
      <c r="E211" s="254" t="s">
        <v>1</v>
      </c>
      <c r="F211" s="255" t="s">
        <v>146</v>
      </c>
      <c r="G211" s="253"/>
      <c r="H211" s="256">
        <v>14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195</v>
      </c>
      <c r="AU211" s="262" t="s">
        <v>83</v>
      </c>
      <c r="AV211" s="14" t="s">
        <v>83</v>
      </c>
      <c r="AW211" s="14" t="s">
        <v>30</v>
      </c>
      <c r="AX211" s="14" t="s">
        <v>81</v>
      </c>
      <c r="AY211" s="262" t="s">
        <v>183</v>
      </c>
    </row>
    <row r="212" s="2" customFormat="1" ht="21.75" customHeight="1">
      <c r="A212" s="38"/>
      <c r="B212" s="39"/>
      <c r="C212" s="277" t="s">
        <v>453</v>
      </c>
      <c r="D212" s="277" t="s">
        <v>649</v>
      </c>
      <c r="E212" s="278" t="s">
        <v>4456</v>
      </c>
      <c r="F212" s="279" t="s">
        <v>4457</v>
      </c>
      <c r="G212" s="280" t="s">
        <v>325</v>
      </c>
      <c r="H212" s="281">
        <v>14</v>
      </c>
      <c r="I212" s="282"/>
      <c r="J212" s="283">
        <f>ROUND(I212*H212,2)</f>
        <v>0</v>
      </c>
      <c r="K212" s="284"/>
      <c r="L212" s="285"/>
      <c r="M212" s="286" t="s">
        <v>1</v>
      </c>
      <c r="N212" s="287" t="s">
        <v>38</v>
      </c>
      <c r="O212" s="91"/>
      <c r="P212" s="237">
        <f>O212*H212</f>
        <v>0</v>
      </c>
      <c r="Q212" s="237">
        <v>0.00096000000000000002</v>
      </c>
      <c r="R212" s="237">
        <f>Q212*H212</f>
        <v>0.013440000000000001</v>
      </c>
      <c r="S212" s="237">
        <v>0</v>
      </c>
      <c r="T212" s="23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9" t="s">
        <v>283</v>
      </c>
      <c r="AT212" s="239" t="s">
        <v>649</v>
      </c>
      <c r="AU212" s="239" t="s">
        <v>83</v>
      </c>
      <c r="AY212" s="17" t="s">
        <v>183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7" t="s">
        <v>81</v>
      </c>
      <c r="BK212" s="240">
        <f>ROUND(I212*H212,2)</f>
        <v>0</v>
      </c>
      <c r="BL212" s="17" t="s">
        <v>188</v>
      </c>
      <c r="BM212" s="239" t="s">
        <v>4458</v>
      </c>
    </row>
    <row r="213" s="2" customFormat="1" ht="21.75" customHeight="1">
      <c r="A213" s="38"/>
      <c r="B213" s="39"/>
      <c r="C213" s="277" t="s">
        <v>461</v>
      </c>
      <c r="D213" s="277" t="s">
        <v>649</v>
      </c>
      <c r="E213" s="278" t="s">
        <v>4459</v>
      </c>
      <c r="F213" s="279" t="s">
        <v>4460</v>
      </c>
      <c r="G213" s="280" t="s">
        <v>325</v>
      </c>
      <c r="H213" s="281">
        <v>14</v>
      </c>
      <c r="I213" s="282"/>
      <c r="J213" s="283">
        <f>ROUND(I213*H213,2)</f>
        <v>0</v>
      </c>
      <c r="K213" s="284"/>
      <c r="L213" s="285"/>
      <c r="M213" s="286" t="s">
        <v>1</v>
      </c>
      <c r="N213" s="287" t="s">
        <v>38</v>
      </c>
      <c r="O213" s="91"/>
      <c r="P213" s="237">
        <f>O213*H213</f>
        <v>0</v>
      </c>
      <c r="Q213" s="237">
        <v>4.0000000000000003E-05</v>
      </c>
      <c r="R213" s="237">
        <f>Q213*H213</f>
        <v>0.00056000000000000006</v>
      </c>
      <c r="S213" s="237">
        <v>0</v>
      </c>
      <c r="T213" s="23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283</v>
      </c>
      <c r="AT213" s="239" t="s">
        <v>649</v>
      </c>
      <c r="AU213" s="239" t="s">
        <v>83</v>
      </c>
      <c r="AY213" s="17" t="s">
        <v>183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7" t="s">
        <v>81</v>
      </c>
      <c r="BK213" s="240">
        <f>ROUND(I213*H213,2)</f>
        <v>0</v>
      </c>
      <c r="BL213" s="17" t="s">
        <v>188</v>
      </c>
      <c r="BM213" s="239" t="s">
        <v>4461</v>
      </c>
    </row>
    <row r="214" s="2" customFormat="1" ht="21.75" customHeight="1">
      <c r="A214" s="38"/>
      <c r="B214" s="39"/>
      <c r="C214" s="277" t="s">
        <v>468</v>
      </c>
      <c r="D214" s="277" t="s">
        <v>649</v>
      </c>
      <c r="E214" s="278" t="s">
        <v>4462</v>
      </c>
      <c r="F214" s="279" t="s">
        <v>4463</v>
      </c>
      <c r="G214" s="280" t="s">
        <v>325</v>
      </c>
      <c r="H214" s="281">
        <v>14</v>
      </c>
      <c r="I214" s="282"/>
      <c r="J214" s="283">
        <f>ROUND(I214*H214,2)</f>
        <v>0</v>
      </c>
      <c r="K214" s="284"/>
      <c r="L214" s="285"/>
      <c r="M214" s="286" t="s">
        <v>1</v>
      </c>
      <c r="N214" s="287" t="s">
        <v>38</v>
      </c>
      <c r="O214" s="91"/>
      <c r="P214" s="237">
        <f>O214*H214</f>
        <v>0</v>
      </c>
      <c r="Q214" s="237">
        <v>4.0000000000000003E-05</v>
      </c>
      <c r="R214" s="237">
        <f>Q214*H214</f>
        <v>0.00056000000000000006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283</v>
      </c>
      <c r="AT214" s="239" t="s">
        <v>649</v>
      </c>
      <c r="AU214" s="239" t="s">
        <v>83</v>
      </c>
      <c r="AY214" s="17" t="s">
        <v>183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81</v>
      </c>
      <c r="BK214" s="240">
        <f>ROUND(I214*H214,2)</f>
        <v>0</v>
      </c>
      <c r="BL214" s="17" t="s">
        <v>188</v>
      </c>
      <c r="BM214" s="239" t="s">
        <v>4464</v>
      </c>
    </row>
    <row r="215" s="2" customFormat="1" ht="24.15" customHeight="1">
      <c r="A215" s="38"/>
      <c r="B215" s="39"/>
      <c r="C215" s="227" t="s">
        <v>475</v>
      </c>
      <c r="D215" s="227" t="s">
        <v>185</v>
      </c>
      <c r="E215" s="228" t="s">
        <v>4465</v>
      </c>
      <c r="F215" s="229" t="s">
        <v>4466</v>
      </c>
      <c r="G215" s="230" t="s">
        <v>319</v>
      </c>
      <c r="H215" s="231">
        <v>80</v>
      </c>
      <c r="I215" s="232"/>
      <c r="J215" s="233">
        <f>ROUND(I215*H215,2)</f>
        <v>0</v>
      </c>
      <c r="K215" s="234"/>
      <c r="L215" s="44"/>
      <c r="M215" s="235" t="s">
        <v>1</v>
      </c>
      <c r="N215" s="236" t="s">
        <v>38</v>
      </c>
      <c r="O215" s="91"/>
      <c r="P215" s="237">
        <f>O215*H215</f>
        <v>0</v>
      </c>
      <c r="Q215" s="237">
        <v>0.00012999999999999999</v>
      </c>
      <c r="R215" s="237">
        <f>Q215*H215</f>
        <v>0.0104</v>
      </c>
      <c r="S215" s="237">
        <v>0</v>
      </c>
      <c r="T215" s="23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9" t="s">
        <v>188</v>
      </c>
      <c r="AT215" s="239" t="s">
        <v>185</v>
      </c>
      <c r="AU215" s="239" t="s">
        <v>83</v>
      </c>
      <c r="AY215" s="17" t="s">
        <v>183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7" t="s">
        <v>81</v>
      </c>
      <c r="BK215" s="240">
        <f>ROUND(I215*H215,2)</f>
        <v>0</v>
      </c>
      <c r="BL215" s="17" t="s">
        <v>188</v>
      </c>
      <c r="BM215" s="239" t="s">
        <v>4467</v>
      </c>
    </row>
    <row r="216" s="12" customFormat="1" ht="22.8" customHeight="1">
      <c r="A216" s="12"/>
      <c r="B216" s="211"/>
      <c r="C216" s="212"/>
      <c r="D216" s="213" t="s">
        <v>72</v>
      </c>
      <c r="E216" s="225" t="s">
        <v>190</v>
      </c>
      <c r="F216" s="225" t="s">
        <v>191</v>
      </c>
      <c r="G216" s="212"/>
      <c r="H216" s="212"/>
      <c r="I216" s="215"/>
      <c r="J216" s="226">
        <f>BK216</f>
        <v>0</v>
      </c>
      <c r="K216" s="212"/>
      <c r="L216" s="217"/>
      <c r="M216" s="218"/>
      <c r="N216" s="219"/>
      <c r="O216" s="219"/>
      <c r="P216" s="220">
        <f>SUM(P217:P219)</f>
        <v>0</v>
      </c>
      <c r="Q216" s="219"/>
      <c r="R216" s="220">
        <f>SUM(R217:R219)</f>
        <v>0</v>
      </c>
      <c r="S216" s="219"/>
      <c r="T216" s="221">
        <f>SUM(T217:T219)</f>
        <v>1.6299999999999999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2" t="s">
        <v>81</v>
      </c>
      <c r="AT216" s="223" t="s">
        <v>72</v>
      </c>
      <c r="AU216" s="223" t="s">
        <v>81</v>
      </c>
      <c r="AY216" s="222" t="s">
        <v>183</v>
      </c>
      <c r="BK216" s="224">
        <f>SUM(BK217:BK219)</f>
        <v>0</v>
      </c>
    </row>
    <row r="217" s="2" customFormat="1" ht="37.8" customHeight="1">
      <c r="A217" s="38"/>
      <c r="B217" s="39"/>
      <c r="C217" s="227" t="s">
        <v>482</v>
      </c>
      <c r="D217" s="288" t="s">
        <v>185</v>
      </c>
      <c r="E217" s="228" t="s">
        <v>4468</v>
      </c>
      <c r="F217" s="229" t="s">
        <v>4469</v>
      </c>
      <c r="G217" s="230" t="s">
        <v>1875</v>
      </c>
      <c r="H217" s="231">
        <v>1</v>
      </c>
      <c r="I217" s="232"/>
      <c r="J217" s="233">
        <f>ROUND(I217*H217,2)</f>
        <v>0</v>
      </c>
      <c r="K217" s="234"/>
      <c r="L217" s="44"/>
      <c r="M217" s="235" t="s">
        <v>1</v>
      </c>
      <c r="N217" s="236" t="s">
        <v>38</v>
      </c>
      <c r="O217" s="91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9" t="s">
        <v>188</v>
      </c>
      <c r="AT217" s="239" t="s">
        <v>185</v>
      </c>
      <c r="AU217" s="239" t="s">
        <v>83</v>
      </c>
      <c r="AY217" s="17" t="s">
        <v>183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7" t="s">
        <v>81</v>
      </c>
      <c r="BK217" s="240">
        <f>ROUND(I217*H217,2)</f>
        <v>0</v>
      </c>
      <c r="BL217" s="17" t="s">
        <v>188</v>
      </c>
      <c r="BM217" s="239" t="s">
        <v>4470</v>
      </c>
    </row>
    <row r="218" s="2" customFormat="1" ht="24.15" customHeight="1">
      <c r="A218" s="38"/>
      <c r="B218" s="39"/>
      <c r="C218" s="227" t="s">
        <v>489</v>
      </c>
      <c r="D218" s="227" t="s">
        <v>185</v>
      </c>
      <c r="E218" s="228" t="s">
        <v>4471</v>
      </c>
      <c r="F218" s="229" t="s">
        <v>4472</v>
      </c>
      <c r="G218" s="230" t="s">
        <v>319</v>
      </c>
      <c r="H218" s="231">
        <v>35</v>
      </c>
      <c r="I218" s="232"/>
      <c r="J218" s="233">
        <f>ROUND(I218*H218,2)</f>
        <v>0</v>
      </c>
      <c r="K218" s="234"/>
      <c r="L218" s="44"/>
      <c r="M218" s="235" t="s">
        <v>1</v>
      </c>
      <c r="N218" s="236" t="s">
        <v>38</v>
      </c>
      <c r="O218" s="91"/>
      <c r="P218" s="237">
        <f>O218*H218</f>
        <v>0</v>
      </c>
      <c r="Q218" s="237">
        <v>0</v>
      </c>
      <c r="R218" s="237">
        <f>Q218*H218</f>
        <v>0</v>
      </c>
      <c r="S218" s="237">
        <v>0.017999999999999999</v>
      </c>
      <c r="T218" s="238">
        <f>S218*H218</f>
        <v>0.63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9" t="s">
        <v>188</v>
      </c>
      <c r="AT218" s="239" t="s">
        <v>185</v>
      </c>
      <c r="AU218" s="239" t="s">
        <v>83</v>
      </c>
      <c r="AY218" s="17" t="s">
        <v>183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7" t="s">
        <v>81</v>
      </c>
      <c r="BK218" s="240">
        <f>ROUND(I218*H218,2)</f>
        <v>0</v>
      </c>
      <c r="BL218" s="17" t="s">
        <v>188</v>
      </c>
      <c r="BM218" s="239" t="s">
        <v>4473</v>
      </c>
    </row>
    <row r="219" s="2" customFormat="1" ht="24.15" customHeight="1">
      <c r="A219" s="38"/>
      <c r="B219" s="39"/>
      <c r="C219" s="227" t="s">
        <v>493</v>
      </c>
      <c r="D219" s="227" t="s">
        <v>185</v>
      </c>
      <c r="E219" s="228" t="s">
        <v>4474</v>
      </c>
      <c r="F219" s="229" t="s">
        <v>4475</v>
      </c>
      <c r="G219" s="230" t="s">
        <v>319</v>
      </c>
      <c r="H219" s="231">
        <v>25</v>
      </c>
      <c r="I219" s="232"/>
      <c r="J219" s="233">
        <f>ROUND(I219*H219,2)</f>
        <v>0</v>
      </c>
      <c r="K219" s="234"/>
      <c r="L219" s="44"/>
      <c r="M219" s="235" t="s">
        <v>1</v>
      </c>
      <c r="N219" s="236" t="s">
        <v>38</v>
      </c>
      <c r="O219" s="91"/>
      <c r="P219" s="237">
        <f>O219*H219</f>
        <v>0</v>
      </c>
      <c r="Q219" s="237">
        <v>0</v>
      </c>
      <c r="R219" s="237">
        <f>Q219*H219</f>
        <v>0</v>
      </c>
      <c r="S219" s="237">
        <v>0.040000000000000001</v>
      </c>
      <c r="T219" s="238">
        <f>S219*H219</f>
        <v>1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9" t="s">
        <v>188</v>
      </c>
      <c r="AT219" s="239" t="s">
        <v>185</v>
      </c>
      <c r="AU219" s="239" t="s">
        <v>83</v>
      </c>
      <c r="AY219" s="17" t="s">
        <v>183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7" t="s">
        <v>81</v>
      </c>
      <c r="BK219" s="240">
        <f>ROUND(I219*H219,2)</f>
        <v>0</v>
      </c>
      <c r="BL219" s="17" t="s">
        <v>188</v>
      </c>
      <c r="BM219" s="239" t="s">
        <v>4476</v>
      </c>
    </row>
    <row r="220" s="12" customFormat="1" ht="22.8" customHeight="1">
      <c r="A220" s="12"/>
      <c r="B220" s="211"/>
      <c r="C220" s="212"/>
      <c r="D220" s="213" t="s">
        <v>72</v>
      </c>
      <c r="E220" s="225" t="s">
        <v>433</v>
      </c>
      <c r="F220" s="225" t="s">
        <v>434</v>
      </c>
      <c r="G220" s="212"/>
      <c r="H220" s="212"/>
      <c r="I220" s="215"/>
      <c r="J220" s="226">
        <f>BK220</f>
        <v>0</v>
      </c>
      <c r="K220" s="212"/>
      <c r="L220" s="217"/>
      <c r="M220" s="218"/>
      <c r="N220" s="219"/>
      <c r="O220" s="219"/>
      <c r="P220" s="220">
        <f>SUM(P221:P227)</f>
        <v>0</v>
      </c>
      <c r="Q220" s="219"/>
      <c r="R220" s="220">
        <f>SUM(R221:R227)</f>
        <v>0</v>
      </c>
      <c r="S220" s="219"/>
      <c r="T220" s="221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2" t="s">
        <v>81</v>
      </c>
      <c r="AT220" s="223" t="s">
        <v>72</v>
      </c>
      <c r="AU220" s="223" t="s">
        <v>81</v>
      </c>
      <c r="AY220" s="222" t="s">
        <v>183</v>
      </c>
      <c r="BK220" s="224">
        <f>SUM(BK221:BK227)</f>
        <v>0</v>
      </c>
    </row>
    <row r="221" s="2" customFormat="1" ht="24.15" customHeight="1">
      <c r="A221" s="38"/>
      <c r="B221" s="39"/>
      <c r="C221" s="227" t="s">
        <v>500</v>
      </c>
      <c r="D221" s="227" t="s">
        <v>185</v>
      </c>
      <c r="E221" s="228" t="s">
        <v>436</v>
      </c>
      <c r="F221" s="229" t="s">
        <v>437</v>
      </c>
      <c r="G221" s="230" t="s">
        <v>293</v>
      </c>
      <c r="H221" s="231">
        <v>1.7290000000000001</v>
      </c>
      <c r="I221" s="232"/>
      <c r="J221" s="233">
        <f>ROUND(I221*H221,2)</f>
        <v>0</v>
      </c>
      <c r="K221" s="234"/>
      <c r="L221" s="44"/>
      <c r="M221" s="235" t="s">
        <v>1</v>
      </c>
      <c r="N221" s="236" t="s">
        <v>38</v>
      </c>
      <c r="O221" s="91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188</v>
      </c>
      <c r="AT221" s="239" t="s">
        <v>185</v>
      </c>
      <c r="AU221" s="239" t="s">
        <v>83</v>
      </c>
      <c r="AY221" s="17" t="s">
        <v>183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7" t="s">
        <v>81</v>
      </c>
      <c r="BK221" s="240">
        <f>ROUND(I221*H221,2)</f>
        <v>0</v>
      </c>
      <c r="BL221" s="17" t="s">
        <v>188</v>
      </c>
      <c r="BM221" s="239" t="s">
        <v>4477</v>
      </c>
    </row>
    <row r="222" s="2" customFormat="1" ht="33" customHeight="1">
      <c r="A222" s="38"/>
      <c r="B222" s="39"/>
      <c r="C222" s="227" t="s">
        <v>505</v>
      </c>
      <c r="D222" s="227" t="s">
        <v>185</v>
      </c>
      <c r="E222" s="228" t="s">
        <v>440</v>
      </c>
      <c r="F222" s="229" t="s">
        <v>441</v>
      </c>
      <c r="G222" s="230" t="s">
        <v>293</v>
      </c>
      <c r="H222" s="231">
        <v>8.6449999999999996</v>
      </c>
      <c r="I222" s="232"/>
      <c r="J222" s="233">
        <f>ROUND(I222*H222,2)</f>
        <v>0</v>
      </c>
      <c r="K222" s="234"/>
      <c r="L222" s="44"/>
      <c r="M222" s="235" t="s">
        <v>1</v>
      </c>
      <c r="N222" s="236" t="s">
        <v>38</v>
      </c>
      <c r="O222" s="91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9" t="s">
        <v>188</v>
      </c>
      <c r="AT222" s="239" t="s">
        <v>185</v>
      </c>
      <c r="AU222" s="239" t="s">
        <v>83</v>
      </c>
      <c r="AY222" s="17" t="s">
        <v>183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7" t="s">
        <v>81</v>
      </c>
      <c r="BK222" s="240">
        <f>ROUND(I222*H222,2)</f>
        <v>0</v>
      </c>
      <c r="BL222" s="17" t="s">
        <v>188</v>
      </c>
      <c r="BM222" s="239" t="s">
        <v>4478</v>
      </c>
    </row>
    <row r="223" s="14" customFormat="1">
      <c r="A223" s="14"/>
      <c r="B223" s="252"/>
      <c r="C223" s="253"/>
      <c r="D223" s="243" t="s">
        <v>195</v>
      </c>
      <c r="E223" s="253"/>
      <c r="F223" s="255" t="s">
        <v>4479</v>
      </c>
      <c r="G223" s="253"/>
      <c r="H223" s="256">
        <v>8.6449999999999996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195</v>
      </c>
      <c r="AU223" s="262" t="s">
        <v>83</v>
      </c>
      <c r="AV223" s="14" t="s">
        <v>83</v>
      </c>
      <c r="AW223" s="14" t="s">
        <v>4</v>
      </c>
      <c r="AX223" s="14" t="s">
        <v>81</v>
      </c>
      <c r="AY223" s="262" t="s">
        <v>183</v>
      </c>
    </row>
    <row r="224" s="2" customFormat="1" ht="24.15" customHeight="1">
      <c r="A224" s="38"/>
      <c r="B224" s="39"/>
      <c r="C224" s="227" t="s">
        <v>511</v>
      </c>
      <c r="D224" s="227" t="s">
        <v>185</v>
      </c>
      <c r="E224" s="228" t="s">
        <v>445</v>
      </c>
      <c r="F224" s="229" t="s">
        <v>446</v>
      </c>
      <c r="G224" s="230" t="s">
        <v>293</v>
      </c>
      <c r="H224" s="231">
        <v>1.7290000000000001</v>
      </c>
      <c r="I224" s="232"/>
      <c r="J224" s="233">
        <f>ROUND(I224*H224,2)</f>
        <v>0</v>
      </c>
      <c r="K224" s="234"/>
      <c r="L224" s="44"/>
      <c r="M224" s="235" t="s">
        <v>1</v>
      </c>
      <c r="N224" s="236" t="s">
        <v>38</v>
      </c>
      <c r="O224" s="91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188</v>
      </c>
      <c r="AT224" s="239" t="s">
        <v>185</v>
      </c>
      <c r="AU224" s="239" t="s">
        <v>83</v>
      </c>
      <c r="AY224" s="17" t="s">
        <v>183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81</v>
      </c>
      <c r="BK224" s="240">
        <f>ROUND(I224*H224,2)</f>
        <v>0</v>
      </c>
      <c r="BL224" s="17" t="s">
        <v>188</v>
      </c>
      <c r="BM224" s="239" t="s">
        <v>4480</v>
      </c>
    </row>
    <row r="225" s="2" customFormat="1" ht="24.15" customHeight="1">
      <c r="A225" s="38"/>
      <c r="B225" s="39"/>
      <c r="C225" s="227" t="s">
        <v>517</v>
      </c>
      <c r="D225" s="227" t="s">
        <v>185</v>
      </c>
      <c r="E225" s="228" t="s">
        <v>449</v>
      </c>
      <c r="F225" s="229" t="s">
        <v>450</v>
      </c>
      <c r="G225" s="230" t="s">
        <v>293</v>
      </c>
      <c r="H225" s="231">
        <v>32.850999999999999</v>
      </c>
      <c r="I225" s="232"/>
      <c r="J225" s="233">
        <f>ROUND(I225*H225,2)</f>
        <v>0</v>
      </c>
      <c r="K225" s="234"/>
      <c r="L225" s="44"/>
      <c r="M225" s="235" t="s">
        <v>1</v>
      </c>
      <c r="N225" s="236" t="s">
        <v>38</v>
      </c>
      <c r="O225" s="91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9" t="s">
        <v>188</v>
      </c>
      <c r="AT225" s="239" t="s">
        <v>185</v>
      </c>
      <c r="AU225" s="239" t="s">
        <v>83</v>
      </c>
      <c r="AY225" s="17" t="s">
        <v>183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7" t="s">
        <v>81</v>
      </c>
      <c r="BK225" s="240">
        <f>ROUND(I225*H225,2)</f>
        <v>0</v>
      </c>
      <c r="BL225" s="17" t="s">
        <v>188</v>
      </c>
      <c r="BM225" s="239" t="s">
        <v>4481</v>
      </c>
    </row>
    <row r="226" s="14" customFormat="1">
      <c r="A226" s="14"/>
      <c r="B226" s="252"/>
      <c r="C226" s="253"/>
      <c r="D226" s="243" t="s">
        <v>195</v>
      </c>
      <c r="E226" s="253"/>
      <c r="F226" s="255" t="s">
        <v>4482</v>
      </c>
      <c r="G226" s="253"/>
      <c r="H226" s="256">
        <v>32.850999999999999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195</v>
      </c>
      <c r="AU226" s="262" t="s">
        <v>83</v>
      </c>
      <c r="AV226" s="14" t="s">
        <v>83</v>
      </c>
      <c r="AW226" s="14" t="s">
        <v>4</v>
      </c>
      <c r="AX226" s="14" t="s">
        <v>81</v>
      </c>
      <c r="AY226" s="262" t="s">
        <v>183</v>
      </c>
    </row>
    <row r="227" s="2" customFormat="1" ht="33" customHeight="1">
      <c r="A227" s="38"/>
      <c r="B227" s="39"/>
      <c r="C227" s="227" t="s">
        <v>522</v>
      </c>
      <c r="D227" s="227" t="s">
        <v>185</v>
      </c>
      <c r="E227" s="228" t="s">
        <v>454</v>
      </c>
      <c r="F227" s="229" t="s">
        <v>455</v>
      </c>
      <c r="G227" s="230" t="s">
        <v>293</v>
      </c>
      <c r="H227" s="231">
        <v>1.7290000000000001</v>
      </c>
      <c r="I227" s="232"/>
      <c r="J227" s="233">
        <f>ROUND(I227*H227,2)</f>
        <v>0</v>
      </c>
      <c r="K227" s="234"/>
      <c r="L227" s="44"/>
      <c r="M227" s="235" t="s">
        <v>1</v>
      </c>
      <c r="N227" s="236" t="s">
        <v>38</v>
      </c>
      <c r="O227" s="91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188</v>
      </c>
      <c r="AT227" s="239" t="s">
        <v>185</v>
      </c>
      <c r="AU227" s="239" t="s">
        <v>83</v>
      </c>
      <c r="AY227" s="17" t="s">
        <v>183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81</v>
      </c>
      <c r="BK227" s="240">
        <f>ROUND(I227*H227,2)</f>
        <v>0</v>
      </c>
      <c r="BL227" s="17" t="s">
        <v>188</v>
      </c>
      <c r="BM227" s="239" t="s">
        <v>4483</v>
      </c>
    </row>
    <row r="228" s="12" customFormat="1" ht="22.8" customHeight="1">
      <c r="A228" s="12"/>
      <c r="B228" s="211"/>
      <c r="C228" s="212"/>
      <c r="D228" s="213" t="s">
        <v>72</v>
      </c>
      <c r="E228" s="225" t="s">
        <v>2204</v>
      </c>
      <c r="F228" s="225" t="s">
        <v>2205</v>
      </c>
      <c r="G228" s="212"/>
      <c r="H228" s="212"/>
      <c r="I228" s="215"/>
      <c r="J228" s="226">
        <f>BK228</f>
        <v>0</v>
      </c>
      <c r="K228" s="212"/>
      <c r="L228" s="217"/>
      <c r="M228" s="218"/>
      <c r="N228" s="219"/>
      <c r="O228" s="219"/>
      <c r="P228" s="220">
        <f>SUM(P229:P230)</f>
        <v>0</v>
      </c>
      <c r="Q228" s="219"/>
      <c r="R228" s="220">
        <f>SUM(R229:R230)</f>
        <v>0</v>
      </c>
      <c r="S228" s="219"/>
      <c r="T228" s="221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2" t="s">
        <v>81</v>
      </c>
      <c r="AT228" s="223" t="s">
        <v>72</v>
      </c>
      <c r="AU228" s="223" t="s">
        <v>81</v>
      </c>
      <c r="AY228" s="222" t="s">
        <v>183</v>
      </c>
      <c r="BK228" s="224">
        <f>SUM(BK229:BK230)</f>
        <v>0</v>
      </c>
    </row>
    <row r="229" s="2" customFormat="1" ht="24.15" customHeight="1">
      <c r="A229" s="38"/>
      <c r="B229" s="39"/>
      <c r="C229" s="227" t="s">
        <v>528</v>
      </c>
      <c r="D229" s="227" t="s">
        <v>185</v>
      </c>
      <c r="E229" s="228" t="s">
        <v>2207</v>
      </c>
      <c r="F229" s="229" t="s">
        <v>2208</v>
      </c>
      <c r="G229" s="230" t="s">
        <v>293</v>
      </c>
      <c r="H229" s="231">
        <v>33.887</v>
      </c>
      <c r="I229" s="232"/>
      <c r="J229" s="233">
        <f>ROUND(I229*H229,2)</f>
        <v>0</v>
      </c>
      <c r="K229" s="234"/>
      <c r="L229" s="44"/>
      <c r="M229" s="235" t="s">
        <v>1</v>
      </c>
      <c r="N229" s="236" t="s">
        <v>38</v>
      </c>
      <c r="O229" s="91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9" t="s">
        <v>188</v>
      </c>
      <c r="AT229" s="239" t="s">
        <v>185</v>
      </c>
      <c r="AU229" s="239" t="s">
        <v>83</v>
      </c>
      <c r="AY229" s="17" t="s">
        <v>183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7" t="s">
        <v>81</v>
      </c>
      <c r="BK229" s="240">
        <f>ROUND(I229*H229,2)</f>
        <v>0</v>
      </c>
      <c r="BL229" s="17" t="s">
        <v>188</v>
      </c>
      <c r="BM229" s="239" t="s">
        <v>4484</v>
      </c>
    </row>
    <row r="230" s="2" customFormat="1" ht="24.15" customHeight="1">
      <c r="A230" s="38"/>
      <c r="B230" s="39"/>
      <c r="C230" s="227" t="s">
        <v>533</v>
      </c>
      <c r="D230" s="227" t="s">
        <v>185</v>
      </c>
      <c r="E230" s="228" t="s">
        <v>2211</v>
      </c>
      <c r="F230" s="229" t="s">
        <v>2212</v>
      </c>
      <c r="G230" s="230" t="s">
        <v>293</v>
      </c>
      <c r="H230" s="231">
        <v>33.887</v>
      </c>
      <c r="I230" s="232"/>
      <c r="J230" s="233">
        <f>ROUND(I230*H230,2)</f>
        <v>0</v>
      </c>
      <c r="K230" s="234"/>
      <c r="L230" s="44"/>
      <c r="M230" s="235" t="s">
        <v>1</v>
      </c>
      <c r="N230" s="236" t="s">
        <v>38</v>
      </c>
      <c r="O230" s="91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188</v>
      </c>
      <c r="AT230" s="239" t="s">
        <v>185</v>
      </c>
      <c r="AU230" s="239" t="s">
        <v>83</v>
      </c>
      <c r="AY230" s="17" t="s">
        <v>183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7" t="s">
        <v>81</v>
      </c>
      <c r="BK230" s="240">
        <f>ROUND(I230*H230,2)</f>
        <v>0</v>
      </c>
      <c r="BL230" s="17" t="s">
        <v>188</v>
      </c>
      <c r="BM230" s="239" t="s">
        <v>4485</v>
      </c>
    </row>
    <row r="231" s="12" customFormat="1" ht="25.92" customHeight="1">
      <c r="A231" s="12"/>
      <c r="B231" s="211"/>
      <c r="C231" s="212"/>
      <c r="D231" s="213" t="s">
        <v>72</v>
      </c>
      <c r="E231" s="214" t="s">
        <v>457</v>
      </c>
      <c r="F231" s="214" t="s">
        <v>458</v>
      </c>
      <c r="G231" s="212"/>
      <c r="H231" s="212"/>
      <c r="I231" s="215"/>
      <c r="J231" s="216">
        <f>BK231</f>
        <v>0</v>
      </c>
      <c r="K231" s="212"/>
      <c r="L231" s="217"/>
      <c r="M231" s="218"/>
      <c r="N231" s="219"/>
      <c r="O231" s="219"/>
      <c r="P231" s="220">
        <f>P232+P238+P264+P270+P276+P284</f>
        <v>0</v>
      </c>
      <c r="Q231" s="219"/>
      <c r="R231" s="220">
        <f>R232+R238+R264+R270+R276+R284</f>
        <v>0.35690000000000005</v>
      </c>
      <c r="S231" s="219"/>
      <c r="T231" s="221">
        <f>T232+T238+T264+T270+T276+T284</f>
        <v>0.099000000000000005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2" t="s">
        <v>83</v>
      </c>
      <c r="AT231" s="223" t="s">
        <v>72</v>
      </c>
      <c r="AU231" s="223" t="s">
        <v>73</v>
      </c>
      <c r="AY231" s="222" t="s">
        <v>183</v>
      </c>
      <c r="BK231" s="224">
        <f>BK232+BK238+BK264+BK270+BK276+BK284</f>
        <v>0</v>
      </c>
    </row>
    <row r="232" s="12" customFormat="1" ht="22.8" customHeight="1">
      <c r="A232" s="12"/>
      <c r="B232" s="211"/>
      <c r="C232" s="212"/>
      <c r="D232" s="213" t="s">
        <v>72</v>
      </c>
      <c r="E232" s="225" t="s">
        <v>2323</v>
      </c>
      <c r="F232" s="225" t="s">
        <v>2324</v>
      </c>
      <c r="G232" s="212"/>
      <c r="H232" s="212"/>
      <c r="I232" s="215"/>
      <c r="J232" s="226">
        <f>BK232</f>
        <v>0</v>
      </c>
      <c r="K232" s="212"/>
      <c r="L232" s="217"/>
      <c r="M232" s="218"/>
      <c r="N232" s="219"/>
      <c r="O232" s="219"/>
      <c r="P232" s="220">
        <f>SUM(P233:P237)</f>
        <v>0</v>
      </c>
      <c r="Q232" s="219"/>
      <c r="R232" s="220">
        <f>SUM(R233:R237)</f>
        <v>0.0034199999999999999</v>
      </c>
      <c r="S232" s="219"/>
      <c r="T232" s="221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2" t="s">
        <v>83</v>
      </c>
      <c r="AT232" s="223" t="s">
        <v>72</v>
      </c>
      <c r="AU232" s="223" t="s">
        <v>81</v>
      </c>
      <c r="AY232" s="222" t="s">
        <v>183</v>
      </c>
      <c r="BK232" s="224">
        <f>SUM(BK233:BK237)</f>
        <v>0</v>
      </c>
    </row>
    <row r="233" s="2" customFormat="1" ht="16.5" customHeight="1">
      <c r="A233" s="38"/>
      <c r="B233" s="39"/>
      <c r="C233" s="227" t="s">
        <v>552</v>
      </c>
      <c r="D233" s="227" t="s">
        <v>185</v>
      </c>
      <c r="E233" s="228" t="s">
        <v>4486</v>
      </c>
      <c r="F233" s="229" t="s">
        <v>4487</v>
      </c>
      <c r="G233" s="230" t="s">
        <v>325</v>
      </c>
      <c r="H233" s="231">
        <v>2</v>
      </c>
      <c r="I233" s="232"/>
      <c r="J233" s="233">
        <f>ROUND(I233*H233,2)</f>
        <v>0</v>
      </c>
      <c r="K233" s="234"/>
      <c r="L233" s="44"/>
      <c r="M233" s="235" t="s">
        <v>1</v>
      </c>
      <c r="N233" s="236" t="s">
        <v>38</v>
      </c>
      <c r="O233" s="91"/>
      <c r="P233" s="237">
        <f>O233*H233</f>
        <v>0</v>
      </c>
      <c r="Q233" s="237">
        <v>6.9999999999999994E-05</v>
      </c>
      <c r="R233" s="237">
        <f>Q233*H233</f>
        <v>0.00013999999999999999</v>
      </c>
      <c r="S233" s="237">
        <v>0</v>
      </c>
      <c r="T233" s="23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9" t="s">
        <v>327</v>
      </c>
      <c r="AT233" s="239" t="s">
        <v>185</v>
      </c>
      <c r="AU233" s="239" t="s">
        <v>83</v>
      </c>
      <c r="AY233" s="17" t="s">
        <v>183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7" t="s">
        <v>81</v>
      </c>
      <c r="BK233" s="240">
        <f>ROUND(I233*H233,2)</f>
        <v>0</v>
      </c>
      <c r="BL233" s="17" t="s">
        <v>327</v>
      </c>
      <c r="BM233" s="239" t="s">
        <v>4488</v>
      </c>
    </row>
    <row r="234" s="2" customFormat="1" ht="33" customHeight="1">
      <c r="A234" s="38"/>
      <c r="B234" s="39"/>
      <c r="C234" s="277" t="s">
        <v>822</v>
      </c>
      <c r="D234" s="277" t="s">
        <v>649</v>
      </c>
      <c r="E234" s="278" t="s">
        <v>4489</v>
      </c>
      <c r="F234" s="279" t="s">
        <v>4490</v>
      </c>
      <c r="G234" s="280" t="s">
        <v>325</v>
      </c>
      <c r="H234" s="281">
        <v>2</v>
      </c>
      <c r="I234" s="282"/>
      <c r="J234" s="283">
        <f>ROUND(I234*H234,2)</f>
        <v>0</v>
      </c>
      <c r="K234" s="284"/>
      <c r="L234" s="285"/>
      <c r="M234" s="286" t="s">
        <v>1</v>
      </c>
      <c r="N234" s="287" t="s">
        <v>38</v>
      </c>
      <c r="O234" s="91"/>
      <c r="P234" s="237">
        <f>O234*H234</f>
        <v>0</v>
      </c>
      <c r="Q234" s="237">
        <v>0.00164</v>
      </c>
      <c r="R234" s="237">
        <f>Q234*H234</f>
        <v>0.0032799999999999999</v>
      </c>
      <c r="S234" s="237">
        <v>0</v>
      </c>
      <c r="T234" s="23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435</v>
      </c>
      <c r="AT234" s="239" t="s">
        <v>649</v>
      </c>
      <c r="AU234" s="239" t="s">
        <v>83</v>
      </c>
      <c r="AY234" s="17" t="s">
        <v>183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7" t="s">
        <v>81</v>
      </c>
      <c r="BK234" s="240">
        <f>ROUND(I234*H234,2)</f>
        <v>0</v>
      </c>
      <c r="BL234" s="17" t="s">
        <v>327</v>
      </c>
      <c r="BM234" s="239" t="s">
        <v>4491</v>
      </c>
    </row>
    <row r="235" s="2" customFormat="1" ht="24.15" customHeight="1">
      <c r="A235" s="38"/>
      <c r="B235" s="39"/>
      <c r="C235" s="227" t="s">
        <v>828</v>
      </c>
      <c r="D235" s="227" t="s">
        <v>185</v>
      </c>
      <c r="E235" s="228" t="s">
        <v>2385</v>
      </c>
      <c r="F235" s="229" t="s">
        <v>2386</v>
      </c>
      <c r="G235" s="230" t="s">
        <v>293</v>
      </c>
      <c r="H235" s="231">
        <v>0.0030000000000000001</v>
      </c>
      <c r="I235" s="232"/>
      <c r="J235" s="233">
        <f>ROUND(I235*H235,2)</f>
        <v>0</v>
      </c>
      <c r="K235" s="234"/>
      <c r="L235" s="44"/>
      <c r="M235" s="235" t="s">
        <v>1</v>
      </c>
      <c r="N235" s="236" t="s">
        <v>38</v>
      </c>
      <c r="O235" s="91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327</v>
      </c>
      <c r="AT235" s="239" t="s">
        <v>185</v>
      </c>
      <c r="AU235" s="239" t="s">
        <v>83</v>
      </c>
      <c r="AY235" s="17" t="s">
        <v>183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81</v>
      </c>
      <c r="BK235" s="240">
        <f>ROUND(I235*H235,2)</f>
        <v>0</v>
      </c>
      <c r="BL235" s="17" t="s">
        <v>327</v>
      </c>
      <c r="BM235" s="239" t="s">
        <v>4492</v>
      </c>
    </row>
    <row r="236" s="2" customFormat="1" ht="33" customHeight="1">
      <c r="A236" s="38"/>
      <c r="B236" s="39"/>
      <c r="C236" s="227" t="s">
        <v>834</v>
      </c>
      <c r="D236" s="227" t="s">
        <v>185</v>
      </c>
      <c r="E236" s="228" t="s">
        <v>2389</v>
      </c>
      <c r="F236" s="229" t="s">
        <v>2390</v>
      </c>
      <c r="G236" s="230" t="s">
        <v>293</v>
      </c>
      <c r="H236" s="231">
        <v>0.0089999999999999993</v>
      </c>
      <c r="I236" s="232"/>
      <c r="J236" s="233">
        <f>ROUND(I236*H236,2)</f>
        <v>0</v>
      </c>
      <c r="K236" s="234"/>
      <c r="L236" s="44"/>
      <c r="M236" s="235" t="s">
        <v>1</v>
      </c>
      <c r="N236" s="236" t="s">
        <v>38</v>
      </c>
      <c r="O236" s="91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327</v>
      </c>
      <c r="AT236" s="239" t="s">
        <v>185</v>
      </c>
      <c r="AU236" s="239" t="s">
        <v>83</v>
      </c>
      <c r="AY236" s="17" t="s">
        <v>183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7" t="s">
        <v>81</v>
      </c>
      <c r="BK236" s="240">
        <f>ROUND(I236*H236,2)</f>
        <v>0</v>
      </c>
      <c r="BL236" s="17" t="s">
        <v>327</v>
      </c>
      <c r="BM236" s="239" t="s">
        <v>4493</v>
      </c>
    </row>
    <row r="237" s="14" customFormat="1">
      <c r="A237" s="14"/>
      <c r="B237" s="252"/>
      <c r="C237" s="253"/>
      <c r="D237" s="243" t="s">
        <v>195</v>
      </c>
      <c r="E237" s="253"/>
      <c r="F237" s="255" t="s">
        <v>4494</v>
      </c>
      <c r="G237" s="253"/>
      <c r="H237" s="256">
        <v>0.0089999999999999993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195</v>
      </c>
      <c r="AU237" s="262" t="s">
        <v>83</v>
      </c>
      <c r="AV237" s="14" t="s">
        <v>83</v>
      </c>
      <c r="AW237" s="14" t="s">
        <v>4</v>
      </c>
      <c r="AX237" s="14" t="s">
        <v>81</v>
      </c>
      <c r="AY237" s="262" t="s">
        <v>183</v>
      </c>
    </row>
    <row r="238" s="12" customFormat="1" ht="22.8" customHeight="1">
      <c r="A238" s="12"/>
      <c r="B238" s="211"/>
      <c r="C238" s="212"/>
      <c r="D238" s="213" t="s">
        <v>72</v>
      </c>
      <c r="E238" s="225" t="s">
        <v>2612</v>
      </c>
      <c r="F238" s="225" t="s">
        <v>2613</v>
      </c>
      <c r="G238" s="212"/>
      <c r="H238" s="212"/>
      <c r="I238" s="215"/>
      <c r="J238" s="226">
        <f>BK238</f>
        <v>0</v>
      </c>
      <c r="K238" s="212"/>
      <c r="L238" s="217"/>
      <c r="M238" s="218"/>
      <c r="N238" s="219"/>
      <c r="O238" s="219"/>
      <c r="P238" s="220">
        <f>SUM(P239:P263)</f>
        <v>0</v>
      </c>
      <c r="Q238" s="219"/>
      <c r="R238" s="220">
        <f>SUM(R239:R263)</f>
        <v>0.32999000000000006</v>
      </c>
      <c r="S238" s="219"/>
      <c r="T238" s="221">
        <f>SUM(T239:T263)</f>
        <v>0.099000000000000005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2" t="s">
        <v>83</v>
      </c>
      <c r="AT238" s="223" t="s">
        <v>72</v>
      </c>
      <c r="AU238" s="223" t="s">
        <v>81</v>
      </c>
      <c r="AY238" s="222" t="s">
        <v>183</v>
      </c>
      <c r="BK238" s="224">
        <f>SUM(BK239:BK263)</f>
        <v>0</v>
      </c>
    </row>
    <row r="239" s="2" customFormat="1" ht="16.5" customHeight="1">
      <c r="A239" s="38"/>
      <c r="B239" s="39"/>
      <c r="C239" s="227" t="s">
        <v>840</v>
      </c>
      <c r="D239" s="227" t="s">
        <v>185</v>
      </c>
      <c r="E239" s="228" t="s">
        <v>4495</v>
      </c>
      <c r="F239" s="229" t="s">
        <v>4496</v>
      </c>
      <c r="G239" s="230" t="s">
        <v>325</v>
      </c>
      <c r="H239" s="231">
        <v>2</v>
      </c>
      <c r="I239" s="232"/>
      <c r="J239" s="233">
        <f>ROUND(I239*H239,2)</f>
        <v>0</v>
      </c>
      <c r="K239" s="234"/>
      <c r="L239" s="44"/>
      <c r="M239" s="235" t="s">
        <v>1</v>
      </c>
      <c r="N239" s="236" t="s">
        <v>38</v>
      </c>
      <c r="O239" s="91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9" t="s">
        <v>327</v>
      </c>
      <c r="AT239" s="239" t="s">
        <v>185</v>
      </c>
      <c r="AU239" s="239" t="s">
        <v>83</v>
      </c>
      <c r="AY239" s="17" t="s">
        <v>183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7" t="s">
        <v>81</v>
      </c>
      <c r="BK239" s="240">
        <f>ROUND(I239*H239,2)</f>
        <v>0</v>
      </c>
      <c r="BL239" s="17" t="s">
        <v>327</v>
      </c>
      <c r="BM239" s="239" t="s">
        <v>4497</v>
      </c>
    </row>
    <row r="240" s="2" customFormat="1" ht="16.5" customHeight="1">
      <c r="A240" s="38"/>
      <c r="B240" s="39"/>
      <c r="C240" s="227" t="s">
        <v>846</v>
      </c>
      <c r="D240" s="227" t="s">
        <v>185</v>
      </c>
      <c r="E240" s="228" t="s">
        <v>4498</v>
      </c>
      <c r="F240" s="229" t="s">
        <v>4499</v>
      </c>
      <c r="G240" s="230" t="s">
        <v>319</v>
      </c>
      <c r="H240" s="231">
        <v>50</v>
      </c>
      <c r="I240" s="232"/>
      <c r="J240" s="233">
        <f>ROUND(I240*H240,2)</f>
        <v>0</v>
      </c>
      <c r="K240" s="234"/>
      <c r="L240" s="44"/>
      <c r="M240" s="235" t="s">
        <v>1</v>
      </c>
      <c r="N240" s="236" t="s">
        <v>38</v>
      </c>
      <c r="O240" s="91"/>
      <c r="P240" s="237">
        <f>O240*H240</f>
        <v>0</v>
      </c>
      <c r="Q240" s="237">
        <v>0</v>
      </c>
      <c r="R240" s="237">
        <f>Q240*H240</f>
        <v>0</v>
      </c>
      <c r="S240" s="237">
        <v>0.00198</v>
      </c>
      <c r="T240" s="238">
        <f>S240*H240</f>
        <v>0.099000000000000005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9" t="s">
        <v>327</v>
      </c>
      <c r="AT240" s="239" t="s">
        <v>185</v>
      </c>
      <c r="AU240" s="239" t="s">
        <v>83</v>
      </c>
      <c r="AY240" s="17" t="s">
        <v>183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7" t="s">
        <v>81</v>
      </c>
      <c r="BK240" s="240">
        <f>ROUND(I240*H240,2)</f>
        <v>0</v>
      </c>
      <c r="BL240" s="17" t="s">
        <v>327</v>
      </c>
      <c r="BM240" s="239" t="s">
        <v>4500</v>
      </c>
    </row>
    <row r="241" s="2" customFormat="1" ht="16.5" customHeight="1">
      <c r="A241" s="38"/>
      <c r="B241" s="39"/>
      <c r="C241" s="227" t="s">
        <v>859</v>
      </c>
      <c r="D241" s="227" t="s">
        <v>185</v>
      </c>
      <c r="E241" s="228" t="s">
        <v>4501</v>
      </c>
      <c r="F241" s="229" t="s">
        <v>4502</v>
      </c>
      <c r="G241" s="230" t="s">
        <v>325</v>
      </c>
      <c r="H241" s="231">
        <v>2</v>
      </c>
      <c r="I241" s="232"/>
      <c r="J241" s="233">
        <f>ROUND(I241*H241,2)</f>
        <v>0</v>
      </c>
      <c r="K241" s="234"/>
      <c r="L241" s="44"/>
      <c r="M241" s="235" t="s">
        <v>1</v>
      </c>
      <c r="N241" s="236" t="s">
        <v>38</v>
      </c>
      <c r="O241" s="91"/>
      <c r="P241" s="237">
        <f>O241*H241</f>
        <v>0</v>
      </c>
      <c r="Q241" s="237">
        <v>0.0021299999999999999</v>
      </c>
      <c r="R241" s="237">
        <f>Q241*H241</f>
        <v>0.0042599999999999999</v>
      </c>
      <c r="S241" s="237">
        <v>0</v>
      </c>
      <c r="T241" s="23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9" t="s">
        <v>327</v>
      </c>
      <c r="AT241" s="239" t="s">
        <v>185</v>
      </c>
      <c r="AU241" s="239" t="s">
        <v>83</v>
      </c>
      <c r="AY241" s="17" t="s">
        <v>183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7" t="s">
        <v>81</v>
      </c>
      <c r="BK241" s="240">
        <f>ROUND(I241*H241,2)</f>
        <v>0</v>
      </c>
      <c r="BL241" s="17" t="s">
        <v>327</v>
      </c>
      <c r="BM241" s="239" t="s">
        <v>4503</v>
      </c>
    </row>
    <row r="242" s="2" customFormat="1" ht="16.5" customHeight="1">
      <c r="A242" s="38"/>
      <c r="B242" s="39"/>
      <c r="C242" s="227" t="s">
        <v>865</v>
      </c>
      <c r="D242" s="227" t="s">
        <v>185</v>
      </c>
      <c r="E242" s="228" t="s">
        <v>4504</v>
      </c>
      <c r="F242" s="229" t="s">
        <v>4505</v>
      </c>
      <c r="G242" s="230" t="s">
        <v>325</v>
      </c>
      <c r="H242" s="231">
        <v>10</v>
      </c>
      <c r="I242" s="232"/>
      <c r="J242" s="233">
        <f>ROUND(I242*H242,2)</f>
        <v>0</v>
      </c>
      <c r="K242" s="234"/>
      <c r="L242" s="44"/>
      <c r="M242" s="235" t="s">
        <v>1</v>
      </c>
      <c r="N242" s="236" t="s">
        <v>38</v>
      </c>
      <c r="O242" s="91"/>
      <c r="P242" s="237">
        <f>O242*H242</f>
        <v>0</v>
      </c>
      <c r="Q242" s="237">
        <v>0.0011199999999999999</v>
      </c>
      <c r="R242" s="237">
        <f>Q242*H242</f>
        <v>0.011199999999999998</v>
      </c>
      <c r="S242" s="237">
        <v>0</v>
      </c>
      <c r="T242" s="23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9" t="s">
        <v>327</v>
      </c>
      <c r="AT242" s="239" t="s">
        <v>185</v>
      </c>
      <c r="AU242" s="239" t="s">
        <v>83</v>
      </c>
      <c r="AY242" s="17" t="s">
        <v>183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7" t="s">
        <v>81</v>
      </c>
      <c r="BK242" s="240">
        <f>ROUND(I242*H242,2)</f>
        <v>0</v>
      </c>
      <c r="BL242" s="17" t="s">
        <v>327</v>
      </c>
      <c r="BM242" s="239" t="s">
        <v>4506</v>
      </c>
    </row>
    <row r="243" s="2" customFormat="1" ht="21.75" customHeight="1">
      <c r="A243" s="38"/>
      <c r="B243" s="39"/>
      <c r="C243" s="227" t="s">
        <v>869</v>
      </c>
      <c r="D243" s="227" t="s">
        <v>185</v>
      </c>
      <c r="E243" s="228" t="s">
        <v>4507</v>
      </c>
      <c r="F243" s="229" t="s">
        <v>4508</v>
      </c>
      <c r="G243" s="230" t="s">
        <v>319</v>
      </c>
      <c r="H243" s="231">
        <v>31</v>
      </c>
      <c r="I243" s="232"/>
      <c r="J243" s="233">
        <f>ROUND(I243*H243,2)</f>
        <v>0</v>
      </c>
      <c r="K243" s="234"/>
      <c r="L243" s="44"/>
      <c r="M243" s="235" t="s">
        <v>1</v>
      </c>
      <c r="N243" s="236" t="s">
        <v>38</v>
      </c>
      <c r="O243" s="91"/>
      <c r="P243" s="237">
        <f>O243*H243</f>
        <v>0</v>
      </c>
      <c r="Q243" s="237">
        <v>0.0016800000000000001</v>
      </c>
      <c r="R243" s="237">
        <f>Q243*H243</f>
        <v>0.052080000000000001</v>
      </c>
      <c r="S243" s="237">
        <v>0</v>
      </c>
      <c r="T243" s="23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9" t="s">
        <v>327</v>
      </c>
      <c r="AT243" s="239" t="s">
        <v>185</v>
      </c>
      <c r="AU243" s="239" t="s">
        <v>83</v>
      </c>
      <c r="AY243" s="17" t="s">
        <v>183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7" t="s">
        <v>81</v>
      </c>
      <c r="BK243" s="240">
        <f>ROUND(I243*H243,2)</f>
        <v>0</v>
      </c>
      <c r="BL243" s="17" t="s">
        <v>327</v>
      </c>
      <c r="BM243" s="239" t="s">
        <v>4509</v>
      </c>
    </row>
    <row r="244" s="2" customFormat="1" ht="21.75" customHeight="1">
      <c r="A244" s="38"/>
      <c r="B244" s="39"/>
      <c r="C244" s="227" t="s">
        <v>876</v>
      </c>
      <c r="D244" s="227" t="s">
        <v>185</v>
      </c>
      <c r="E244" s="228" t="s">
        <v>4510</v>
      </c>
      <c r="F244" s="229" t="s">
        <v>4511</v>
      </c>
      <c r="G244" s="230" t="s">
        <v>319</v>
      </c>
      <c r="H244" s="231">
        <v>24</v>
      </c>
      <c r="I244" s="232"/>
      <c r="J244" s="233">
        <f>ROUND(I244*H244,2)</f>
        <v>0</v>
      </c>
      <c r="K244" s="234"/>
      <c r="L244" s="44"/>
      <c r="M244" s="235" t="s">
        <v>1</v>
      </c>
      <c r="N244" s="236" t="s">
        <v>38</v>
      </c>
      <c r="O244" s="91"/>
      <c r="P244" s="237">
        <f>O244*H244</f>
        <v>0</v>
      </c>
      <c r="Q244" s="237">
        <v>0.00191</v>
      </c>
      <c r="R244" s="237">
        <f>Q244*H244</f>
        <v>0.045839999999999999</v>
      </c>
      <c r="S244" s="237">
        <v>0</v>
      </c>
      <c r="T244" s="23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327</v>
      </c>
      <c r="AT244" s="239" t="s">
        <v>185</v>
      </c>
      <c r="AU244" s="239" t="s">
        <v>83</v>
      </c>
      <c r="AY244" s="17" t="s">
        <v>183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7" t="s">
        <v>81</v>
      </c>
      <c r="BK244" s="240">
        <f>ROUND(I244*H244,2)</f>
        <v>0</v>
      </c>
      <c r="BL244" s="17" t="s">
        <v>327</v>
      </c>
      <c r="BM244" s="239" t="s">
        <v>4512</v>
      </c>
    </row>
    <row r="245" s="2" customFormat="1" ht="21.75" customHeight="1">
      <c r="A245" s="38"/>
      <c r="B245" s="39"/>
      <c r="C245" s="227" t="s">
        <v>884</v>
      </c>
      <c r="D245" s="227" t="s">
        <v>185</v>
      </c>
      <c r="E245" s="228" t="s">
        <v>4513</v>
      </c>
      <c r="F245" s="229" t="s">
        <v>4514</v>
      </c>
      <c r="G245" s="230" t="s">
        <v>319</v>
      </c>
      <c r="H245" s="231">
        <v>31</v>
      </c>
      <c r="I245" s="232"/>
      <c r="J245" s="233">
        <f>ROUND(I245*H245,2)</f>
        <v>0</v>
      </c>
      <c r="K245" s="234"/>
      <c r="L245" s="44"/>
      <c r="M245" s="235" t="s">
        <v>1</v>
      </c>
      <c r="N245" s="236" t="s">
        <v>38</v>
      </c>
      <c r="O245" s="91"/>
      <c r="P245" s="237">
        <f>O245*H245</f>
        <v>0</v>
      </c>
      <c r="Q245" s="237">
        <v>0.0030799999999999998</v>
      </c>
      <c r="R245" s="237">
        <f>Q245*H245</f>
        <v>0.095479999999999995</v>
      </c>
      <c r="S245" s="237">
        <v>0</v>
      </c>
      <c r="T245" s="23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9" t="s">
        <v>327</v>
      </c>
      <c r="AT245" s="239" t="s">
        <v>185</v>
      </c>
      <c r="AU245" s="239" t="s">
        <v>83</v>
      </c>
      <c r="AY245" s="17" t="s">
        <v>183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7" t="s">
        <v>81</v>
      </c>
      <c r="BK245" s="240">
        <f>ROUND(I245*H245,2)</f>
        <v>0</v>
      </c>
      <c r="BL245" s="17" t="s">
        <v>327</v>
      </c>
      <c r="BM245" s="239" t="s">
        <v>4515</v>
      </c>
    </row>
    <row r="246" s="2" customFormat="1" ht="16.5" customHeight="1">
      <c r="A246" s="38"/>
      <c r="B246" s="39"/>
      <c r="C246" s="227" t="s">
        <v>890</v>
      </c>
      <c r="D246" s="227" t="s">
        <v>185</v>
      </c>
      <c r="E246" s="228" t="s">
        <v>4516</v>
      </c>
      <c r="F246" s="229" t="s">
        <v>4517</v>
      </c>
      <c r="G246" s="230" t="s">
        <v>319</v>
      </c>
      <c r="H246" s="231">
        <v>35</v>
      </c>
      <c r="I246" s="232"/>
      <c r="J246" s="233">
        <f>ROUND(I246*H246,2)</f>
        <v>0</v>
      </c>
      <c r="K246" s="234"/>
      <c r="L246" s="44"/>
      <c r="M246" s="235" t="s">
        <v>1</v>
      </c>
      <c r="N246" s="236" t="s">
        <v>38</v>
      </c>
      <c r="O246" s="91"/>
      <c r="P246" s="237">
        <f>O246*H246</f>
        <v>0</v>
      </c>
      <c r="Q246" s="237">
        <v>0.0016199999999999999</v>
      </c>
      <c r="R246" s="237">
        <f>Q246*H246</f>
        <v>0.0567</v>
      </c>
      <c r="S246" s="237">
        <v>0</v>
      </c>
      <c r="T246" s="23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327</v>
      </c>
      <c r="AT246" s="239" t="s">
        <v>185</v>
      </c>
      <c r="AU246" s="239" t="s">
        <v>83</v>
      </c>
      <c r="AY246" s="17" t="s">
        <v>183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7" t="s">
        <v>81</v>
      </c>
      <c r="BK246" s="240">
        <f>ROUND(I246*H246,2)</f>
        <v>0</v>
      </c>
      <c r="BL246" s="17" t="s">
        <v>327</v>
      </c>
      <c r="BM246" s="239" t="s">
        <v>4518</v>
      </c>
    </row>
    <row r="247" s="2" customFormat="1" ht="16.5" customHeight="1">
      <c r="A247" s="38"/>
      <c r="B247" s="39"/>
      <c r="C247" s="227" t="s">
        <v>896</v>
      </c>
      <c r="D247" s="227" t="s">
        <v>185</v>
      </c>
      <c r="E247" s="228" t="s">
        <v>4519</v>
      </c>
      <c r="F247" s="229" t="s">
        <v>4520</v>
      </c>
      <c r="G247" s="230" t="s">
        <v>319</v>
      </c>
      <c r="H247" s="231">
        <v>9</v>
      </c>
      <c r="I247" s="232"/>
      <c r="J247" s="233">
        <f>ROUND(I247*H247,2)</f>
        <v>0</v>
      </c>
      <c r="K247" s="234"/>
      <c r="L247" s="44"/>
      <c r="M247" s="235" t="s">
        <v>1</v>
      </c>
      <c r="N247" s="236" t="s">
        <v>38</v>
      </c>
      <c r="O247" s="91"/>
      <c r="P247" s="237">
        <f>O247*H247</f>
        <v>0</v>
      </c>
      <c r="Q247" s="237">
        <v>0.00040000000000000002</v>
      </c>
      <c r="R247" s="237">
        <f>Q247*H247</f>
        <v>0.0036000000000000003</v>
      </c>
      <c r="S247" s="237">
        <v>0</v>
      </c>
      <c r="T247" s="23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9" t="s">
        <v>327</v>
      </c>
      <c r="AT247" s="239" t="s">
        <v>185</v>
      </c>
      <c r="AU247" s="239" t="s">
        <v>83</v>
      </c>
      <c r="AY247" s="17" t="s">
        <v>183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7" t="s">
        <v>81</v>
      </c>
      <c r="BK247" s="240">
        <f>ROUND(I247*H247,2)</f>
        <v>0</v>
      </c>
      <c r="BL247" s="17" t="s">
        <v>327</v>
      </c>
      <c r="BM247" s="239" t="s">
        <v>4521</v>
      </c>
    </row>
    <row r="248" s="2" customFormat="1" ht="16.5" customHeight="1">
      <c r="A248" s="38"/>
      <c r="B248" s="39"/>
      <c r="C248" s="227" t="s">
        <v>900</v>
      </c>
      <c r="D248" s="227" t="s">
        <v>185</v>
      </c>
      <c r="E248" s="228" t="s">
        <v>4522</v>
      </c>
      <c r="F248" s="229" t="s">
        <v>4523</v>
      </c>
      <c r="G248" s="230" t="s">
        <v>319</v>
      </c>
      <c r="H248" s="231">
        <v>10</v>
      </c>
      <c r="I248" s="232"/>
      <c r="J248" s="233">
        <f>ROUND(I248*H248,2)</f>
        <v>0</v>
      </c>
      <c r="K248" s="234"/>
      <c r="L248" s="44"/>
      <c r="M248" s="235" t="s">
        <v>1</v>
      </c>
      <c r="N248" s="236" t="s">
        <v>38</v>
      </c>
      <c r="O248" s="91"/>
      <c r="P248" s="237">
        <f>O248*H248</f>
        <v>0</v>
      </c>
      <c r="Q248" s="237">
        <v>0.00042999999999999999</v>
      </c>
      <c r="R248" s="237">
        <f>Q248*H248</f>
        <v>0.0043</v>
      </c>
      <c r="S248" s="237">
        <v>0</v>
      </c>
      <c r="T248" s="23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9" t="s">
        <v>327</v>
      </c>
      <c r="AT248" s="239" t="s">
        <v>185</v>
      </c>
      <c r="AU248" s="239" t="s">
        <v>83</v>
      </c>
      <c r="AY248" s="17" t="s">
        <v>183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7" t="s">
        <v>81</v>
      </c>
      <c r="BK248" s="240">
        <f>ROUND(I248*H248,2)</f>
        <v>0</v>
      </c>
      <c r="BL248" s="17" t="s">
        <v>327</v>
      </c>
      <c r="BM248" s="239" t="s">
        <v>4524</v>
      </c>
    </row>
    <row r="249" s="2" customFormat="1" ht="16.5" customHeight="1">
      <c r="A249" s="38"/>
      <c r="B249" s="39"/>
      <c r="C249" s="227" t="s">
        <v>906</v>
      </c>
      <c r="D249" s="227" t="s">
        <v>185</v>
      </c>
      <c r="E249" s="228" t="s">
        <v>4525</v>
      </c>
      <c r="F249" s="229" t="s">
        <v>4526</v>
      </c>
      <c r="G249" s="230" t="s">
        <v>319</v>
      </c>
      <c r="H249" s="231">
        <v>12</v>
      </c>
      <c r="I249" s="232"/>
      <c r="J249" s="233">
        <f>ROUND(I249*H249,2)</f>
        <v>0</v>
      </c>
      <c r="K249" s="234"/>
      <c r="L249" s="44"/>
      <c r="M249" s="235" t="s">
        <v>1</v>
      </c>
      <c r="N249" s="236" t="s">
        <v>38</v>
      </c>
      <c r="O249" s="91"/>
      <c r="P249" s="237">
        <f>O249*H249</f>
        <v>0</v>
      </c>
      <c r="Q249" s="237">
        <v>0.00050000000000000001</v>
      </c>
      <c r="R249" s="237">
        <f>Q249*H249</f>
        <v>0.0060000000000000001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327</v>
      </c>
      <c r="AT249" s="239" t="s">
        <v>185</v>
      </c>
      <c r="AU249" s="239" t="s">
        <v>83</v>
      </c>
      <c r="AY249" s="17" t="s">
        <v>183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81</v>
      </c>
      <c r="BK249" s="240">
        <f>ROUND(I249*H249,2)</f>
        <v>0</v>
      </c>
      <c r="BL249" s="17" t="s">
        <v>327</v>
      </c>
      <c r="BM249" s="239" t="s">
        <v>4527</v>
      </c>
    </row>
    <row r="250" s="2" customFormat="1" ht="16.5" customHeight="1">
      <c r="A250" s="38"/>
      <c r="B250" s="39"/>
      <c r="C250" s="227" t="s">
        <v>912</v>
      </c>
      <c r="D250" s="227" t="s">
        <v>185</v>
      </c>
      <c r="E250" s="228" t="s">
        <v>4528</v>
      </c>
      <c r="F250" s="229" t="s">
        <v>4529</v>
      </c>
      <c r="G250" s="230" t="s">
        <v>319</v>
      </c>
      <c r="H250" s="231">
        <v>20</v>
      </c>
      <c r="I250" s="232"/>
      <c r="J250" s="233">
        <f>ROUND(I250*H250,2)</f>
        <v>0</v>
      </c>
      <c r="K250" s="234"/>
      <c r="L250" s="44"/>
      <c r="M250" s="235" t="s">
        <v>1</v>
      </c>
      <c r="N250" s="236" t="s">
        <v>38</v>
      </c>
      <c r="O250" s="91"/>
      <c r="P250" s="237">
        <f>O250*H250</f>
        <v>0</v>
      </c>
      <c r="Q250" s="237">
        <v>0.0015299999999999999</v>
      </c>
      <c r="R250" s="237">
        <f>Q250*H250</f>
        <v>0.030599999999999999</v>
      </c>
      <c r="S250" s="237">
        <v>0</v>
      </c>
      <c r="T250" s="23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9" t="s">
        <v>327</v>
      </c>
      <c r="AT250" s="239" t="s">
        <v>185</v>
      </c>
      <c r="AU250" s="239" t="s">
        <v>83</v>
      </c>
      <c r="AY250" s="17" t="s">
        <v>183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7" t="s">
        <v>81</v>
      </c>
      <c r="BK250" s="240">
        <f>ROUND(I250*H250,2)</f>
        <v>0</v>
      </c>
      <c r="BL250" s="17" t="s">
        <v>327</v>
      </c>
      <c r="BM250" s="239" t="s">
        <v>4530</v>
      </c>
    </row>
    <row r="251" s="2" customFormat="1" ht="24.15" customHeight="1">
      <c r="A251" s="38"/>
      <c r="B251" s="39"/>
      <c r="C251" s="277" t="s">
        <v>920</v>
      </c>
      <c r="D251" s="277" t="s">
        <v>649</v>
      </c>
      <c r="E251" s="278" t="s">
        <v>4531</v>
      </c>
      <c r="F251" s="279" t="s">
        <v>4532</v>
      </c>
      <c r="G251" s="280" t="s">
        <v>325</v>
      </c>
      <c r="H251" s="281">
        <v>1</v>
      </c>
      <c r="I251" s="282"/>
      <c r="J251" s="283">
        <f>ROUND(I251*H251,2)</f>
        <v>0</v>
      </c>
      <c r="K251" s="284"/>
      <c r="L251" s="285"/>
      <c r="M251" s="286" t="s">
        <v>1</v>
      </c>
      <c r="N251" s="287" t="s">
        <v>38</v>
      </c>
      <c r="O251" s="91"/>
      <c r="P251" s="237">
        <f>O251*H251</f>
        <v>0</v>
      </c>
      <c r="Q251" s="237">
        <v>0.00033</v>
      </c>
      <c r="R251" s="237">
        <f>Q251*H251</f>
        <v>0.00033</v>
      </c>
      <c r="S251" s="237">
        <v>0</v>
      </c>
      <c r="T251" s="23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435</v>
      </c>
      <c r="AT251" s="239" t="s">
        <v>649</v>
      </c>
      <c r="AU251" s="239" t="s">
        <v>83</v>
      </c>
      <c r="AY251" s="17" t="s">
        <v>183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7" t="s">
        <v>81</v>
      </c>
      <c r="BK251" s="240">
        <f>ROUND(I251*H251,2)</f>
        <v>0</v>
      </c>
      <c r="BL251" s="17" t="s">
        <v>327</v>
      </c>
      <c r="BM251" s="239" t="s">
        <v>4533</v>
      </c>
    </row>
    <row r="252" s="2" customFormat="1" ht="16.5" customHeight="1">
      <c r="A252" s="38"/>
      <c r="B252" s="39"/>
      <c r="C252" s="227" t="s">
        <v>928</v>
      </c>
      <c r="D252" s="227" t="s">
        <v>185</v>
      </c>
      <c r="E252" s="228" t="s">
        <v>4534</v>
      </c>
      <c r="F252" s="229" t="s">
        <v>4535</v>
      </c>
      <c r="G252" s="230" t="s">
        <v>325</v>
      </c>
      <c r="H252" s="231">
        <v>8</v>
      </c>
      <c r="I252" s="232"/>
      <c r="J252" s="233">
        <f>ROUND(I252*H252,2)</f>
        <v>0</v>
      </c>
      <c r="K252" s="234"/>
      <c r="L252" s="44"/>
      <c r="M252" s="235" t="s">
        <v>1</v>
      </c>
      <c r="N252" s="236" t="s">
        <v>38</v>
      </c>
      <c r="O252" s="91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327</v>
      </c>
      <c r="AT252" s="239" t="s">
        <v>185</v>
      </c>
      <c r="AU252" s="239" t="s">
        <v>83</v>
      </c>
      <c r="AY252" s="17" t="s">
        <v>183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81</v>
      </c>
      <c r="BK252" s="240">
        <f>ROUND(I252*H252,2)</f>
        <v>0</v>
      </c>
      <c r="BL252" s="17" t="s">
        <v>327</v>
      </c>
      <c r="BM252" s="239" t="s">
        <v>4536</v>
      </c>
    </row>
    <row r="253" s="2" customFormat="1" ht="16.5" customHeight="1">
      <c r="A253" s="38"/>
      <c r="B253" s="39"/>
      <c r="C253" s="227" t="s">
        <v>932</v>
      </c>
      <c r="D253" s="227" t="s">
        <v>185</v>
      </c>
      <c r="E253" s="228" t="s">
        <v>4537</v>
      </c>
      <c r="F253" s="229" t="s">
        <v>4538</v>
      </c>
      <c r="G253" s="230" t="s">
        <v>325</v>
      </c>
      <c r="H253" s="231">
        <v>2</v>
      </c>
      <c r="I253" s="232"/>
      <c r="J253" s="233">
        <f>ROUND(I253*H253,2)</f>
        <v>0</v>
      </c>
      <c r="K253" s="234"/>
      <c r="L253" s="44"/>
      <c r="M253" s="235" t="s">
        <v>1</v>
      </c>
      <c r="N253" s="236" t="s">
        <v>38</v>
      </c>
      <c r="O253" s="91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9" t="s">
        <v>327</v>
      </c>
      <c r="AT253" s="239" t="s">
        <v>185</v>
      </c>
      <c r="AU253" s="239" t="s">
        <v>83</v>
      </c>
      <c r="AY253" s="17" t="s">
        <v>183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7" t="s">
        <v>81</v>
      </c>
      <c r="BK253" s="240">
        <f>ROUND(I253*H253,2)</f>
        <v>0</v>
      </c>
      <c r="BL253" s="17" t="s">
        <v>327</v>
      </c>
      <c r="BM253" s="239" t="s">
        <v>4539</v>
      </c>
    </row>
    <row r="254" s="2" customFormat="1" ht="21.75" customHeight="1">
      <c r="A254" s="38"/>
      <c r="B254" s="39"/>
      <c r="C254" s="227" t="s">
        <v>936</v>
      </c>
      <c r="D254" s="227" t="s">
        <v>185</v>
      </c>
      <c r="E254" s="228" t="s">
        <v>4540</v>
      </c>
      <c r="F254" s="229" t="s">
        <v>4541</v>
      </c>
      <c r="G254" s="230" t="s">
        <v>325</v>
      </c>
      <c r="H254" s="231">
        <v>9</v>
      </c>
      <c r="I254" s="232"/>
      <c r="J254" s="233">
        <f>ROUND(I254*H254,2)</f>
        <v>0</v>
      </c>
      <c r="K254" s="234"/>
      <c r="L254" s="44"/>
      <c r="M254" s="235" t="s">
        <v>1</v>
      </c>
      <c r="N254" s="236" t="s">
        <v>38</v>
      </c>
      <c r="O254" s="91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9" t="s">
        <v>327</v>
      </c>
      <c r="AT254" s="239" t="s">
        <v>185</v>
      </c>
      <c r="AU254" s="239" t="s">
        <v>83</v>
      </c>
      <c r="AY254" s="17" t="s">
        <v>183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7" t="s">
        <v>81</v>
      </c>
      <c r="BK254" s="240">
        <f>ROUND(I254*H254,2)</f>
        <v>0</v>
      </c>
      <c r="BL254" s="17" t="s">
        <v>327</v>
      </c>
      <c r="BM254" s="239" t="s">
        <v>4542</v>
      </c>
    </row>
    <row r="255" s="2" customFormat="1" ht="33" customHeight="1">
      <c r="A255" s="38"/>
      <c r="B255" s="39"/>
      <c r="C255" s="227" t="s">
        <v>941</v>
      </c>
      <c r="D255" s="227" t="s">
        <v>185</v>
      </c>
      <c r="E255" s="228" t="s">
        <v>4543</v>
      </c>
      <c r="F255" s="229" t="s">
        <v>4544</v>
      </c>
      <c r="G255" s="230" t="s">
        <v>325</v>
      </c>
      <c r="H255" s="231">
        <v>6</v>
      </c>
      <c r="I255" s="232"/>
      <c r="J255" s="233">
        <f>ROUND(I255*H255,2)</f>
        <v>0</v>
      </c>
      <c r="K255" s="234"/>
      <c r="L255" s="44"/>
      <c r="M255" s="235" t="s">
        <v>1</v>
      </c>
      <c r="N255" s="236" t="s">
        <v>38</v>
      </c>
      <c r="O255" s="91"/>
      <c r="P255" s="237">
        <f>O255*H255</f>
        <v>0</v>
      </c>
      <c r="Q255" s="237">
        <v>0.0022300000000000002</v>
      </c>
      <c r="R255" s="237">
        <f>Q255*H255</f>
        <v>0.013380000000000001</v>
      </c>
      <c r="S255" s="237">
        <v>0</v>
      </c>
      <c r="T255" s="23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9" t="s">
        <v>327</v>
      </c>
      <c r="AT255" s="239" t="s">
        <v>185</v>
      </c>
      <c r="AU255" s="239" t="s">
        <v>83</v>
      </c>
      <c r="AY255" s="17" t="s">
        <v>183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7" t="s">
        <v>81</v>
      </c>
      <c r="BK255" s="240">
        <f>ROUND(I255*H255,2)</f>
        <v>0</v>
      </c>
      <c r="BL255" s="17" t="s">
        <v>327</v>
      </c>
      <c r="BM255" s="239" t="s">
        <v>4545</v>
      </c>
    </row>
    <row r="256" s="2" customFormat="1" ht="24.15" customHeight="1">
      <c r="A256" s="38"/>
      <c r="B256" s="39"/>
      <c r="C256" s="227" t="s">
        <v>946</v>
      </c>
      <c r="D256" s="227" t="s">
        <v>185</v>
      </c>
      <c r="E256" s="228" t="s">
        <v>4546</v>
      </c>
      <c r="F256" s="229" t="s">
        <v>4547</v>
      </c>
      <c r="G256" s="230" t="s">
        <v>325</v>
      </c>
      <c r="H256" s="231">
        <v>2</v>
      </c>
      <c r="I256" s="232"/>
      <c r="J256" s="233">
        <f>ROUND(I256*H256,2)</f>
        <v>0</v>
      </c>
      <c r="K256" s="234"/>
      <c r="L256" s="44"/>
      <c r="M256" s="235" t="s">
        <v>1</v>
      </c>
      <c r="N256" s="236" t="s">
        <v>38</v>
      </c>
      <c r="O256" s="91"/>
      <c r="P256" s="237">
        <f>O256*H256</f>
        <v>0</v>
      </c>
      <c r="Q256" s="237">
        <v>0.0020500000000000002</v>
      </c>
      <c r="R256" s="237">
        <f>Q256*H256</f>
        <v>0.0041000000000000003</v>
      </c>
      <c r="S256" s="237">
        <v>0</v>
      </c>
      <c r="T256" s="23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9" t="s">
        <v>327</v>
      </c>
      <c r="AT256" s="239" t="s">
        <v>185</v>
      </c>
      <c r="AU256" s="239" t="s">
        <v>83</v>
      </c>
      <c r="AY256" s="17" t="s">
        <v>183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7" t="s">
        <v>81</v>
      </c>
      <c r="BK256" s="240">
        <f>ROUND(I256*H256,2)</f>
        <v>0</v>
      </c>
      <c r="BL256" s="17" t="s">
        <v>327</v>
      </c>
      <c r="BM256" s="239" t="s">
        <v>4548</v>
      </c>
    </row>
    <row r="257" s="14" customFormat="1">
      <c r="A257" s="14"/>
      <c r="B257" s="252"/>
      <c r="C257" s="253"/>
      <c r="D257" s="243" t="s">
        <v>195</v>
      </c>
      <c r="E257" s="254" t="s">
        <v>1</v>
      </c>
      <c r="F257" s="255" t="s">
        <v>83</v>
      </c>
      <c r="G257" s="253"/>
      <c r="H257" s="256">
        <v>2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195</v>
      </c>
      <c r="AU257" s="262" t="s">
        <v>83</v>
      </c>
      <c r="AV257" s="14" t="s">
        <v>83</v>
      </c>
      <c r="AW257" s="14" t="s">
        <v>30</v>
      </c>
      <c r="AX257" s="14" t="s">
        <v>81</v>
      </c>
      <c r="AY257" s="262" t="s">
        <v>183</v>
      </c>
    </row>
    <row r="258" s="2" customFormat="1" ht="24.15" customHeight="1">
      <c r="A258" s="38"/>
      <c r="B258" s="39"/>
      <c r="C258" s="227" t="s">
        <v>951</v>
      </c>
      <c r="D258" s="227" t="s">
        <v>185</v>
      </c>
      <c r="E258" s="228" t="s">
        <v>4549</v>
      </c>
      <c r="F258" s="229" t="s">
        <v>4550</v>
      </c>
      <c r="G258" s="230" t="s">
        <v>325</v>
      </c>
      <c r="H258" s="231">
        <v>1</v>
      </c>
      <c r="I258" s="232"/>
      <c r="J258" s="233">
        <f>ROUND(I258*H258,2)</f>
        <v>0</v>
      </c>
      <c r="K258" s="234"/>
      <c r="L258" s="44"/>
      <c r="M258" s="235" t="s">
        <v>1</v>
      </c>
      <c r="N258" s="236" t="s">
        <v>38</v>
      </c>
      <c r="O258" s="91"/>
      <c r="P258" s="237">
        <f>O258*H258</f>
        <v>0</v>
      </c>
      <c r="Q258" s="237">
        <v>0.0021199999999999999</v>
      </c>
      <c r="R258" s="237">
        <f>Q258*H258</f>
        <v>0.0021199999999999999</v>
      </c>
      <c r="S258" s="237">
        <v>0</v>
      </c>
      <c r="T258" s="23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9" t="s">
        <v>327</v>
      </c>
      <c r="AT258" s="239" t="s">
        <v>185</v>
      </c>
      <c r="AU258" s="239" t="s">
        <v>83</v>
      </c>
      <c r="AY258" s="17" t="s">
        <v>183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7" t="s">
        <v>81</v>
      </c>
      <c r="BK258" s="240">
        <f>ROUND(I258*H258,2)</f>
        <v>0</v>
      </c>
      <c r="BL258" s="17" t="s">
        <v>327</v>
      </c>
      <c r="BM258" s="239" t="s">
        <v>4551</v>
      </c>
    </row>
    <row r="259" s="2" customFormat="1" ht="21.75" customHeight="1">
      <c r="A259" s="38"/>
      <c r="B259" s="39"/>
      <c r="C259" s="227" t="s">
        <v>956</v>
      </c>
      <c r="D259" s="227" t="s">
        <v>185</v>
      </c>
      <c r="E259" s="228" t="s">
        <v>4552</v>
      </c>
      <c r="F259" s="229" t="s">
        <v>4553</v>
      </c>
      <c r="G259" s="230" t="s">
        <v>319</v>
      </c>
      <c r="H259" s="231">
        <v>172</v>
      </c>
      <c r="I259" s="232"/>
      <c r="J259" s="233">
        <f>ROUND(I259*H259,2)</f>
        <v>0</v>
      </c>
      <c r="K259" s="234"/>
      <c r="L259" s="44"/>
      <c r="M259" s="235" t="s">
        <v>1</v>
      </c>
      <c r="N259" s="236" t="s">
        <v>38</v>
      </c>
      <c r="O259" s="91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9" t="s">
        <v>327</v>
      </c>
      <c r="AT259" s="239" t="s">
        <v>185</v>
      </c>
      <c r="AU259" s="239" t="s">
        <v>83</v>
      </c>
      <c r="AY259" s="17" t="s">
        <v>183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7" t="s">
        <v>81</v>
      </c>
      <c r="BK259" s="240">
        <f>ROUND(I259*H259,2)</f>
        <v>0</v>
      </c>
      <c r="BL259" s="17" t="s">
        <v>327</v>
      </c>
      <c r="BM259" s="239" t="s">
        <v>4554</v>
      </c>
    </row>
    <row r="260" s="14" customFormat="1">
      <c r="A260" s="14"/>
      <c r="B260" s="252"/>
      <c r="C260" s="253"/>
      <c r="D260" s="243" t="s">
        <v>195</v>
      </c>
      <c r="E260" s="254" t="s">
        <v>1</v>
      </c>
      <c r="F260" s="255" t="s">
        <v>4555</v>
      </c>
      <c r="G260" s="253"/>
      <c r="H260" s="256">
        <v>172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195</v>
      </c>
      <c r="AU260" s="262" t="s">
        <v>83</v>
      </c>
      <c r="AV260" s="14" t="s">
        <v>83</v>
      </c>
      <c r="AW260" s="14" t="s">
        <v>30</v>
      </c>
      <c r="AX260" s="14" t="s">
        <v>81</v>
      </c>
      <c r="AY260" s="262" t="s">
        <v>183</v>
      </c>
    </row>
    <row r="261" s="2" customFormat="1" ht="24.15" customHeight="1">
      <c r="A261" s="38"/>
      <c r="B261" s="39"/>
      <c r="C261" s="227" t="s">
        <v>961</v>
      </c>
      <c r="D261" s="227" t="s">
        <v>185</v>
      </c>
      <c r="E261" s="228" t="s">
        <v>2620</v>
      </c>
      <c r="F261" s="229" t="s">
        <v>2621</v>
      </c>
      <c r="G261" s="230" t="s">
        <v>293</v>
      </c>
      <c r="H261" s="231">
        <v>0.33000000000000002</v>
      </c>
      <c r="I261" s="232"/>
      <c r="J261" s="233">
        <f>ROUND(I261*H261,2)</f>
        <v>0</v>
      </c>
      <c r="K261" s="234"/>
      <c r="L261" s="44"/>
      <c r="M261" s="235" t="s">
        <v>1</v>
      </c>
      <c r="N261" s="236" t="s">
        <v>38</v>
      </c>
      <c r="O261" s="91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9" t="s">
        <v>327</v>
      </c>
      <c r="AT261" s="239" t="s">
        <v>185</v>
      </c>
      <c r="AU261" s="239" t="s">
        <v>83</v>
      </c>
      <c r="AY261" s="17" t="s">
        <v>183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7" t="s">
        <v>81</v>
      </c>
      <c r="BK261" s="240">
        <f>ROUND(I261*H261,2)</f>
        <v>0</v>
      </c>
      <c r="BL261" s="17" t="s">
        <v>327</v>
      </c>
      <c r="BM261" s="239" t="s">
        <v>4556</v>
      </c>
    </row>
    <row r="262" s="2" customFormat="1" ht="33" customHeight="1">
      <c r="A262" s="38"/>
      <c r="B262" s="39"/>
      <c r="C262" s="227" t="s">
        <v>963</v>
      </c>
      <c r="D262" s="227" t="s">
        <v>185</v>
      </c>
      <c r="E262" s="228" t="s">
        <v>2624</v>
      </c>
      <c r="F262" s="229" t="s">
        <v>2625</v>
      </c>
      <c r="G262" s="230" t="s">
        <v>293</v>
      </c>
      <c r="H262" s="231">
        <v>0.98999999999999999</v>
      </c>
      <c r="I262" s="232"/>
      <c r="J262" s="233">
        <f>ROUND(I262*H262,2)</f>
        <v>0</v>
      </c>
      <c r="K262" s="234"/>
      <c r="L262" s="44"/>
      <c r="M262" s="235" t="s">
        <v>1</v>
      </c>
      <c r="N262" s="236" t="s">
        <v>38</v>
      </c>
      <c r="O262" s="91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9" t="s">
        <v>327</v>
      </c>
      <c r="AT262" s="239" t="s">
        <v>185</v>
      </c>
      <c r="AU262" s="239" t="s">
        <v>83</v>
      </c>
      <c r="AY262" s="17" t="s">
        <v>183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7" t="s">
        <v>81</v>
      </c>
      <c r="BK262" s="240">
        <f>ROUND(I262*H262,2)</f>
        <v>0</v>
      </c>
      <c r="BL262" s="17" t="s">
        <v>327</v>
      </c>
      <c r="BM262" s="239" t="s">
        <v>4557</v>
      </c>
    </row>
    <row r="263" s="14" customFormat="1">
      <c r="A263" s="14"/>
      <c r="B263" s="252"/>
      <c r="C263" s="253"/>
      <c r="D263" s="243" t="s">
        <v>195</v>
      </c>
      <c r="E263" s="253"/>
      <c r="F263" s="255" t="s">
        <v>4558</v>
      </c>
      <c r="G263" s="253"/>
      <c r="H263" s="256">
        <v>0.98999999999999999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195</v>
      </c>
      <c r="AU263" s="262" t="s">
        <v>83</v>
      </c>
      <c r="AV263" s="14" t="s">
        <v>83</v>
      </c>
      <c r="AW263" s="14" t="s">
        <v>4</v>
      </c>
      <c r="AX263" s="14" t="s">
        <v>81</v>
      </c>
      <c r="AY263" s="262" t="s">
        <v>183</v>
      </c>
    </row>
    <row r="264" s="12" customFormat="1" ht="22.8" customHeight="1">
      <c r="A264" s="12"/>
      <c r="B264" s="211"/>
      <c r="C264" s="212"/>
      <c r="D264" s="213" t="s">
        <v>72</v>
      </c>
      <c r="E264" s="225" t="s">
        <v>4559</v>
      </c>
      <c r="F264" s="225" t="s">
        <v>4560</v>
      </c>
      <c r="G264" s="212"/>
      <c r="H264" s="212"/>
      <c r="I264" s="215"/>
      <c r="J264" s="226">
        <f>BK264</f>
        <v>0</v>
      </c>
      <c r="K264" s="212"/>
      <c r="L264" s="217"/>
      <c r="M264" s="218"/>
      <c r="N264" s="219"/>
      <c r="O264" s="219"/>
      <c r="P264" s="220">
        <f>SUM(P265:P269)</f>
        <v>0</v>
      </c>
      <c r="Q264" s="219"/>
      <c r="R264" s="220">
        <f>SUM(R265:R269)</f>
        <v>0.014</v>
      </c>
      <c r="S264" s="219"/>
      <c r="T264" s="221">
        <f>SUM(T265:T269)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2" t="s">
        <v>83</v>
      </c>
      <c r="AT264" s="223" t="s">
        <v>72</v>
      </c>
      <c r="AU264" s="223" t="s">
        <v>81</v>
      </c>
      <c r="AY264" s="222" t="s">
        <v>183</v>
      </c>
      <c r="BK264" s="224">
        <f>SUM(BK265:BK269)</f>
        <v>0</v>
      </c>
    </row>
    <row r="265" s="2" customFormat="1" ht="16.5" customHeight="1">
      <c r="A265" s="38"/>
      <c r="B265" s="39"/>
      <c r="C265" s="227" t="s">
        <v>967</v>
      </c>
      <c r="D265" s="227" t="s">
        <v>185</v>
      </c>
      <c r="E265" s="228" t="s">
        <v>4561</v>
      </c>
      <c r="F265" s="229" t="s">
        <v>4562</v>
      </c>
      <c r="G265" s="230" t="s">
        <v>1875</v>
      </c>
      <c r="H265" s="231">
        <v>1</v>
      </c>
      <c r="I265" s="232"/>
      <c r="J265" s="233">
        <f>ROUND(I265*H265,2)</f>
        <v>0</v>
      </c>
      <c r="K265" s="234"/>
      <c r="L265" s="44"/>
      <c r="M265" s="235" t="s">
        <v>1</v>
      </c>
      <c r="N265" s="236" t="s">
        <v>38</v>
      </c>
      <c r="O265" s="91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9" t="s">
        <v>327</v>
      </c>
      <c r="AT265" s="239" t="s">
        <v>185</v>
      </c>
      <c r="AU265" s="239" t="s">
        <v>83</v>
      </c>
      <c r="AY265" s="17" t="s">
        <v>183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7" t="s">
        <v>81</v>
      </c>
      <c r="BK265" s="240">
        <f>ROUND(I265*H265,2)</f>
        <v>0</v>
      </c>
      <c r="BL265" s="17" t="s">
        <v>327</v>
      </c>
      <c r="BM265" s="239" t="s">
        <v>4563</v>
      </c>
    </row>
    <row r="266" s="2" customFormat="1" ht="21.75" customHeight="1">
      <c r="A266" s="38"/>
      <c r="B266" s="39"/>
      <c r="C266" s="277" t="s">
        <v>973</v>
      </c>
      <c r="D266" s="277" t="s">
        <v>649</v>
      </c>
      <c r="E266" s="278" t="s">
        <v>4564</v>
      </c>
      <c r="F266" s="279" t="s">
        <v>4565</v>
      </c>
      <c r="G266" s="280" t="s">
        <v>325</v>
      </c>
      <c r="H266" s="281">
        <v>1</v>
      </c>
      <c r="I266" s="282"/>
      <c r="J266" s="283">
        <f>ROUND(I266*H266,2)</f>
        <v>0</v>
      </c>
      <c r="K266" s="284"/>
      <c r="L266" s="285"/>
      <c r="M266" s="286" t="s">
        <v>1</v>
      </c>
      <c r="N266" s="287" t="s">
        <v>38</v>
      </c>
      <c r="O266" s="91"/>
      <c r="P266" s="237">
        <f>O266*H266</f>
        <v>0</v>
      </c>
      <c r="Q266" s="237">
        <v>0.014</v>
      </c>
      <c r="R266" s="237">
        <f>Q266*H266</f>
        <v>0.014</v>
      </c>
      <c r="S266" s="237">
        <v>0</v>
      </c>
      <c r="T266" s="23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9" t="s">
        <v>283</v>
      </c>
      <c r="AT266" s="239" t="s">
        <v>649</v>
      </c>
      <c r="AU266" s="239" t="s">
        <v>83</v>
      </c>
      <c r="AY266" s="17" t="s">
        <v>183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7" t="s">
        <v>81</v>
      </c>
      <c r="BK266" s="240">
        <f>ROUND(I266*H266,2)</f>
        <v>0</v>
      </c>
      <c r="BL266" s="17" t="s">
        <v>188</v>
      </c>
      <c r="BM266" s="239" t="s">
        <v>4566</v>
      </c>
    </row>
    <row r="267" s="2" customFormat="1" ht="24.15" customHeight="1">
      <c r="A267" s="38"/>
      <c r="B267" s="39"/>
      <c r="C267" s="227" t="s">
        <v>978</v>
      </c>
      <c r="D267" s="227" t="s">
        <v>185</v>
      </c>
      <c r="E267" s="228" t="s">
        <v>4567</v>
      </c>
      <c r="F267" s="229" t="s">
        <v>4568</v>
      </c>
      <c r="G267" s="230" t="s">
        <v>293</v>
      </c>
      <c r="H267" s="231">
        <v>0</v>
      </c>
      <c r="I267" s="232"/>
      <c r="J267" s="233">
        <f>ROUND(I267*H267,2)</f>
        <v>0</v>
      </c>
      <c r="K267" s="234"/>
      <c r="L267" s="44"/>
      <c r="M267" s="235" t="s">
        <v>1</v>
      </c>
      <c r="N267" s="236" t="s">
        <v>38</v>
      </c>
      <c r="O267" s="91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9" t="s">
        <v>327</v>
      </c>
      <c r="AT267" s="239" t="s">
        <v>185</v>
      </c>
      <c r="AU267" s="239" t="s">
        <v>83</v>
      </c>
      <c r="AY267" s="17" t="s">
        <v>183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7" t="s">
        <v>81</v>
      </c>
      <c r="BK267" s="240">
        <f>ROUND(I267*H267,2)</f>
        <v>0</v>
      </c>
      <c r="BL267" s="17" t="s">
        <v>327</v>
      </c>
      <c r="BM267" s="239" t="s">
        <v>4569</v>
      </c>
    </row>
    <row r="268" s="2" customFormat="1" ht="33" customHeight="1">
      <c r="A268" s="38"/>
      <c r="B268" s="39"/>
      <c r="C268" s="227" t="s">
        <v>986</v>
      </c>
      <c r="D268" s="227" t="s">
        <v>185</v>
      </c>
      <c r="E268" s="228" t="s">
        <v>4570</v>
      </c>
      <c r="F268" s="229" t="s">
        <v>4571</v>
      </c>
      <c r="G268" s="230" t="s">
        <v>293</v>
      </c>
      <c r="H268" s="231">
        <v>0</v>
      </c>
      <c r="I268" s="232"/>
      <c r="J268" s="233">
        <f>ROUND(I268*H268,2)</f>
        <v>0</v>
      </c>
      <c r="K268" s="234"/>
      <c r="L268" s="44"/>
      <c r="M268" s="235" t="s">
        <v>1</v>
      </c>
      <c r="N268" s="236" t="s">
        <v>38</v>
      </c>
      <c r="O268" s="91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9" t="s">
        <v>327</v>
      </c>
      <c r="AT268" s="239" t="s">
        <v>185</v>
      </c>
      <c r="AU268" s="239" t="s">
        <v>83</v>
      </c>
      <c r="AY268" s="17" t="s">
        <v>183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7" t="s">
        <v>81</v>
      </c>
      <c r="BK268" s="240">
        <f>ROUND(I268*H268,2)</f>
        <v>0</v>
      </c>
      <c r="BL268" s="17" t="s">
        <v>327</v>
      </c>
      <c r="BM268" s="239" t="s">
        <v>4572</v>
      </c>
    </row>
    <row r="269" s="14" customFormat="1">
      <c r="A269" s="14"/>
      <c r="B269" s="252"/>
      <c r="C269" s="253"/>
      <c r="D269" s="243" t="s">
        <v>195</v>
      </c>
      <c r="E269" s="253"/>
      <c r="F269" s="255" t="s">
        <v>4573</v>
      </c>
      <c r="G269" s="253"/>
      <c r="H269" s="256">
        <v>0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195</v>
      </c>
      <c r="AU269" s="262" t="s">
        <v>83</v>
      </c>
      <c r="AV269" s="14" t="s">
        <v>83</v>
      </c>
      <c r="AW269" s="14" t="s">
        <v>4</v>
      </c>
      <c r="AX269" s="14" t="s">
        <v>81</v>
      </c>
      <c r="AY269" s="262" t="s">
        <v>183</v>
      </c>
    </row>
    <row r="270" s="12" customFormat="1" ht="22.8" customHeight="1">
      <c r="A270" s="12"/>
      <c r="B270" s="211"/>
      <c r="C270" s="212"/>
      <c r="D270" s="213" t="s">
        <v>72</v>
      </c>
      <c r="E270" s="225" t="s">
        <v>2628</v>
      </c>
      <c r="F270" s="225" t="s">
        <v>2629</v>
      </c>
      <c r="G270" s="212"/>
      <c r="H270" s="212"/>
      <c r="I270" s="215"/>
      <c r="J270" s="226">
        <f>BK270</f>
        <v>0</v>
      </c>
      <c r="K270" s="212"/>
      <c r="L270" s="217"/>
      <c r="M270" s="218"/>
      <c r="N270" s="219"/>
      <c r="O270" s="219"/>
      <c r="P270" s="220">
        <f>SUM(P271:P275)</f>
        <v>0</v>
      </c>
      <c r="Q270" s="219"/>
      <c r="R270" s="220">
        <f>SUM(R271:R275)</f>
        <v>0.0018400000000000001</v>
      </c>
      <c r="S270" s="219"/>
      <c r="T270" s="221">
        <f>SUM(T271:T275)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2" t="s">
        <v>83</v>
      </c>
      <c r="AT270" s="223" t="s">
        <v>72</v>
      </c>
      <c r="AU270" s="223" t="s">
        <v>81</v>
      </c>
      <c r="AY270" s="222" t="s">
        <v>183</v>
      </c>
      <c r="BK270" s="224">
        <f>SUM(BK271:BK275)</f>
        <v>0</v>
      </c>
    </row>
    <row r="271" s="2" customFormat="1" ht="37.8" customHeight="1">
      <c r="A271" s="38"/>
      <c r="B271" s="39"/>
      <c r="C271" s="227" t="s">
        <v>990</v>
      </c>
      <c r="D271" s="227" t="s">
        <v>185</v>
      </c>
      <c r="E271" s="228" t="s">
        <v>4574</v>
      </c>
      <c r="F271" s="229" t="s">
        <v>4575</v>
      </c>
      <c r="G271" s="230" t="s">
        <v>325</v>
      </c>
      <c r="H271" s="231">
        <v>1</v>
      </c>
      <c r="I271" s="232"/>
      <c r="J271" s="233">
        <f>ROUND(I271*H271,2)</f>
        <v>0</v>
      </c>
      <c r="K271" s="234"/>
      <c r="L271" s="44"/>
      <c r="M271" s="235" t="s">
        <v>1</v>
      </c>
      <c r="N271" s="236" t="s">
        <v>38</v>
      </c>
      <c r="O271" s="91"/>
      <c r="P271" s="237">
        <f>O271*H271</f>
        <v>0</v>
      </c>
      <c r="Q271" s="237">
        <v>0.00069999999999999999</v>
      </c>
      <c r="R271" s="237">
        <f>Q271*H271</f>
        <v>0.00069999999999999999</v>
      </c>
      <c r="S271" s="237">
        <v>0</v>
      </c>
      <c r="T271" s="23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9" t="s">
        <v>327</v>
      </c>
      <c r="AT271" s="239" t="s">
        <v>185</v>
      </c>
      <c r="AU271" s="239" t="s">
        <v>83</v>
      </c>
      <c r="AY271" s="17" t="s">
        <v>183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7" t="s">
        <v>81</v>
      </c>
      <c r="BK271" s="240">
        <f>ROUND(I271*H271,2)</f>
        <v>0</v>
      </c>
      <c r="BL271" s="17" t="s">
        <v>327</v>
      </c>
      <c r="BM271" s="239" t="s">
        <v>4576</v>
      </c>
    </row>
    <row r="272" s="2" customFormat="1" ht="37.8" customHeight="1">
      <c r="A272" s="38"/>
      <c r="B272" s="39"/>
      <c r="C272" s="227" t="s">
        <v>997</v>
      </c>
      <c r="D272" s="227" t="s">
        <v>185</v>
      </c>
      <c r="E272" s="228" t="s">
        <v>4577</v>
      </c>
      <c r="F272" s="229" t="s">
        <v>4578</v>
      </c>
      <c r="G272" s="230" t="s">
        <v>325</v>
      </c>
      <c r="H272" s="231">
        <v>1</v>
      </c>
      <c r="I272" s="232"/>
      <c r="J272" s="233">
        <f>ROUND(I272*H272,2)</f>
        <v>0</v>
      </c>
      <c r="K272" s="234"/>
      <c r="L272" s="44"/>
      <c r="M272" s="235" t="s">
        <v>1</v>
      </c>
      <c r="N272" s="236" t="s">
        <v>38</v>
      </c>
      <c r="O272" s="91"/>
      <c r="P272" s="237">
        <f>O272*H272</f>
        <v>0</v>
      </c>
      <c r="Q272" s="237">
        <v>0.00114</v>
      </c>
      <c r="R272" s="237">
        <f>Q272*H272</f>
        <v>0.00114</v>
      </c>
      <c r="S272" s="237">
        <v>0</v>
      </c>
      <c r="T272" s="23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9" t="s">
        <v>327</v>
      </c>
      <c r="AT272" s="239" t="s">
        <v>185</v>
      </c>
      <c r="AU272" s="239" t="s">
        <v>83</v>
      </c>
      <c r="AY272" s="17" t="s">
        <v>183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7" t="s">
        <v>81</v>
      </c>
      <c r="BK272" s="240">
        <f>ROUND(I272*H272,2)</f>
        <v>0</v>
      </c>
      <c r="BL272" s="17" t="s">
        <v>327</v>
      </c>
      <c r="BM272" s="239" t="s">
        <v>4579</v>
      </c>
    </row>
    <row r="273" s="2" customFormat="1" ht="24.15" customHeight="1">
      <c r="A273" s="38"/>
      <c r="B273" s="39"/>
      <c r="C273" s="227" t="s">
        <v>1001</v>
      </c>
      <c r="D273" s="227" t="s">
        <v>185</v>
      </c>
      <c r="E273" s="228" t="s">
        <v>2641</v>
      </c>
      <c r="F273" s="229" t="s">
        <v>2642</v>
      </c>
      <c r="G273" s="230" t="s">
        <v>293</v>
      </c>
      <c r="H273" s="231">
        <v>0.002</v>
      </c>
      <c r="I273" s="232"/>
      <c r="J273" s="233">
        <f>ROUND(I273*H273,2)</f>
        <v>0</v>
      </c>
      <c r="K273" s="234"/>
      <c r="L273" s="44"/>
      <c r="M273" s="235" t="s">
        <v>1</v>
      </c>
      <c r="N273" s="236" t="s">
        <v>38</v>
      </c>
      <c r="O273" s="91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9" t="s">
        <v>327</v>
      </c>
      <c r="AT273" s="239" t="s">
        <v>185</v>
      </c>
      <c r="AU273" s="239" t="s">
        <v>83</v>
      </c>
      <c r="AY273" s="17" t="s">
        <v>183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7" t="s">
        <v>81</v>
      </c>
      <c r="BK273" s="240">
        <f>ROUND(I273*H273,2)</f>
        <v>0</v>
      </c>
      <c r="BL273" s="17" t="s">
        <v>327</v>
      </c>
      <c r="BM273" s="239" t="s">
        <v>4580</v>
      </c>
    </row>
    <row r="274" s="2" customFormat="1" ht="33" customHeight="1">
      <c r="A274" s="38"/>
      <c r="B274" s="39"/>
      <c r="C274" s="227" t="s">
        <v>1006</v>
      </c>
      <c r="D274" s="227" t="s">
        <v>185</v>
      </c>
      <c r="E274" s="228" t="s">
        <v>2645</v>
      </c>
      <c r="F274" s="229" t="s">
        <v>2646</v>
      </c>
      <c r="G274" s="230" t="s">
        <v>293</v>
      </c>
      <c r="H274" s="231">
        <v>0.0060000000000000001</v>
      </c>
      <c r="I274" s="232"/>
      <c r="J274" s="233">
        <f>ROUND(I274*H274,2)</f>
        <v>0</v>
      </c>
      <c r="K274" s="234"/>
      <c r="L274" s="44"/>
      <c r="M274" s="235" t="s">
        <v>1</v>
      </c>
      <c r="N274" s="236" t="s">
        <v>38</v>
      </c>
      <c r="O274" s="91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9" t="s">
        <v>327</v>
      </c>
      <c r="AT274" s="239" t="s">
        <v>185</v>
      </c>
      <c r="AU274" s="239" t="s">
        <v>83</v>
      </c>
      <c r="AY274" s="17" t="s">
        <v>183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7" t="s">
        <v>81</v>
      </c>
      <c r="BK274" s="240">
        <f>ROUND(I274*H274,2)</f>
        <v>0</v>
      </c>
      <c r="BL274" s="17" t="s">
        <v>327</v>
      </c>
      <c r="BM274" s="239" t="s">
        <v>4581</v>
      </c>
    </row>
    <row r="275" s="14" customFormat="1">
      <c r="A275" s="14"/>
      <c r="B275" s="252"/>
      <c r="C275" s="253"/>
      <c r="D275" s="243" t="s">
        <v>195</v>
      </c>
      <c r="E275" s="253"/>
      <c r="F275" s="255" t="s">
        <v>4582</v>
      </c>
      <c r="G275" s="253"/>
      <c r="H275" s="256">
        <v>0.0060000000000000001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195</v>
      </c>
      <c r="AU275" s="262" t="s">
        <v>83</v>
      </c>
      <c r="AV275" s="14" t="s">
        <v>83</v>
      </c>
      <c r="AW275" s="14" t="s">
        <v>4</v>
      </c>
      <c r="AX275" s="14" t="s">
        <v>81</v>
      </c>
      <c r="AY275" s="262" t="s">
        <v>183</v>
      </c>
    </row>
    <row r="276" s="12" customFormat="1" ht="22.8" customHeight="1">
      <c r="A276" s="12"/>
      <c r="B276" s="211"/>
      <c r="C276" s="212"/>
      <c r="D276" s="213" t="s">
        <v>72</v>
      </c>
      <c r="E276" s="225" t="s">
        <v>4583</v>
      </c>
      <c r="F276" s="225" t="s">
        <v>117</v>
      </c>
      <c r="G276" s="212"/>
      <c r="H276" s="212"/>
      <c r="I276" s="215"/>
      <c r="J276" s="226">
        <f>BK276</f>
        <v>0</v>
      </c>
      <c r="K276" s="212"/>
      <c r="L276" s="217"/>
      <c r="M276" s="218"/>
      <c r="N276" s="219"/>
      <c r="O276" s="219"/>
      <c r="P276" s="220">
        <f>SUM(P277:P283)</f>
        <v>0</v>
      </c>
      <c r="Q276" s="219"/>
      <c r="R276" s="220">
        <f>SUM(R277:R283)</f>
        <v>0.0020300000000000001</v>
      </c>
      <c r="S276" s="219"/>
      <c r="T276" s="221">
        <f>SUM(T277:T283)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2" t="s">
        <v>83</v>
      </c>
      <c r="AT276" s="223" t="s">
        <v>72</v>
      </c>
      <c r="AU276" s="223" t="s">
        <v>81</v>
      </c>
      <c r="AY276" s="222" t="s">
        <v>183</v>
      </c>
      <c r="BK276" s="224">
        <f>SUM(BK277:BK283)</f>
        <v>0</v>
      </c>
    </row>
    <row r="277" s="2" customFormat="1" ht="16.5" customHeight="1">
      <c r="A277" s="38"/>
      <c r="B277" s="39"/>
      <c r="C277" s="227" t="s">
        <v>1010</v>
      </c>
      <c r="D277" s="227" t="s">
        <v>185</v>
      </c>
      <c r="E277" s="228" t="s">
        <v>4584</v>
      </c>
      <c r="F277" s="229" t="s">
        <v>4585</v>
      </c>
      <c r="G277" s="230" t="s">
        <v>325</v>
      </c>
      <c r="H277" s="231">
        <v>3</v>
      </c>
      <c r="I277" s="232"/>
      <c r="J277" s="233">
        <f>ROUND(I277*H277,2)</f>
        <v>0</v>
      </c>
      <c r="K277" s="234"/>
      <c r="L277" s="44"/>
      <c r="M277" s="235" t="s">
        <v>1</v>
      </c>
      <c r="N277" s="236" t="s">
        <v>38</v>
      </c>
      <c r="O277" s="91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9" t="s">
        <v>327</v>
      </c>
      <c r="AT277" s="239" t="s">
        <v>185</v>
      </c>
      <c r="AU277" s="239" t="s">
        <v>83</v>
      </c>
      <c r="AY277" s="17" t="s">
        <v>183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7" t="s">
        <v>81</v>
      </c>
      <c r="BK277" s="240">
        <f>ROUND(I277*H277,2)</f>
        <v>0</v>
      </c>
      <c r="BL277" s="17" t="s">
        <v>327</v>
      </c>
      <c r="BM277" s="239" t="s">
        <v>4586</v>
      </c>
    </row>
    <row r="278" s="2" customFormat="1" ht="24.15" customHeight="1">
      <c r="A278" s="38"/>
      <c r="B278" s="39"/>
      <c r="C278" s="277" t="s">
        <v>1015</v>
      </c>
      <c r="D278" s="277" t="s">
        <v>649</v>
      </c>
      <c r="E278" s="278" t="s">
        <v>4587</v>
      </c>
      <c r="F278" s="279" t="s">
        <v>4588</v>
      </c>
      <c r="G278" s="280" t="s">
        <v>325</v>
      </c>
      <c r="H278" s="281">
        <v>3</v>
      </c>
      <c r="I278" s="282"/>
      <c r="J278" s="283">
        <f>ROUND(I278*H278,2)</f>
        <v>0</v>
      </c>
      <c r="K278" s="284"/>
      <c r="L278" s="285"/>
      <c r="M278" s="286" t="s">
        <v>1</v>
      </c>
      <c r="N278" s="287" t="s">
        <v>38</v>
      </c>
      <c r="O278" s="91"/>
      <c r="P278" s="237">
        <f>O278*H278</f>
        <v>0</v>
      </c>
      <c r="Q278" s="237">
        <v>0.00025000000000000001</v>
      </c>
      <c r="R278" s="237">
        <f>Q278*H278</f>
        <v>0.00075000000000000002</v>
      </c>
      <c r="S278" s="237">
        <v>0</v>
      </c>
      <c r="T278" s="23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9" t="s">
        <v>435</v>
      </c>
      <c r="AT278" s="239" t="s">
        <v>649</v>
      </c>
      <c r="AU278" s="239" t="s">
        <v>83</v>
      </c>
      <c r="AY278" s="17" t="s">
        <v>183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7" t="s">
        <v>81</v>
      </c>
      <c r="BK278" s="240">
        <f>ROUND(I278*H278,2)</f>
        <v>0</v>
      </c>
      <c r="BL278" s="17" t="s">
        <v>327</v>
      </c>
      <c r="BM278" s="239" t="s">
        <v>4589</v>
      </c>
    </row>
    <row r="279" s="2" customFormat="1" ht="21.75" customHeight="1">
      <c r="A279" s="38"/>
      <c r="B279" s="39"/>
      <c r="C279" s="227" t="s">
        <v>1019</v>
      </c>
      <c r="D279" s="227" t="s">
        <v>185</v>
      </c>
      <c r="E279" s="228" t="s">
        <v>4590</v>
      </c>
      <c r="F279" s="229" t="s">
        <v>4591</v>
      </c>
      <c r="G279" s="230" t="s">
        <v>325</v>
      </c>
      <c r="H279" s="231">
        <v>1</v>
      </c>
      <c r="I279" s="232"/>
      <c r="J279" s="233">
        <f>ROUND(I279*H279,2)</f>
        <v>0</v>
      </c>
      <c r="K279" s="234"/>
      <c r="L279" s="44"/>
      <c r="M279" s="235" t="s">
        <v>1</v>
      </c>
      <c r="N279" s="236" t="s">
        <v>38</v>
      </c>
      <c r="O279" s="91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9" t="s">
        <v>327</v>
      </c>
      <c r="AT279" s="239" t="s">
        <v>185</v>
      </c>
      <c r="AU279" s="239" t="s">
        <v>83</v>
      </c>
      <c r="AY279" s="17" t="s">
        <v>183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7" t="s">
        <v>81</v>
      </c>
      <c r="BK279" s="240">
        <f>ROUND(I279*H279,2)</f>
        <v>0</v>
      </c>
      <c r="BL279" s="17" t="s">
        <v>327</v>
      </c>
      <c r="BM279" s="239" t="s">
        <v>4592</v>
      </c>
    </row>
    <row r="280" s="2" customFormat="1" ht="16.5" customHeight="1">
      <c r="A280" s="38"/>
      <c r="B280" s="39"/>
      <c r="C280" s="277" t="s">
        <v>1030</v>
      </c>
      <c r="D280" s="277" t="s">
        <v>649</v>
      </c>
      <c r="E280" s="278" t="s">
        <v>4593</v>
      </c>
      <c r="F280" s="279" t="s">
        <v>4594</v>
      </c>
      <c r="G280" s="280" t="s">
        <v>325</v>
      </c>
      <c r="H280" s="281">
        <v>1</v>
      </c>
      <c r="I280" s="282"/>
      <c r="J280" s="283">
        <f>ROUND(I280*H280,2)</f>
        <v>0</v>
      </c>
      <c r="K280" s="284"/>
      <c r="L280" s="285"/>
      <c r="M280" s="286" t="s">
        <v>1</v>
      </c>
      <c r="N280" s="287" t="s">
        <v>38</v>
      </c>
      <c r="O280" s="91"/>
      <c r="P280" s="237">
        <f>O280*H280</f>
        <v>0</v>
      </c>
      <c r="Q280" s="237">
        <v>0.0012800000000000001</v>
      </c>
      <c r="R280" s="237">
        <f>Q280*H280</f>
        <v>0.0012800000000000001</v>
      </c>
      <c r="S280" s="237">
        <v>0</v>
      </c>
      <c r="T280" s="23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9" t="s">
        <v>435</v>
      </c>
      <c r="AT280" s="239" t="s">
        <v>649</v>
      </c>
      <c r="AU280" s="239" t="s">
        <v>83</v>
      </c>
      <c r="AY280" s="17" t="s">
        <v>183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7" t="s">
        <v>81</v>
      </c>
      <c r="BK280" s="240">
        <f>ROUND(I280*H280,2)</f>
        <v>0</v>
      </c>
      <c r="BL280" s="17" t="s">
        <v>327</v>
      </c>
      <c r="BM280" s="239" t="s">
        <v>4595</v>
      </c>
    </row>
    <row r="281" s="2" customFormat="1" ht="24.15" customHeight="1">
      <c r="A281" s="38"/>
      <c r="B281" s="39"/>
      <c r="C281" s="227" t="s">
        <v>1050</v>
      </c>
      <c r="D281" s="227" t="s">
        <v>185</v>
      </c>
      <c r="E281" s="228" t="s">
        <v>4596</v>
      </c>
      <c r="F281" s="229" t="s">
        <v>4597</v>
      </c>
      <c r="G281" s="230" t="s">
        <v>293</v>
      </c>
      <c r="H281" s="231">
        <v>0.002</v>
      </c>
      <c r="I281" s="232"/>
      <c r="J281" s="233">
        <f>ROUND(I281*H281,2)</f>
        <v>0</v>
      </c>
      <c r="K281" s="234"/>
      <c r="L281" s="44"/>
      <c r="M281" s="235" t="s">
        <v>1</v>
      </c>
      <c r="N281" s="236" t="s">
        <v>38</v>
      </c>
      <c r="O281" s="91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9" t="s">
        <v>327</v>
      </c>
      <c r="AT281" s="239" t="s">
        <v>185</v>
      </c>
      <c r="AU281" s="239" t="s">
        <v>83</v>
      </c>
      <c r="AY281" s="17" t="s">
        <v>183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7" t="s">
        <v>81</v>
      </c>
      <c r="BK281" s="240">
        <f>ROUND(I281*H281,2)</f>
        <v>0</v>
      </c>
      <c r="BL281" s="17" t="s">
        <v>327</v>
      </c>
      <c r="BM281" s="239" t="s">
        <v>4598</v>
      </c>
    </row>
    <row r="282" s="2" customFormat="1" ht="33" customHeight="1">
      <c r="A282" s="38"/>
      <c r="B282" s="39"/>
      <c r="C282" s="227" t="s">
        <v>1055</v>
      </c>
      <c r="D282" s="227" t="s">
        <v>185</v>
      </c>
      <c r="E282" s="228" t="s">
        <v>4599</v>
      </c>
      <c r="F282" s="229" t="s">
        <v>4600</v>
      </c>
      <c r="G282" s="230" t="s">
        <v>293</v>
      </c>
      <c r="H282" s="231">
        <v>0.0060000000000000001</v>
      </c>
      <c r="I282" s="232"/>
      <c r="J282" s="233">
        <f>ROUND(I282*H282,2)</f>
        <v>0</v>
      </c>
      <c r="K282" s="234"/>
      <c r="L282" s="44"/>
      <c r="M282" s="235" t="s">
        <v>1</v>
      </c>
      <c r="N282" s="236" t="s">
        <v>38</v>
      </c>
      <c r="O282" s="91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9" t="s">
        <v>327</v>
      </c>
      <c r="AT282" s="239" t="s">
        <v>185</v>
      </c>
      <c r="AU282" s="239" t="s">
        <v>83</v>
      </c>
      <c r="AY282" s="17" t="s">
        <v>183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7" t="s">
        <v>81</v>
      </c>
      <c r="BK282" s="240">
        <f>ROUND(I282*H282,2)</f>
        <v>0</v>
      </c>
      <c r="BL282" s="17" t="s">
        <v>327</v>
      </c>
      <c r="BM282" s="239" t="s">
        <v>4601</v>
      </c>
    </row>
    <row r="283" s="14" customFormat="1">
      <c r="A283" s="14"/>
      <c r="B283" s="252"/>
      <c r="C283" s="253"/>
      <c r="D283" s="243" t="s">
        <v>195</v>
      </c>
      <c r="E283" s="253"/>
      <c r="F283" s="255" t="s">
        <v>4582</v>
      </c>
      <c r="G283" s="253"/>
      <c r="H283" s="256">
        <v>0.0060000000000000001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2" t="s">
        <v>195</v>
      </c>
      <c r="AU283" s="262" t="s">
        <v>83</v>
      </c>
      <c r="AV283" s="14" t="s">
        <v>83</v>
      </c>
      <c r="AW283" s="14" t="s">
        <v>4</v>
      </c>
      <c r="AX283" s="14" t="s">
        <v>81</v>
      </c>
      <c r="AY283" s="262" t="s">
        <v>183</v>
      </c>
    </row>
    <row r="284" s="12" customFormat="1" ht="22.8" customHeight="1">
      <c r="A284" s="12"/>
      <c r="B284" s="211"/>
      <c r="C284" s="212"/>
      <c r="D284" s="213" t="s">
        <v>72</v>
      </c>
      <c r="E284" s="225" t="s">
        <v>3727</v>
      </c>
      <c r="F284" s="225" t="s">
        <v>3728</v>
      </c>
      <c r="G284" s="212"/>
      <c r="H284" s="212"/>
      <c r="I284" s="215"/>
      <c r="J284" s="226">
        <f>BK284</f>
        <v>0</v>
      </c>
      <c r="K284" s="212"/>
      <c r="L284" s="217"/>
      <c r="M284" s="218"/>
      <c r="N284" s="219"/>
      <c r="O284" s="219"/>
      <c r="P284" s="220">
        <f>SUM(P285:P288)</f>
        <v>0</v>
      </c>
      <c r="Q284" s="219"/>
      <c r="R284" s="220">
        <f>SUM(R285:R288)</f>
        <v>0.00562</v>
      </c>
      <c r="S284" s="219"/>
      <c r="T284" s="221">
        <f>SUM(T285:T288)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2" t="s">
        <v>83</v>
      </c>
      <c r="AT284" s="223" t="s">
        <v>72</v>
      </c>
      <c r="AU284" s="223" t="s">
        <v>81</v>
      </c>
      <c r="AY284" s="222" t="s">
        <v>183</v>
      </c>
      <c r="BK284" s="224">
        <f>SUM(BK285:BK288)</f>
        <v>0</v>
      </c>
    </row>
    <row r="285" s="2" customFormat="1" ht="24.15" customHeight="1">
      <c r="A285" s="38"/>
      <c r="B285" s="39"/>
      <c r="C285" s="227" t="s">
        <v>1061</v>
      </c>
      <c r="D285" s="227" t="s">
        <v>185</v>
      </c>
      <c r="E285" s="228" t="s">
        <v>4602</v>
      </c>
      <c r="F285" s="229" t="s">
        <v>4603</v>
      </c>
      <c r="G285" s="230" t="s">
        <v>325</v>
      </c>
      <c r="H285" s="231">
        <v>1</v>
      </c>
      <c r="I285" s="232"/>
      <c r="J285" s="233">
        <f>ROUND(I285*H285,2)</f>
        <v>0</v>
      </c>
      <c r="K285" s="234"/>
      <c r="L285" s="44"/>
      <c r="M285" s="235" t="s">
        <v>1</v>
      </c>
      <c r="N285" s="236" t="s">
        <v>38</v>
      </c>
      <c r="O285" s="91"/>
      <c r="P285" s="237">
        <f>O285*H285</f>
        <v>0</v>
      </c>
      <c r="Q285" s="237">
        <v>0.00562</v>
      </c>
      <c r="R285" s="237">
        <f>Q285*H285</f>
        <v>0.00562</v>
      </c>
      <c r="S285" s="237">
        <v>0</v>
      </c>
      <c r="T285" s="23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9" t="s">
        <v>327</v>
      </c>
      <c r="AT285" s="239" t="s">
        <v>185</v>
      </c>
      <c r="AU285" s="239" t="s">
        <v>83</v>
      </c>
      <c r="AY285" s="17" t="s">
        <v>183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7" t="s">
        <v>81</v>
      </c>
      <c r="BK285" s="240">
        <f>ROUND(I285*H285,2)</f>
        <v>0</v>
      </c>
      <c r="BL285" s="17" t="s">
        <v>327</v>
      </c>
      <c r="BM285" s="239" t="s">
        <v>4604</v>
      </c>
    </row>
    <row r="286" s="2" customFormat="1" ht="24.15" customHeight="1">
      <c r="A286" s="38"/>
      <c r="B286" s="39"/>
      <c r="C286" s="227" t="s">
        <v>1126</v>
      </c>
      <c r="D286" s="227" t="s">
        <v>185</v>
      </c>
      <c r="E286" s="228" t="s">
        <v>3779</v>
      </c>
      <c r="F286" s="229" t="s">
        <v>3780</v>
      </c>
      <c r="G286" s="230" t="s">
        <v>293</v>
      </c>
      <c r="H286" s="231">
        <v>0.0060000000000000001</v>
      </c>
      <c r="I286" s="232"/>
      <c r="J286" s="233">
        <f>ROUND(I286*H286,2)</f>
        <v>0</v>
      </c>
      <c r="K286" s="234"/>
      <c r="L286" s="44"/>
      <c r="M286" s="235" t="s">
        <v>1</v>
      </c>
      <c r="N286" s="236" t="s">
        <v>38</v>
      </c>
      <c r="O286" s="91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9" t="s">
        <v>327</v>
      </c>
      <c r="AT286" s="239" t="s">
        <v>185</v>
      </c>
      <c r="AU286" s="239" t="s">
        <v>83</v>
      </c>
      <c r="AY286" s="17" t="s">
        <v>183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7" t="s">
        <v>81</v>
      </c>
      <c r="BK286" s="240">
        <f>ROUND(I286*H286,2)</f>
        <v>0</v>
      </c>
      <c r="BL286" s="17" t="s">
        <v>327</v>
      </c>
      <c r="BM286" s="239" t="s">
        <v>4605</v>
      </c>
    </row>
    <row r="287" s="2" customFormat="1" ht="33" customHeight="1">
      <c r="A287" s="38"/>
      <c r="B287" s="39"/>
      <c r="C287" s="227" t="s">
        <v>1149</v>
      </c>
      <c r="D287" s="227" t="s">
        <v>185</v>
      </c>
      <c r="E287" s="228" t="s">
        <v>3783</v>
      </c>
      <c r="F287" s="229" t="s">
        <v>3784</v>
      </c>
      <c r="G287" s="230" t="s">
        <v>293</v>
      </c>
      <c r="H287" s="231">
        <v>0.017999999999999999</v>
      </c>
      <c r="I287" s="232"/>
      <c r="J287" s="233">
        <f>ROUND(I287*H287,2)</f>
        <v>0</v>
      </c>
      <c r="K287" s="234"/>
      <c r="L287" s="44"/>
      <c r="M287" s="235" t="s">
        <v>1</v>
      </c>
      <c r="N287" s="236" t="s">
        <v>38</v>
      </c>
      <c r="O287" s="91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9" t="s">
        <v>327</v>
      </c>
      <c r="AT287" s="239" t="s">
        <v>185</v>
      </c>
      <c r="AU287" s="239" t="s">
        <v>83</v>
      </c>
      <c r="AY287" s="17" t="s">
        <v>183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7" t="s">
        <v>81</v>
      </c>
      <c r="BK287" s="240">
        <f>ROUND(I287*H287,2)</f>
        <v>0</v>
      </c>
      <c r="BL287" s="17" t="s">
        <v>327</v>
      </c>
      <c r="BM287" s="239" t="s">
        <v>4606</v>
      </c>
    </row>
    <row r="288" s="14" customFormat="1">
      <c r="A288" s="14"/>
      <c r="B288" s="252"/>
      <c r="C288" s="253"/>
      <c r="D288" s="243" t="s">
        <v>195</v>
      </c>
      <c r="E288" s="253"/>
      <c r="F288" s="255" t="s">
        <v>4607</v>
      </c>
      <c r="G288" s="253"/>
      <c r="H288" s="256">
        <v>0.017999999999999999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195</v>
      </c>
      <c r="AU288" s="262" t="s">
        <v>83</v>
      </c>
      <c r="AV288" s="14" t="s">
        <v>83</v>
      </c>
      <c r="AW288" s="14" t="s">
        <v>4</v>
      </c>
      <c r="AX288" s="14" t="s">
        <v>81</v>
      </c>
      <c r="AY288" s="262" t="s">
        <v>183</v>
      </c>
    </row>
    <row r="289" s="12" customFormat="1" ht="25.92" customHeight="1">
      <c r="A289" s="12"/>
      <c r="B289" s="211"/>
      <c r="C289" s="212"/>
      <c r="D289" s="213" t="s">
        <v>72</v>
      </c>
      <c r="E289" s="214" t="s">
        <v>147</v>
      </c>
      <c r="F289" s="214" t="s">
        <v>4334</v>
      </c>
      <c r="G289" s="212"/>
      <c r="H289" s="212"/>
      <c r="I289" s="215"/>
      <c r="J289" s="216">
        <f>BK289</f>
        <v>0</v>
      </c>
      <c r="K289" s="212"/>
      <c r="L289" s="217"/>
      <c r="M289" s="218"/>
      <c r="N289" s="219"/>
      <c r="O289" s="219"/>
      <c r="P289" s="220">
        <f>P290+P293</f>
        <v>0</v>
      </c>
      <c r="Q289" s="219"/>
      <c r="R289" s="220">
        <f>R290+R293</f>
        <v>0</v>
      </c>
      <c r="S289" s="219"/>
      <c r="T289" s="221">
        <f>T290+T293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2" t="s">
        <v>244</v>
      </c>
      <c r="AT289" s="223" t="s">
        <v>72</v>
      </c>
      <c r="AU289" s="223" t="s">
        <v>73</v>
      </c>
      <c r="AY289" s="222" t="s">
        <v>183</v>
      </c>
      <c r="BK289" s="224">
        <f>BK290+BK293</f>
        <v>0</v>
      </c>
    </row>
    <row r="290" s="12" customFormat="1" ht="22.8" customHeight="1">
      <c r="A290" s="12"/>
      <c r="B290" s="211"/>
      <c r="C290" s="212"/>
      <c r="D290" s="213" t="s">
        <v>72</v>
      </c>
      <c r="E290" s="225" t="s">
        <v>4335</v>
      </c>
      <c r="F290" s="225" t="s">
        <v>4336</v>
      </c>
      <c r="G290" s="212"/>
      <c r="H290" s="212"/>
      <c r="I290" s="215"/>
      <c r="J290" s="226">
        <f>BK290</f>
        <v>0</v>
      </c>
      <c r="K290" s="212"/>
      <c r="L290" s="217"/>
      <c r="M290" s="218"/>
      <c r="N290" s="219"/>
      <c r="O290" s="219"/>
      <c r="P290" s="220">
        <f>SUM(P291:P292)</f>
        <v>0</v>
      </c>
      <c r="Q290" s="219"/>
      <c r="R290" s="220">
        <f>SUM(R291:R292)</f>
        <v>0</v>
      </c>
      <c r="S290" s="219"/>
      <c r="T290" s="221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2" t="s">
        <v>244</v>
      </c>
      <c r="AT290" s="223" t="s">
        <v>72</v>
      </c>
      <c r="AU290" s="223" t="s">
        <v>81</v>
      </c>
      <c r="AY290" s="222" t="s">
        <v>183</v>
      </c>
      <c r="BK290" s="224">
        <f>SUM(BK291:BK292)</f>
        <v>0</v>
      </c>
    </row>
    <row r="291" s="2" customFormat="1" ht="16.5" customHeight="1">
      <c r="A291" s="38"/>
      <c r="B291" s="39"/>
      <c r="C291" s="227" t="s">
        <v>1153</v>
      </c>
      <c r="D291" s="227" t="s">
        <v>185</v>
      </c>
      <c r="E291" s="228" t="s">
        <v>4337</v>
      </c>
      <c r="F291" s="229" t="s">
        <v>4338</v>
      </c>
      <c r="G291" s="230" t="s">
        <v>1875</v>
      </c>
      <c r="H291" s="231">
        <v>1</v>
      </c>
      <c r="I291" s="232"/>
      <c r="J291" s="233">
        <f>ROUND(I291*H291,2)</f>
        <v>0</v>
      </c>
      <c r="K291" s="234"/>
      <c r="L291" s="44"/>
      <c r="M291" s="235" t="s">
        <v>1</v>
      </c>
      <c r="N291" s="236" t="s">
        <v>38</v>
      </c>
      <c r="O291" s="91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9" t="s">
        <v>4339</v>
      </c>
      <c r="AT291" s="239" t="s">
        <v>185</v>
      </c>
      <c r="AU291" s="239" t="s">
        <v>83</v>
      </c>
      <c r="AY291" s="17" t="s">
        <v>183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7" t="s">
        <v>81</v>
      </c>
      <c r="BK291" s="240">
        <f>ROUND(I291*H291,2)</f>
        <v>0</v>
      </c>
      <c r="BL291" s="17" t="s">
        <v>4339</v>
      </c>
      <c r="BM291" s="239" t="s">
        <v>4608</v>
      </c>
    </row>
    <row r="292" s="2" customFormat="1" ht="16.5" customHeight="1">
      <c r="A292" s="38"/>
      <c r="B292" s="39"/>
      <c r="C292" s="227" t="s">
        <v>1174</v>
      </c>
      <c r="D292" s="227" t="s">
        <v>185</v>
      </c>
      <c r="E292" s="228" t="s">
        <v>4341</v>
      </c>
      <c r="F292" s="229" t="s">
        <v>4342</v>
      </c>
      <c r="G292" s="230" t="s">
        <v>1875</v>
      </c>
      <c r="H292" s="231">
        <v>1</v>
      </c>
      <c r="I292" s="232"/>
      <c r="J292" s="233">
        <f>ROUND(I292*H292,2)</f>
        <v>0</v>
      </c>
      <c r="K292" s="234"/>
      <c r="L292" s="44"/>
      <c r="M292" s="235" t="s">
        <v>1</v>
      </c>
      <c r="N292" s="236" t="s">
        <v>38</v>
      </c>
      <c r="O292" s="91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9" t="s">
        <v>4339</v>
      </c>
      <c r="AT292" s="239" t="s">
        <v>185</v>
      </c>
      <c r="AU292" s="239" t="s">
        <v>83</v>
      </c>
      <c r="AY292" s="17" t="s">
        <v>183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7" t="s">
        <v>81</v>
      </c>
      <c r="BK292" s="240">
        <f>ROUND(I292*H292,2)</f>
        <v>0</v>
      </c>
      <c r="BL292" s="17" t="s">
        <v>4339</v>
      </c>
      <c r="BM292" s="239" t="s">
        <v>4609</v>
      </c>
    </row>
    <row r="293" s="12" customFormat="1" ht="22.8" customHeight="1">
      <c r="A293" s="12"/>
      <c r="B293" s="211"/>
      <c r="C293" s="212"/>
      <c r="D293" s="213" t="s">
        <v>72</v>
      </c>
      <c r="E293" s="225" t="s">
        <v>4344</v>
      </c>
      <c r="F293" s="225" t="s">
        <v>4345</v>
      </c>
      <c r="G293" s="212"/>
      <c r="H293" s="212"/>
      <c r="I293" s="215"/>
      <c r="J293" s="226">
        <f>BK293</f>
        <v>0</v>
      </c>
      <c r="K293" s="212"/>
      <c r="L293" s="217"/>
      <c r="M293" s="218"/>
      <c r="N293" s="219"/>
      <c r="O293" s="219"/>
      <c r="P293" s="220">
        <f>P294</f>
        <v>0</v>
      </c>
      <c r="Q293" s="219"/>
      <c r="R293" s="220">
        <f>R294</f>
        <v>0</v>
      </c>
      <c r="S293" s="219"/>
      <c r="T293" s="221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2" t="s">
        <v>244</v>
      </c>
      <c r="AT293" s="223" t="s">
        <v>72</v>
      </c>
      <c r="AU293" s="223" t="s">
        <v>81</v>
      </c>
      <c r="AY293" s="222" t="s">
        <v>183</v>
      </c>
      <c r="BK293" s="224">
        <f>BK294</f>
        <v>0</v>
      </c>
    </row>
    <row r="294" s="2" customFormat="1" ht="16.5" customHeight="1">
      <c r="A294" s="38"/>
      <c r="B294" s="39"/>
      <c r="C294" s="227" t="s">
        <v>1178</v>
      </c>
      <c r="D294" s="227" t="s">
        <v>185</v>
      </c>
      <c r="E294" s="228" t="s">
        <v>4346</v>
      </c>
      <c r="F294" s="229" t="s">
        <v>4347</v>
      </c>
      <c r="G294" s="230" t="s">
        <v>1875</v>
      </c>
      <c r="H294" s="231">
        <v>1</v>
      </c>
      <c r="I294" s="232"/>
      <c r="J294" s="233">
        <f>ROUND(I294*H294,2)</f>
        <v>0</v>
      </c>
      <c r="K294" s="234"/>
      <c r="L294" s="44"/>
      <c r="M294" s="290" t="s">
        <v>1</v>
      </c>
      <c r="N294" s="291" t="s">
        <v>38</v>
      </c>
      <c r="O294" s="292"/>
      <c r="P294" s="293">
        <f>O294*H294</f>
        <v>0</v>
      </c>
      <c r="Q294" s="293">
        <v>0</v>
      </c>
      <c r="R294" s="293">
        <f>Q294*H294</f>
        <v>0</v>
      </c>
      <c r="S294" s="293">
        <v>0</v>
      </c>
      <c r="T294" s="29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9" t="s">
        <v>4339</v>
      </c>
      <c r="AT294" s="239" t="s">
        <v>185</v>
      </c>
      <c r="AU294" s="239" t="s">
        <v>83</v>
      </c>
      <c r="AY294" s="17" t="s">
        <v>183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7" t="s">
        <v>81</v>
      </c>
      <c r="BK294" s="240">
        <f>ROUND(I294*H294,2)</f>
        <v>0</v>
      </c>
      <c r="BL294" s="17" t="s">
        <v>4339</v>
      </c>
      <c r="BM294" s="239" t="s">
        <v>4610</v>
      </c>
    </row>
    <row r="295" s="2" customFormat="1" ht="6.96" customHeight="1">
      <c r="A295" s="38"/>
      <c r="B295" s="66"/>
      <c r="C295" s="67"/>
      <c r="D295" s="67"/>
      <c r="E295" s="67"/>
      <c r="F295" s="67"/>
      <c r="G295" s="67"/>
      <c r="H295" s="67"/>
      <c r="I295" s="67"/>
      <c r="J295" s="67"/>
      <c r="K295" s="67"/>
      <c r="L295" s="44"/>
      <c r="M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</row>
  </sheetData>
  <sheetProtection sheet="1" autoFilter="0" formatColumns="0" formatRows="0" objects="1" scenarios="1" spinCount="100000" saltValue="EvjUeW8KGcdfoLiLi6ITNm6tyoZbq3bMybwvLWqAXYMfP4l+f+a6LlGh1K4Uwu4yrTUIBNAKIlvqiZANhEATpg==" hashValue="5dTd1uKbhb497sV0TRb840L8pdw8VsyYicQOOBWj7Bn3D7Dcqlfptr33wwRh8EHwypKSvJXU8LWpgx2n4DV4oA==" algorithmName="SHA-512" password="CC35"/>
  <autoFilter ref="C139:K2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150</v>
      </c>
      <c r="L8" s="20"/>
    </row>
    <row r="9" s="2" customFormat="1" ht="16.5" customHeight="1">
      <c r="A9" s="38"/>
      <c r="B9" s="44"/>
      <c r="C9" s="38"/>
      <c r="D9" s="38"/>
      <c r="E9" s="151" t="s">
        <v>4234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4235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4611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10. 6. 2025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ROUND((SUM(BE125:BE234)),  2)</f>
        <v>0</v>
      </c>
      <c r="G35" s="38"/>
      <c r="H35" s="38"/>
      <c r="I35" s="164">
        <v>0.20999999999999999</v>
      </c>
      <c r="J35" s="163">
        <f>ROUND(((SUM(BE125:BE234))*I35),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ROUND((SUM(BF125:BF234)),  2)</f>
        <v>0</v>
      </c>
      <c r="G36" s="38"/>
      <c r="H36" s="38"/>
      <c r="I36" s="164">
        <v>0.12</v>
      </c>
      <c r="J36" s="163">
        <f>ROUND(((SUM(BF125:BF234))*I36),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ROUND((SUM(BG125:BG234)),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ROUND((SUM(BH125:BH234)),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ROUND((SUM(BI125:BI234)),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150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4234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4235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03 - Zařizovací předměty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10. 6. 2025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153</v>
      </c>
      <c r="D96" s="185"/>
      <c r="E96" s="185"/>
      <c r="F96" s="185"/>
      <c r="G96" s="185"/>
      <c r="H96" s="185"/>
      <c r="I96" s="185"/>
      <c r="J96" s="186" t="s">
        <v>154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155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156</v>
      </c>
    </row>
    <row r="99" s="9" customFormat="1" ht="24.96" customHeight="1">
      <c r="A99" s="9"/>
      <c r="B99" s="188"/>
      <c r="C99" s="189"/>
      <c r="D99" s="190" t="s">
        <v>161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572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4237</v>
      </c>
      <c r="E101" s="196"/>
      <c r="F101" s="196"/>
      <c r="G101" s="196"/>
      <c r="H101" s="196"/>
      <c r="I101" s="196"/>
      <c r="J101" s="197">
        <f>J133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4612</v>
      </c>
      <c r="E102" s="196"/>
      <c r="F102" s="196"/>
      <c r="G102" s="196"/>
      <c r="H102" s="196"/>
      <c r="I102" s="196"/>
      <c r="J102" s="197">
        <f>J138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4613</v>
      </c>
      <c r="E103" s="196"/>
      <c r="F103" s="196"/>
      <c r="G103" s="196"/>
      <c r="H103" s="196"/>
      <c r="I103" s="196"/>
      <c r="J103" s="197">
        <f>J226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150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4234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4235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03 - Zařizovací předměty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10. 6. 2025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169</v>
      </c>
      <c r="D124" s="202" t="s">
        <v>58</v>
      </c>
      <c r="E124" s="202" t="s">
        <v>54</v>
      </c>
      <c r="F124" s="202" t="s">
        <v>55</v>
      </c>
      <c r="G124" s="202" t="s">
        <v>170</v>
      </c>
      <c r="H124" s="202" t="s">
        <v>171</v>
      </c>
      <c r="I124" s="202" t="s">
        <v>172</v>
      </c>
      <c r="J124" s="203" t="s">
        <v>154</v>
      </c>
      <c r="K124" s="204" t="s">
        <v>173</v>
      </c>
      <c r="L124" s="205"/>
      <c r="M124" s="100" t="s">
        <v>1</v>
      </c>
      <c r="N124" s="101" t="s">
        <v>37</v>
      </c>
      <c r="O124" s="101" t="s">
        <v>174</v>
      </c>
      <c r="P124" s="101" t="s">
        <v>175</v>
      </c>
      <c r="Q124" s="101" t="s">
        <v>176</v>
      </c>
      <c r="R124" s="101" t="s">
        <v>177</v>
      </c>
      <c r="S124" s="101" t="s">
        <v>178</v>
      </c>
      <c r="T124" s="102" t="s">
        <v>179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180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</f>
        <v>0</v>
      </c>
      <c r="Q125" s="104"/>
      <c r="R125" s="208">
        <f>R126</f>
        <v>0.47839999999999994</v>
      </c>
      <c r="S125" s="104"/>
      <c r="T125" s="209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156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457</v>
      </c>
      <c r="F126" s="214" t="s">
        <v>458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P127+P133+P138+P226</f>
        <v>0</v>
      </c>
      <c r="Q126" s="219"/>
      <c r="R126" s="220">
        <f>R127+R133+R138+R226</f>
        <v>0.47839999999999994</v>
      </c>
      <c r="S126" s="219"/>
      <c r="T126" s="221">
        <f>T127+T133+T138+T226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72</v>
      </c>
      <c r="AU126" s="223" t="s">
        <v>73</v>
      </c>
      <c r="AY126" s="222" t="s">
        <v>183</v>
      </c>
      <c r="BK126" s="224">
        <f>BK127+BK133+BK138+BK226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2612</v>
      </c>
      <c r="F127" s="225" t="s">
        <v>2613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SUM(P128:P132)</f>
        <v>0</v>
      </c>
      <c r="Q127" s="219"/>
      <c r="R127" s="220">
        <f>SUM(R128:R132)</f>
        <v>0.0013600000000000001</v>
      </c>
      <c r="S127" s="219"/>
      <c r="T127" s="221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72</v>
      </c>
      <c r="AU127" s="223" t="s">
        <v>81</v>
      </c>
      <c r="AY127" s="222" t="s">
        <v>183</v>
      </c>
      <c r="BK127" s="224">
        <f>SUM(BK128:BK132)</f>
        <v>0</v>
      </c>
    </row>
    <row r="128" s="2" customFormat="1" ht="24.15" customHeight="1">
      <c r="A128" s="38"/>
      <c r="B128" s="39"/>
      <c r="C128" s="227" t="s">
        <v>81</v>
      </c>
      <c r="D128" s="227" t="s">
        <v>185</v>
      </c>
      <c r="E128" s="228" t="s">
        <v>4614</v>
      </c>
      <c r="F128" s="229" t="s">
        <v>4615</v>
      </c>
      <c r="G128" s="230" t="s">
        <v>325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0.00034000000000000002</v>
      </c>
      <c r="R128" s="237">
        <f>Q128*H128</f>
        <v>0.00034000000000000002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327</v>
      </c>
      <c r="AT128" s="239" t="s">
        <v>185</v>
      </c>
      <c r="AU128" s="239" t="s">
        <v>83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327</v>
      </c>
      <c r="BM128" s="239" t="s">
        <v>4616</v>
      </c>
    </row>
    <row r="129" s="2" customFormat="1" ht="24.15" customHeight="1">
      <c r="A129" s="38"/>
      <c r="B129" s="39"/>
      <c r="C129" s="227" t="s">
        <v>83</v>
      </c>
      <c r="D129" s="227" t="s">
        <v>185</v>
      </c>
      <c r="E129" s="228" t="s">
        <v>4617</v>
      </c>
      <c r="F129" s="229" t="s">
        <v>4618</v>
      </c>
      <c r="G129" s="230" t="s">
        <v>325</v>
      </c>
      <c r="H129" s="231">
        <v>1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38</v>
      </c>
      <c r="O129" s="91"/>
      <c r="P129" s="237">
        <f>O129*H129</f>
        <v>0</v>
      </c>
      <c r="Q129" s="237">
        <v>0.0010200000000000001</v>
      </c>
      <c r="R129" s="237">
        <f>Q129*H129</f>
        <v>0.0010200000000000001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327</v>
      </c>
      <c r="AT129" s="239" t="s">
        <v>185</v>
      </c>
      <c r="AU129" s="239" t="s">
        <v>83</v>
      </c>
      <c r="AY129" s="17" t="s">
        <v>183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81</v>
      </c>
      <c r="BK129" s="240">
        <f>ROUND(I129*H129,2)</f>
        <v>0</v>
      </c>
      <c r="BL129" s="17" t="s">
        <v>327</v>
      </c>
      <c r="BM129" s="239" t="s">
        <v>4619</v>
      </c>
    </row>
    <row r="130" s="2" customFormat="1" ht="24.15" customHeight="1">
      <c r="A130" s="38"/>
      <c r="B130" s="39"/>
      <c r="C130" s="227" t="s">
        <v>199</v>
      </c>
      <c r="D130" s="227" t="s">
        <v>185</v>
      </c>
      <c r="E130" s="228" t="s">
        <v>2620</v>
      </c>
      <c r="F130" s="229" t="s">
        <v>2621</v>
      </c>
      <c r="G130" s="230" t="s">
        <v>293</v>
      </c>
      <c r="H130" s="231">
        <v>0.001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327</v>
      </c>
      <c r="AT130" s="239" t="s">
        <v>185</v>
      </c>
      <c r="AU130" s="239" t="s">
        <v>83</v>
      </c>
      <c r="AY130" s="17" t="s">
        <v>183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327</v>
      </c>
      <c r="BM130" s="239" t="s">
        <v>4620</v>
      </c>
    </row>
    <row r="131" s="2" customFormat="1" ht="33" customHeight="1">
      <c r="A131" s="38"/>
      <c r="B131" s="39"/>
      <c r="C131" s="227" t="s">
        <v>188</v>
      </c>
      <c r="D131" s="227" t="s">
        <v>185</v>
      </c>
      <c r="E131" s="228" t="s">
        <v>2624</v>
      </c>
      <c r="F131" s="229" t="s">
        <v>2625</v>
      </c>
      <c r="G131" s="230" t="s">
        <v>293</v>
      </c>
      <c r="H131" s="231">
        <v>0.0030000000000000001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327</v>
      </c>
      <c r="AT131" s="239" t="s">
        <v>185</v>
      </c>
      <c r="AU131" s="239" t="s">
        <v>83</v>
      </c>
      <c r="AY131" s="17" t="s">
        <v>183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327</v>
      </c>
      <c r="BM131" s="239" t="s">
        <v>4621</v>
      </c>
    </row>
    <row r="132" s="14" customFormat="1">
      <c r="A132" s="14"/>
      <c r="B132" s="252"/>
      <c r="C132" s="253"/>
      <c r="D132" s="243" t="s">
        <v>195</v>
      </c>
      <c r="E132" s="253"/>
      <c r="F132" s="255" t="s">
        <v>2668</v>
      </c>
      <c r="G132" s="253"/>
      <c r="H132" s="256">
        <v>0.0030000000000000001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195</v>
      </c>
      <c r="AU132" s="262" t="s">
        <v>83</v>
      </c>
      <c r="AV132" s="14" t="s">
        <v>83</v>
      </c>
      <c r="AW132" s="14" t="s">
        <v>4</v>
      </c>
      <c r="AX132" s="14" t="s">
        <v>81</v>
      </c>
      <c r="AY132" s="262" t="s">
        <v>183</v>
      </c>
    </row>
    <row r="133" s="12" customFormat="1" ht="22.8" customHeight="1">
      <c r="A133" s="12"/>
      <c r="B133" s="211"/>
      <c r="C133" s="212"/>
      <c r="D133" s="213" t="s">
        <v>72</v>
      </c>
      <c r="E133" s="225" t="s">
        <v>4257</v>
      </c>
      <c r="F133" s="225" t="s">
        <v>4258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SUM(P134:P137)</f>
        <v>0</v>
      </c>
      <c r="Q133" s="219"/>
      <c r="R133" s="220">
        <f>SUM(R134:R137)</f>
        <v>0.0033599999999999997</v>
      </c>
      <c r="S133" s="219"/>
      <c r="T133" s="221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83</v>
      </c>
      <c r="AT133" s="223" t="s">
        <v>72</v>
      </c>
      <c r="AU133" s="223" t="s">
        <v>81</v>
      </c>
      <c r="AY133" s="222" t="s">
        <v>183</v>
      </c>
      <c r="BK133" s="224">
        <f>SUM(BK134:BK137)</f>
        <v>0</v>
      </c>
    </row>
    <row r="134" s="2" customFormat="1" ht="24.15" customHeight="1">
      <c r="A134" s="38"/>
      <c r="B134" s="39"/>
      <c r="C134" s="227" t="s">
        <v>244</v>
      </c>
      <c r="D134" s="288" t="s">
        <v>185</v>
      </c>
      <c r="E134" s="228" t="s">
        <v>4622</v>
      </c>
      <c r="F134" s="229" t="s">
        <v>4623</v>
      </c>
      <c r="G134" s="230" t="s">
        <v>325</v>
      </c>
      <c r="H134" s="231">
        <v>12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0.00027999999999999998</v>
      </c>
      <c r="R134" s="237">
        <f>Q134*H134</f>
        <v>0.0033599999999999997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327</v>
      </c>
      <c r="AT134" s="239" t="s">
        <v>185</v>
      </c>
      <c r="AU134" s="239" t="s">
        <v>83</v>
      </c>
      <c r="AY134" s="17" t="s">
        <v>183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81</v>
      </c>
      <c r="BK134" s="240">
        <f>ROUND(I134*H134,2)</f>
        <v>0</v>
      </c>
      <c r="BL134" s="17" t="s">
        <v>327</v>
      </c>
      <c r="BM134" s="239" t="s">
        <v>4624</v>
      </c>
    </row>
    <row r="135" s="2" customFormat="1" ht="24.15" customHeight="1">
      <c r="A135" s="38"/>
      <c r="B135" s="39"/>
      <c r="C135" s="227" t="s">
        <v>257</v>
      </c>
      <c r="D135" s="227" t="s">
        <v>185</v>
      </c>
      <c r="E135" s="228" t="s">
        <v>4318</v>
      </c>
      <c r="F135" s="229" t="s">
        <v>4319</v>
      </c>
      <c r="G135" s="230" t="s">
        <v>293</v>
      </c>
      <c r="H135" s="231">
        <v>0.0030000000000000001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327</v>
      </c>
      <c r="AT135" s="239" t="s">
        <v>185</v>
      </c>
      <c r="AU135" s="239" t="s">
        <v>83</v>
      </c>
      <c r="AY135" s="17" t="s">
        <v>183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327</v>
      </c>
      <c r="BM135" s="239" t="s">
        <v>4625</v>
      </c>
    </row>
    <row r="136" s="2" customFormat="1" ht="33" customHeight="1">
      <c r="A136" s="38"/>
      <c r="B136" s="39"/>
      <c r="C136" s="227" t="s">
        <v>277</v>
      </c>
      <c r="D136" s="227" t="s">
        <v>185</v>
      </c>
      <c r="E136" s="228" t="s">
        <v>4321</v>
      </c>
      <c r="F136" s="229" t="s">
        <v>4322</v>
      </c>
      <c r="G136" s="230" t="s">
        <v>293</v>
      </c>
      <c r="H136" s="231">
        <v>0.0089999999999999993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327</v>
      </c>
      <c r="AT136" s="239" t="s">
        <v>185</v>
      </c>
      <c r="AU136" s="239" t="s">
        <v>83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327</v>
      </c>
      <c r="BM136" s="239" t="s">
        <v>4626</v>
      </c>
    </row>
    <row r="137" s="14" customFormat="1">
      <c r="A137" s="14"/>
      <c r="B137" s="252"/>
      <c r="C137" s="253"/>
      <c r="D137" s="243" t="s">
        <v>195</v>
      </c>
      <c r="E137" s="253"/>
      <c r="F137" s="255" t="s">
        <v>4494</v>
      </c>
      <c r="G137" s="253"/>
      <c r="H137" s="256">
        <v>0.0089999999999999993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195</v>
      </c>
      <c r="AU137" s="262" t="s">
        <v>83</v>
      </c>
      <c r="AV137" s="14" t="s">
        <v>83</v>
      </c>
      <c r="AW137" s="14" t="s">
        <v>4</v>
      </c>
      <c r="AX137" s="14" t="s">
        <v>81</v>
      </c>
      <c r="AY137" s="262" t="s">
        <v>183</v>
      </c>
    </row>
    <row r="138" s="12" customFormat="1" ht="22.8" customHeight="1">
      <c r="A138" s="12"/>
      <c r="B138" s="211"/>
      <c r="C138" s="212"/>
      <c r="D138" s="213" t="s">
        <v>72</v>
      </c>
      <c r="E138" s="225" t="s">
        <v>4627</v>
      </c>
      <c r="F138" s="225" t="s">
        <v>4628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SUM(P139:P225)</f>
        <v>0</v>
      </c>
      <c r="Q138" s="219"/>
      <c r="R138" s="220">
        <f>SUM(R139:R225)</f>
        <v>0.41967999999999994</v>
      </c>
      <c r="S138" s="219"/>
      <c r="T138" s="221">
        <f>SUM(T139:T225)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83</v>
      </c>
      <c r="AT138" s="223" t="s">
        <v>72</v>
      </c>
      <c r="AU138" s="223" t="s">
        <v>81</v>
      </c>
      <c r="AY138" s="222" t="s">
        <v>183</v>
      </c>
      <c r="BK138" s="224">
        <f>SUM(BK139:BK225)</f>
        <v>0</v>
      </c>
    </row>
    <row r="139" s="2" customFormat="1" ht="24.15" customHeight="1">
      <c r="A139" s="38"/>
      <c r="B139" s="39"/>
      <c r="C139" s="227" t="s">
        <v>283</v>
      </c>
      <c r="D139" s="227" t="s">
        <v>185</v>
      </c>
      <c r="E139" s="228" t="s">
        <v>4629</v>
      </c>
      <c r="F139" s="229" t="s">
        <v>4630</v>
      </c>
      <c r="G139" s="230" t="s">
        <v>1875</v>
      </c>
      <c r="H139" s="231">
        <v>1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327</v>
      </c>
      <c r="AT139" s="239" t="s">
        <v>185</v>
      </c>
      <c r="AU139" s="239" t="s">
        <v>83</v>
      </c>
      <c r="AY139" s="17" t="s">
        <v>183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327</v>
      </c>
      <c r="BM139" s="239" t="s">
        <v>4631</v>
      </c>
    </row>
    <row r="140" s="2" customFormat="1" ht="16.5" customHeight="1">
      <c r="A140" s="38"/>
      <c r="B140" s="39"/>
      <c r="C140" s="227" t="s">
        <v>190</v>
      </c>
      <c r="D140" s="227" t="s">
        <v>185</v>
      </c>
      <c r="E140" s="228" t="s">
        <v>4632</v>
      </c>
      <c r="F140" s="229" t="s">
        <v>4633</v>
      </c>
      <c r="G140" s="230" t="s">
        <v>1875</v>
      </c>
      <c r="H140" s="231">
        <v>1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327</v>
      </c>
      <c r="AT140" s="239" t="s">
        <v>185</v>
      </c>
      <c r="AU140" s="239" t="s">
        <v>83</v>
      </c>
      <c r="AY140" s="17" t="s">
        <v>183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81</v>
      </c>
      <c r="BK140" s="240">
        <f>ROUND(I140*H140,2)</f>
        <v>0</v>
      </c>
      <c r="BL140" s="17" t="s">
        <v>327</v>
      </c>
      <c r="BM140" s="239" t="s">
        <v>4634</v>
      </c>
    </row>
    <row r="141" s="2" customFormat="1" ht="24.15" customHeight="1">
      <c r="A141" s="38"/>
      <c r="B141" s="39"/>
      <c r="C141" s="227" t="s">
        <v>137</v>
      </c>
      <c r="D141" s="227" t="s">
        <v>185</v>
      </c>
      <c r="E141" s="228" t="s">
        <v>4635</v>
      </c>
      <c r="F141" s="229" t="s">
        <v>4636</v>
      </c>
      <c r="G141" s="230" t="s">
        <v>1875</v>
      </c>
      <c r="H141" s="231">
        <v>2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327</v>
      </c>
      <c r="AT141" s="239" t="s">
        <v>185</v>
      </c>
      <c r="AU141" s="239" t="s">
        <v>83</v>
      </c>
      <c r="AY141" s="17" t="s">
        <v>183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327</v>
      </c>
      <c r="BM141" s="239" t="s">
        <v>4637</v>
      </c>
    </row>
    <row r="142" s="2" customFormat="1" ht="16.5" customHeight="1">
      <c r="A142" s="38"/>
      <c r="B142" s="39"/>
      <c r="C142" s="227" t="s">
        <v>140</v>
      </c>
      <c r="D142" s="227" t="s">
        <v>185</v>
      </c>
      <c r="E142" s="228" t="s">
        <v>4638</v>
      </c>
      <c r="F142" s="229" t="s">
        <v>4639</v>
      </c>
      <c r="G142" s="230" t="s">
        <v>202</v>
      </c>
      <c r="H142" s="231">
        <v>4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327</v>
      </c>
      <c r="AT142" s="239" t="s">
        <v>185</v>
      </c>
      <c r="AU142" s="239" t="s">
        <v>83</v>
      </c>
      <c r="AY142" s="17" t="s">
        <v>183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327</v>
      </c>
      <c r="BM142" s="239" t="s">
        <v>4640</v>
      </c>
    </row>
    <row r="143" s="2" customFormat="1" ht="16.5" customHeight="1">
      <c r="A143" s="38"/>
      <c r="B143" s="39"/>
      <c r="C143" s="227" t="s">
        <v>8</v>
      </c>
      <c r="D143" s="227" t="s">
        <v>185</v>
      </c>
      <c r="E143" s="228" t="s">
        <v>4641</v>
      </c>
      <c r="F143" s="229" t="s">
        <v>4642</v>
      </c>
      <c r="G143" s="230" t="s">
        <v>1875</v>
      </c>
      <c r="H143" s="231">
        <v>2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327</v>
      </c>
      <c r="AT143" s="239" t="s">
        <v>185</v>
      </c>
      <c r="AU143" s="239" t="s">
        <v>83</v>
      </c>
      <c r="AY143" s="17" t="s">
        <v>183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327</v>
      </c>
      <c r="BM143" s="239" t="s">
        <v>4643</v>
      </c>
    </row>
    <row r="144" s="2" customFormat="1" ht="44.25" customHeight="1">
      <c r="A144" s="38"/>
      <c r="B144" s="39"/>
      <c r="C144" s="227" t="s">
        <v>143</v>
      </c>
      <c r="D144" s="288" t="s">
        <v>185</v>
      </c>
      <c r="E144" s="228" t="s">
        <v>4644</v>
      </c>
      <c r="F144" s="229" t="s">
        <v>4645</v>
      </c>
      <c r="G144" s="230" t="s">
        <v>4293</v>
      </c>
      <c r="H144" s="231">
        <v>5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0.017469999999999999</v>
      </c>
      <c r="R144" s="237">
        <f>Q144*H144</f>
        <v>0.087349999999999997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327</v>
      </c>
      <c r="AT144" s="239" t="s">
        <v>185</v>
      </c>
      <c r="AU144" s="239" t="s">
        <v>83</v>
      </c>
      <c r="AY144" s="17" t="s">
        <v>183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81</v>
      </c>
      <c r="BK144" s="240">
        <f>ROUND(I144*H144,2)</f>
        <v>0</v>
      </c>
      <c r="BL144" s="17" t="s">
        <v>327</v>
      </c>
      <c r="BM144" s="239" t="s">
        <v>4646</v>
      </c>
    </row>
    <row r="145" s="14" customFormat="1">
      <c r="A145" s="14"/>
      <c r="B145" s="252"/>
      <c r="C145" s="253"/>
      <c r="D145" s="243" t="s">
        <v>195</v>
      </c>
      <c r="E145" s="254" t="s">
        <v>1</v>
      </c>
      <c r="F145" s="255" t="s">
        <v>4647</v>
      </c>
      <c r="G145" s="253"/>
      <c r="H145" s="256">
        <v>5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195</v>
      </c>
      <c r="AU145" s="262" t="s">
        <v>83</v>
      </c>
      <c r="AV145" s="14" t="s">
        <v>83</v>
      </c>
      <c r="AW145" s="14" t="s">
        <v>30</v>
      </c>
      <c r="AX145" s="14" t="s">
        <v>81</v>
      </c>
      <c r="AY145" s="262" t="s">
        <v>183</v>
      </c>
    </row>
    <row r="146" s="2" customFormat="1" ht="33" customHeight="1">
      <c r="A146" s="38"/>
      <c r="B146" s="39"/>
      <c r="C146" s="227" t="s">
        <v>146</v>
      </c>
      <c r="D146" s="288" t="s">
        <v>185</v>
      </c>
      <c r="E146" s="228" t="s">
        <v>4648</v>
      </c>
      <c r="F146" s="229" t="s">
        <v>4649</v>
      </c>
      <c r="G146" s="230" t="s">
        <v>325</v>
      </c>
      <c r="H146" s="231">
        <v>1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0.0012700000000000001</v>
      </c>
      <c r="R146" s="237">
        <f>Q146*H146</f>
        <v>0.0012700000000000001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327</v>
      </c>
      <c r="AT146" s="239" t="s">
        <v>185</v>
      </c>
      <c r="AU146" s="239" t="s">
        <v>83</v>
      </c>
      <c r="AY146" s="17" t="s">
        <v>183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81</v>
      </c>
      <c r="BK146" s="240">
        <f>ROUND(I146*H146,2)</f>
        <v>0</v>
      </c>
      <c r="BL146" s="17" t="s">
        <v>327</v>
      </c>
      <c r="BM146" s="239" t="s">
        <v>4650</v>
      </c>
    </row>
    <row r="147" s="14" customFormat="1">
      <c r="A147" s="14"/>
      <c r="B147" s="252"/>
      <c r="C147" s="253"/>
      <c r="D147" s="243" t="s">
        <v>195</v>
      </c>
      <c r="E147" s="254" t="s">
        <v>1</v>
      </c>
      <c r="F147" s="255" t="s">
        <v>81</v>
      </c>
      <c r="G147" s="253"/>
      <c r="H147" s="256">
        <v>1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195</v>
      </c>
      <c r="AU147" s="262" t="s">
        <v>83</v>
      </c>
      <c r="AV147" s="14" t="s">
        <v>83</v>
      </c>
      <c r="AW147" s="14" t="s">
        <v>30</v>
      </c>
      <c r="AX147" s="14" t="s">
        <v>81</v>
      </c>
      <c r="AY147" s="262" t="s">
        <v>183</v>
      </c>
    </row>
    <row r="148" s="2" customFormat="1" ht="37.8" customHeight="1">
      <c r="A148" s="38"/>
      <c r="B148" s="39"/>
      <c r="C148" s="277" t="s">
        <v>322</v>
      </c>
      <c r="D148" s="289" t="s">
        <v>649</v>
      </c>
      <c r="E148" s="278" t="s">
        <v>4651</v>
      </c>
      <c r="F148" s="279" t="s">
        <v>4652</v>
      </c>
      <c r="G148" s="280" t="s">
        <v>325</v>
      </c>
      <c r="H148" s="281">
        <v>1</v>
      </c>
      <c r="I148" s="282"/>
      <c r="J148" s="283">
        <f>ROUND(I148*H148,2)</f>
        <v>0</v>
      </c>
      <c r="K148" s="284"/>
      <c r="L148" s="285"/>
      <c r="M148" s="286" t="s">
        <v>1</v>
      </c>
      <c r="N148" s="287" t="s">
        <v>38</v>
      </c>
      <c r="O148" s="91"/>
      <c r="P148" s="237">
        <f>O148*H148</f>
        <v>0</v>
      </c>
      <c r="Q148" s="237">
        <v>0.017500000000000002</v>
      </c>
      <c r="R148" s="237">
        <f>Q148*H148</f>
        <v>0.017500000000000002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435</v>
      </c>
      <c r="AT148" s="239" t="s">
        <v>649</v>
      </c>
      <c r="AU148" s="239" t="s">
        <v>83</v>
      </c>
      <c r="AY148" s="17" t="s">
        <v>183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327</v>
      </c>
      <c r="BM148" s="239" t="s">
        <v>4653</v>
      </c>
    </row>
    <row r="149" s="14" customFormat="1">
      <c r="A149" s="14"/>
      <c r="B149" s="252"/>
      <c r="C149" s="253"/>
      <c r="D149" s="243" t="s">
        <v>195</v>
      </c>
      <c r="E149" s="254" t="s">
        <v>1</v>
      </c>
      <c r="F149" s="255" t="s">
        <v>81</v>
      </c>
      <c r="G149" s="253"/>
      <c r="H149" s="256">
        <v>1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195</v>
      </c>
      <c r="AU149" s="262" t="s">
        <v>83</v>
      </c>
      <c r="AV149" s="14" t="s">
        <v>83</v>
      </c>
      <c r="AW149" s="14" t="s">
        <v>30</v>
      </c>
      <c r="AX149" s="14" t="s">
        <v>81</v>
      </c>
      <c r="AY149" s="262" t="s">
        <v>183</v>
      </c>
    </row>
    <row r="150" s="2" customFormat="1" ht="16.5" customHeight="1">
      <c r="A150" s="38"/>
      <c r="B150" s="39"/>
      <c r="C150" s="227" t="s">
        <v>327</v>
      </c>
      <c r="D150" s="288" t="s">
        <v>185</v>
      </c>
      <c r="E150" s="228" t="s">
        <v>4654</v>
      </c>
      <c r="F150" s="229" t="s">
        <v>4655</v>
      </c>
      <c r="G150" s="230" t="s">
        <v>325</v>
      </c>
      <c r="H150" s="231">
        <v>6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327</v>
      </c>
      <c r="AT150" s="239" t="s">
        <v>185</v>
      </c>
      <c r="AU150" s="239" t="s">
        <v>83</v>
      </c>
      <c r="AY150" s="17" t="s">
        <v>183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327</v>
      </c>
      <c r="BM150" s="239" t="s">
        <v>4656</v>
      </c>
    </row>
    <row r="151" s="2" customFormat="1" ht="16.5" customHeight="1">
      <c r="A151" s="38"/>
      <c r="B151" s="39"/>
      <c r="C151" s="277" t="s">
        <v>331</v>
      </c>
      <c r="D151" s="289" t="s">
        <v>649</v>
      </c>
      <c r="E151" s="278" t="s">
        <v>4657</v>
      </c>
      <c r="F151" s="279" t="s">
        <v>4658</v>
      </c>
      <c r="G151" s="280" t="s">
        <v>325</v>
      </c>
      <c r="H151" s="281">
        <v>6</v>
      </c>
      <c r="I151" s="282"/>
      <c r="J151" s="283">
        <f>ROUND(I151*H151,2)</f>
        <v>0</v>
      </c>
      <c r="K151" s="284"/>
      <c r="L151" s="285"/>
      <c r="M151" s="286" t="s">
        <v>1</v>
      </c>
      <c r="N151" s="287" t="s">
        <v>38</v>
      </c>
      <c r="O151" s="91"/>
      <c r="P151" s="237">
        <f>O151*H151</f>
        <v>0</v>
      </c>
      <c r="Q151" s="237">
        <v>0.0025300000000000001</v>
      </c>
      <c r="R151" s="237">
        <f>Q151*H151</f>
        <v>0.015180000000000001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435</v>
      </c>
      <c r="AT151" s="239" t="s">
        <v>649</v>
      </c>
      <c r="AU151" s="239" t="s">
        <v>83</v>
      </c>
      <c r="AY151" s="17" t="s">
        <v>183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327</v>
      </c>
      <c r="BM151" s="239" t="s">
        <v>4659</v>
      </c>
    </row>
    <row r="152" s="14" customFormat="1">
      <c r="A152" s="14"/>
      <c r="B152" s="252"/>
      <c r="C152" s="253"/>
      <c r="D152" s="243" t="s">
        <v>195</v>
      </c>
      <c r="E152" s="254" t="s">
        <v>1</v>
      </c>
      <c r="F152" s="255" t="s">
        <v>3208</v>
      </c>
      <c r="G152" s="253"/>
      <c r="H152" s="256">
        <v>6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195</v>
      </c>
      <c r="AU152" s="262" t="s">
        <v>83</v>
      </c>
      <c r="AV152" s="14" t="s">
        <v>83</v>
      </c>
      <c r="AW152" s="14" t="s">
        <v>30</v>
      </c>
      <c r="AX152" s="14" t="s">
        <v>81</v>
      </c>
      <c r="AY152" s="262" t="s">
        <v>183</v>
      </c>
    </row>
    <row r="153" s="2" customFormat="1" ht="24.15" customHeight="1">
      <c r="A153" s="38"/>
      <c r="B153" s="39"/>
      <c r="C153" s="227" t="s">
        <v>335</v>
      </c>
      <c r="D153" s="227" t="s">
        <v>185</v>
      </c>
      <c r="E153" s="228" t="s">
        <v>4660</v>
      </c>
      <c r="F153" s="229" t="s">
        <v>4661</v>
      </c>
      <c r="G153" s="230" t="s">
        <v>1875</v>
      </c>
      <c r="H153" s="231">
        <v>3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327</v>
      </c>
      <c r="AT153" s="239" t="s">
        <v>185</v>
      </c>
      <c r="AU153" s="239" t="s">
        <v>83</v>
      </c>
      <c r="AY153" s="17" t="s">
        <v>183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327</v>
      </c>
      <c r="BM153" s="239" t="s">
        <v>4662</v>
      </c>
    </row>
    <row r="154" s="2" customFormat="1" ht="24.15" customHeight="1">
      <c r="A154" s="38"/>
      <c r="B154" s="39"/>
      <c r="C154" s="227" t="s">
        <v>343</v>
      </c>
      <c r="D154" s="227" t="s">
        <v>185</v>
      </c>
      <c r="E154" s="228" t="s">
        <v>4663</v>
      </c>
      <c r="F154" s="229" t="s">
        <v>4664</v>
      </c>
      <c r="G154" s="230" t="s">
        <v>4293</v>
      </c>
      <c r="H154" s="231">
        <v>6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0.0038300000000000001</v>
      </c>
      <c r="R154" s="237">
        <f>Q154*H154</f>
        <v>0.02298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327</v>
      </c>
      <c r="AT154" s="239" t="s">
        <v>185</v>
      </c>
      <c r="AU154" s="239" t="s">
        <v>83</v>
      </c>
      <c r="AY154" s="17" t="s">
        <v>183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81</v>
      </c>
      <c r="BK154" s="240">
        <f>ROUND(I154*H154,2)</f>
        <v>0</v>
      </c>
      <c r="BL154" s="17" t="s">
        <v>327</v>
      </c>
      <c r="BM154" s="239" t="s">
        <v>4665</v>
      </c>
    </row>
    <row r="155" s="14" customFormat="1">
      <c r="A155" s="14"/>
      <c r="B155" s="252"/>
      <c r="C155" s="253"/>
      <c r="D155" s="243" t="s">
        <v>195</v>
      </c>
      <c r="E155" s="254" t="s">
        <v>1</v>
      </c>
      <c r="F155" s="255" t="s">
        <v>257</v>
      </c>
      <c r="G155" s="253"/>
      <c r="H155" s="256">
        <v>6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195</v>
      </c>
      <c r="AU155" s="262" t="s">
        <v>83</v>
      </c>
      <c r="AV155" s="14" t="s">
        <v>83</v>
      </c>
      <c r="AW155" s="14" t="s">
        <v>30</v>
      </c>
      <c r="AX155" s="14" t="s">
        <v>81</v>
      </c>
      <c r="AY155" s="262" t="s">
        <v>183</v>
      </c>
    </row>
    <row r="156" s="2" customFormat="1" ht="55.5" customHeight="1">
      <c r="A156" s="38"/>
      <c r="B156" s="39"/>
      <c r="C156" s="277" t="s">
        <v>349</v>
      </c>
      <c r="D156" s="277" t="s">
        <v>649</v>
      </c>
      <c r="E156" s="278" t="s">
        <v>4666</v>
      </c>
      <c r="F156" s="279" t="s">
        <v>4667</v>
      </c>
      <c r="G156" s="280" t="s">
        <v>325</v>
      </c>
      <c r="H156" s="281">
        <v>6</v>
      </c>
      <c r="I156" s="282"/>
      <c r="J156" s="283">
        <f>ROUND(I156*H156,2)</f>
        <v>0</v>
      </c>
      <c r="K156" s="284"/>
      <c r="L156" s="285"/>
      <c r="M156" s="286" t="s">
        <v>1</v>
      </c>
      <c r="N156" s="287" t="s">
        <v>38</v>
      </c>
      <c r="O156" s="91"/>
      <c r="P156" s="237">
        <f>O156*H156</f>
        <v>0</v>
      </c>
      <c r="Q156" s="237">
        <v>0.0071999999999999998</v>
      </c>
      <c r="R156" s="237">
        <f>Q156*H156</f>
        <v>0.043200000000000002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435</v>
      </c>
      <c r="AT156" s="239" t="s">
        <v>649</v>
      </c>
      <c r="AU156" s="239" t="s">
        <v>83</v>
      </c>
      <c r="AY156" s="17" t="s">
        <v>183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81</v>
      </c>
      <c r="BK156" s="240">
        <f>ROUND(I156*H156,2)</f>
        <v>0</v>
      </c>
      <c r="BL156" s="17" t="s">
        <v>327</v>
      </c>
      <c r="BM156" s="239" t="s">
        <v>4668</v>
      </c>
    </row>
    <row r="157" s="14" customFormat="1">
      <c r="A157" s="14"/>
      <c r="B157" s="252"/>
      <c r="C157" s="253"/>
      <c r="D157" s="243" t="s">
        <v>195</v>
      </c>
      <c r="E157" s="254" t="s">
        <v>1</v>
      </c>
      <c r="F157" s="255" t="s">
        <v>257</v>
      </c>
      <c r="G157" s="253"/>
      <c r="H157" s="256">
        <v>6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195</v>
      </c>
      <c r="AU157" s="262" t="s">
        <v>83</v>
      </c>
      <c r="AV157" s="14" t="s">
        <v>83</v>
      </c>
      <c r="AW157" s="14" t="s">
        <v>30</v>
      </c>
      <c r="AX157" s="14" t="s">
        <v>81</v>
      </c>
      <c r="AY157" s="262" t="s">
        <v>183</v>
      </c>
    </row>
    <row r="158" s="2" customFormat="1" ht="21.75" customHeight="1">
      <c r="A158" s="38"/>
      <c r="B158" s="39"/>
      <c r="C158" s="227" t="s">
        <v>7</v>
      </c>
      <c r="D158" s="288" t="s">
        <v>185</v>
      </c>
      <c r="E158" s="228" t="s">
        <v>4669</v>
      </c>
      <c r="F158" s="229" t="s">
        <v>4670</v>
      </c>
      <c r="G158" s="230" t="s">
        <v>4293</v>
      </c>
      <c r="H158" s="231">
        <v>2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0.0022300000000000002</v>
      </c>
      <c r="R158" s="237">
        <f>Q158*H158</f>
        <v>0.0044600000000000004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327</v>
      </c>
      <c r="AT158" s="239" t="s">
        <v>185</v>
      </c>
      <c r="AU158" s="239" t="s">
        <v>83</v>
      </c>
      <c r="AY158" s="17" t="s">
        <v>183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81</v>
      </c>
      <c r="BK158" s="240">
        <f>ROUND(I158*H158,2)</f>
        <v>0</v>
      </c>
      <c r="BL158" s="17" t="s">
        <v>327</v>
      </c>
      <c r="BM158" s="239" t="s">
        <v>4671</v>
      </c>
    </row>
    <row r="159" s="14" customFormat="1">
      <c r="A159" s="14"/>
      <c r="B159" s="252"/>
      <c r="C159" s="253"/>
      <c r="D159" s="243" t="s">
        <v>195</v>
      </c>
      <c r="E159" s="254" t="s">
        <v>1</v>
      </c>
      <c r="F159" s="255" t="s">
        <v>83</v>
      </c>
      <c r="G159" s="253"/>
      <c r="H159" s="256">
        <v>2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195</v>
      </c>
      <c r="AU159" s="262" t="s">
        <v>83</v>
      </c>
      <c r="AV159" s="14" t="s">
        <v>83</v>
      </c>
      <c r="AW159" s="14" t="s">
        <v>30</v>
      </c>
      <c r="AX159" s="14" t="s">
        <v>81</v>
      </c>
      <c r="AY159" s="262" t="s">
        <v>183</v>
      </c>
    </row>
    <row r="160" s="2" customFormat="1" ht="55.5" customHeight="1">
      <c r="A160" s="38"/>
      <c r="B160" s="39"/>
      <c r="C160" s="277" t="s">
        <v>362</v>
      </c>
      <c r="D160" s="289" t="s">
        <v>649</v>
      </c>
      <c r="E160" s="278" t="s">
        <v>4672</v>
      </c>
      <c r="F160" s="279" t="s">
        <v>4673</v>
      </c>
      <c r="G160" s="280" t="s">
        <v>325</v>
      </c>
      <c r="H160" s="281">
        <v>2</v>
      </c>
      <c r="I160" s="282"/>
      <c r="J160" s="283">
        <f>ROUND(I160*H160,2)</f>
        <v>0</v>
      </c>
      <c r="K160" s="284"/>
      <c r="L160" s="285"/>
      <c r="M160" s="286" t="s">
        <v>1</v>
      </c>
      <c r="N160" s="287" t="s">
        <v>38</v>
      </c>
      <c r="O160" s="91"/>
      <c r="P160" s="237">
        <f>O160*H160</f>
        <v>0</v>
      </c>
      <c r="Q160" s="237">
        <v>0.0095899999999999996</v>
      </c>
      <c r="R160" s="237">
        <f>Q160*H160</f>
        <v>0.019179999999999999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435</v>
      </c>
      <c r="AT160" s="239" t="s">
        <v>649</v>
      </c>
      <c r="AU160" s="239" t="s">
        <v>83</v>
      </c>
      <c r="AY160" s="17" t="s">
        <v>183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81</v>
      </c>
      <c r="BK160" s="240">
        <f>ROUND(I160*H160,2)</f>
        <v>0</v>
      </c>
      <c r="BL160" s="17" t="s">
        <v>327</v>
      </c>
      <c r="BM160" s="239" t="s">
        <v>4674</v>
      </c>
    </row>
    <row r="161" s="14" customFormat="1">
      <c r="A161" s="14"/>
      <c r="B161" s="252"/>
      <c r="C161" s="253"/>
      <c r="D161" s="243" t="s">
        <v>195</v>
      </c>
      <c r="E161" s="254" t="s">
        <v>1</v>
      </c>
      <c r="F161" s="255" t="s">
        <v>83</v>
      </c>
      <c r="G161" s="253"/>
      <c r="H161" s="256">
        <v>2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195</v>
      </c>
      <c r="AU161" s="262" t="s">
        <v>83</v>
      </c>
      <c r="AV161" s="14" t="s">
        <v>83</v>
      </c>
      <c r="AW161" s="14" t="s">
        <v>30</v>
      </c>
      <c r="AX161" s="14" t="s">
        <v>81</v>
      </c>
      <c r="AY161" s="262" t="s">
        <v>183</v>
      </c>
    </row>
    <row r="162" s="2" customFormat="1" ht="16.5" customHeight="1">
      <c r="A162" s="38"/>
      <c r="B162" s="39"/>
      <c r="C162" s="227" t="s">
        <v>370</v>
      </c>
      <c r="D162" s="227" t="s">
        <v>185</v>
      </c>
      <c r="E162" s="228" t="s">
        <v>4675</v>
      </c>
      <c r="F162" s="229" t="s">
        <v>4676</v>
      </c>
      <c r="G162" s="230" t="s">
        <v>4293</v>
      </c>
      <c r="H162" s="231">
        <v>1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0.0063299999999999997</v>
      </c>
      <c r="R162" s="237">
        <f>Q162*H162</f>
        <v>0.0063299999999999997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327</v>
      </c>
      <c r="AT162" s="239" t="s">
        <v>185</v>
      </c>
      <c r="AU162" s="239" t="s">
        <v>83</v>
      </c>
      <c r="AY162" s="17" t="s">
        <v>183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327</v>
      </c>
      <c r="BM162" s="239" t="s">
        <v>4677</v>
      </c>
    </row>
    <row r="163" s="2" customFormat="1" ht="33" customHeight="1">
      <c r="A163" s="38"/>
      <c r="B163" s="39"/>
      <c r="C163" s="277" t="s">
        <v>376</v>
      </c>
      <c r="D163" s="277" t="s">
        <v>649</v>
      </c>
      <c r="E163" s="278" t="s">
        <v>4678</v>
      </c>
      <c r="F163" s="279" t="s">
        <v>4679</v>
      </c>
      <c r="G163" s="280" t="s">
        <v>325</v>
      </c>
      <c r="H163" s="281">
        <v>1</v>
      </c>
      <c r="I163" s="282"/>
      <c r="J163" s="283">
        <f>ROUND(I163*H163,2)</f>
        <v>0</v>
      </c>
      <c r="K163" s="284"/>
      <c r="L163" s="285"/>
      <c r="M163" s="286" t="s">
        <v>1</v>
      </c>
      <c r="N163" s="287" t="s">
        <v>38</v>
      </c>
      <c r="O163" s="91"/>
      <c r="P163" s="237">
        <f>O163*H163</f>
        <v>0</v>
      </c>
      <c r="Q163" s="237">
        <v>0.044999999999999998</v>
      </c>
      <c r="R163" s="237">
        <f>Q163*H163</f>
        <v>0.044999999999999998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435</v>
      </c>
      <c r="AT163" s="239" t="s">
        <v>649</v>
      </c>
      <c r="AU163" s="239" t="s">
        <v>83</v>
      </c>
      <c r="AY163" s="17" t="s">
        <v>183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327</v>
      </c>
      <c r="BM163" s="239" t="s">
        <v>4680</v>
      </c>
    </row>
    <row r="164" s="2" customFormat="1" ht="16.5" customHeight="1">
      <c r="A164" s="38"/>
      <c r="B164" s="39"/>
      <c r="C164" s="277" t="s">
        <v>391</v>
      </c>
      <c r="D164" s="289" t="s">
        <v>649</v>
      </c>
      <c r="E164" s="278" t="s">
        <v>4681</v>
      </c>
      <c r="F164" s="279" t="s">
        <v>4682</v>
      </c>
      <c r="G164" s="280" t="s">
        <v>325</v>
      </c>
      <c r="H164" s="281">
        <v>1</v>
      </c>
      <c r="I164" s="282"/>
      <c r="J164" s="283">
        <f>ROUND(I164*H164,2)</f>
        <v>0</v>
      </c>
      <c r="K164" s="284"/>
      <c r="L164" s="285"/>
      <c r="M164" s="286" t="s">
        <v>1</v>
      </c>
      <c r="N164" s="287" t="s">
        <v>38</v>
      </c>
      <c r="O164" s="91"/>
      <c r="P164" s="237">
        <f>O164*H164</f>
        <v>0</v>
      </c>
      <c r="Q164" s="237">
        <v>0.00050000000000000001</v>
      </c>
      <c r="R164" s="237">
        <f>Q164*H164</f>
        <v>0.00050000000000000001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435</v>
      </c>
      <c r="AT164" s="239" t="s">
        <v>649</v>
      </c>
      <c r="AU164" s="239" t="s">
        <v>83</v>
      </c>
      <c r="AY164" s="17" t="s">
        <v>183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81</v>
      </c>
      <c r="BK164" s="240">
        <f>ROUND(I164*H164,2)</f>
        <v>0</v>
      </c>
      <c r="BL164" s="17" t="s">
        <v>327</v>
      </c>
      <c r="BM164" s="239" t="s">
        <v>4683</v>
      </c>
    </row>
    <row r="165" s="2" customFormat="1" ht="37.8" customHeight="1">
      <c r="A165" s="38"/>
      <c r="B165" s="39"/>
      <c r="C165" s="227" t="s">
        <v>398</v>
      </c>
      <c r="D165" s="227" t="s">
        <v>185</v>
      </c>
      <c r="E165" s="228" t="s">
        <v>4684</v>
      </c>
      <c r="F165" s="229" t="s">
        <v>4685</v>
      </c>
      <c r="G165" s="230" t="s">
        <v>4293</v>
      </c>
      <c r="H165" s="231">
        <v>1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0.050099999999999999</v>
      </c>
      <c r="R165" s="237">
        <f>Q165*H165</f>
        <v>0.050099999999999999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327</v>
      </c>
      <c r="AT165" s="239" t="s">
        <v>185</v>
      </c>
      <c r="AU165" s="239" t="s">
        <v>83</v>
      </c>
      <c r="AY165" s="17" t="s">
        <v>183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81</v>
      </c>
      <c r="BK165" s="240">
        <f>ROUND(I165*H165,2)</f>
        <v>0</v>
      </c>
      <c r="BL165" s="17" t="s">
        <v>327</v>
      </c>
      <c r="BM165" s="239" t="s">
        <v>4686</v>
      </c>
    </row>
    <row r="166" s="14" customFormat="1">
      <c r="A166" s="14"/>
      <c r="B166" s="252"/>
      <c r="C166" s="253"/>
      <c r="D166" s="243" t="s">
        <v>195</v>
      </c>
      <c r="E166" s="254" t="s">
        <v>1</v>
      </c>
      <c r="F166" s="255" t="s">
        <v>81</v>
      </c>
      <c r="G166" s="253"/>
      <c r="H166" s="256">
        <v>1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195</v>
      </c>
      <c r="AU166" s="262" t="s">
        <v>83</v>
      </c>
      <c r="AV166" s="14" t="s">
        <v>83</v>
      </c>
      <c r="AW166" s="14" t="s">
        <v>30</v>
      </c>
      <c r="AX166" s="14" t="s">
        <v>81</v>
      </c>
      <c r="AY166" s="262" t="s">
        <v>183</v>
      </c>
    </row>
    <row r="167" s="2" customFormat="1" ht="16.5" customHeight="1">
      <c r="A167" s="38"/>
      <c r="B167" s="39"/>
      <c r="C167" s="227" t="s">
        <v>404</v>
      </c>
      <c r="D167" s="227" t="s">
        <v>185</v>
      </c>
      <c r="E167" s="228" t="s">
        <v>4687</v>
      </c>
      <c r="F167" s="229" t="s">
        <v>4688</v>
      </c>
      <c r="G167" s="230" t="s">
        <v>325</v>
      </c>
      <c r="H167" s="231">
        <v>4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327</v>
      </c>
      <c r="AT167" s="239" t="s">
        <v>185</v>
      </c>
      <c r="AU167" s="239" t="s">
        <v>83</v>
      </c>
      <c r="AY167" s="17" t="s">
        <v>183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81</v>
      </c>
      <c r="BK167" s="240">
        <f>ROUND(I167*H167,2)</f>
        <v>0</v>
      </c>
      <c r="BL167" s="17" t="s">
        <v>327</v>
      </c>
      <c r="BM167" s="239" t="s">
        <v>4689</v>
      </c>
    </row>
    <row r="168" s="2" customFormat="1" ht="16.5" customHeight="1">
      <c r="A168" s="38"/>
      <c r="B168" s="39"/>
      <c r="C168" s="277" t="s">
        <v>414</v>
      </c>
      <c r="D168" s="277" t="s">
        <v>649</v>
      </c>
      <c r="E168" s="278" t="s">
        <v>4690</v>
      </c>
      <c r="F168" s="279" t="s">
        <v>4691</v>
      </c>
      <c r="G168" s="280" t="s">
        <v>325</v>
      </c>
      <c r="H168" s="281">
        <v>4</v>
      </c>
      <c r="I168" s="282"/>
      <c r="J168" s="283">
        <f>ROUND(I168*H168,2)</f>
        <v>0</v>
      </c>
      <c r="K168" s="284"/>
      <c r="L168" s="285"/>
      <c r="M168" s="286" t="s">
        <v>1</v>
      </c>
      <c r="N168" s="287" t="s">
        <v>38</v>
      </c>
      <c r="O168" s="91"/>
      <c r="P168" s="237">
        <f>O168*H168</f>
        <v>0</v>
      </c>
      <c r="Q168" s="237">
        <v>0.00050000000000000001</v>
      </c>
      <c r="R168" s="237">
        <f>Q168*H168</f>
        <v>0.002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435</v>
      </c>
      <c r="AT168" s="239" t="s">
        <v>649</v>
      </c>
      <c r="AU168" s="239" t="s">
        <v>83</v>
      </c>
      <c r="AY168" s="17" t="s">
        <v>183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81</v>
      </c>
      <c r="BK168" s="240">
        <f>ROUND(I168*H168,2)</f>
        <v>0</v>
      </c>
      <c r="BL168" s="17" t="s">
        <v>327</v>
      </c>
      <c r="BM168" s="239" t="s">
        <v>4692</v>
      </c>
    </row>
    <row r="169" s="2" customFormat="1" ht="16.5" customHeight="1">
      <c r="A169" s="38"/>
      <c r="B169" s="39"/>
      <c r="C169" s="227" t="s">
        <v>419</v>
      </c>
      <c r="D169" s="288" t="s">
        <v>185</v>
      </c>
      <c r="E169" s="228" t="s">
        <v>4693</v>
      </c>
      <c r="F169" s="229" t="s">
        <v>4694</v>
      </c>
      <c r="G169" s="230" t="s">
        <v>325</v>
      </c>
      <c r="H169" s="231">
        <v>6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327</v>
      </c>
      <c r="AT169" s="239" t="s">
        <v>185</v>
      </c>
      <c r="AU169" s="239" t="s">
        <v>83</v>
      </c>
      <c r="AY169" s="17" t="s">
        <v>183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327</v>
      </c>
      <c r="BM169" s="239" t="s">
        <v>4695</v>
      </c>
    </row>
    <row r="170" s="14" customFormat="1">
      <c r="A170" s="14"/>
      <c r="B170" s="252"/>
      <c r="C170" s="253"/>
      <c r="D170" s="243" t="s">
        <v>195</v>
      </c>
      <c r="E170" s="254" t="s">
        <v>1</v>
      </c>
      <c r="F170" s="255" t="s">
        <v>257</v>
      </c>
      <c r="G170" s="253"/>
      <c r="H170" s="256">
        <v>6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195</v>
      </c>
      <c r="AU170" s="262" t="s">
        <v>83</v>
      </c>
      <c r="AV170" s="14" t="s">
        <v>83</v>
      </c>
      <c r="AW170" s="14" t="s">
        <v>30</v>
      </c>
      <c r="AX170" s="14" t="s">
        <v>81</v>
      </c>
      <c r="AY170" s="262" t="s">
        <v>183</v>
      </c>
    </row>
    <row r="171" s="2" customFormat="1" ht="24.15" customHeight="1">
      <c r="A171" s="38"/>
      <c r="B171" s="39"/>
      <c r="C171" s="277" t="s">
        <v>424</v>
      </c>
      <c r="D171" s="289" t="s">
        <v>649</v>
      </c>
      <c r="E171" s="278" t="s">
        <v>4696</v>
      </c>
      <c r="F171" s="279" t="s">
        <v>4697</v>
      </c>
      <c r="G171" s="280" t="s">
        <v>325</v>
      </c>
      <c r="H171" s="281">
        <v>6</v>
      </c>
      <c r="I171" s="282"/>
      <c r="J171" s="283">
        <f>ROUND(I171*H171,2)</f>
        <v>0</v>
      </c>
      <c r="K171" s="284"/>
      <c r="L171" s="285"/>
      <c r="M171" s="286" t="s">
        <v>1</v>
      </c>
      <c r="N171" s="287" t="s">
        <v>38</v>
      </c>
      <c r="O171" s="91"/>
      <c r="P171" s="237">
        <f>O171*H171</f>
        <v>0</v>
      </c>
      <c r="Q171" s="237">
        <v>0.00016000000000000001</v>
      </c>
      <c r="R171" s="237">
        <f>Q171*H171</f>
        <v>0.00096000000000000013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435</v>
      </c>
      <c r="AT171" s="239" t="s">
        <v>649</v>
      </c>
      <c r="AU171" s="239" t="s">
        <v>83</v>
      </c>
      <c r="AY171" s="17" t="s">
        <v>183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327</v>
      </c>
      <c r="BM171" s="239" t="s">
        <v>4698</v>
      </c>
    </row>
    <row r="172" s="14" customFormat="1">
      <c r="A172" s="14"/>
      <c r="B172" s="252"/>
      <c r="C172" s="253"/>
      <c r="D172" s="243" t="s">
        <v>195</v>
      </c>
      <c r="E172" s="254" t="s">
        <v>1</v>
      </c>
      <c r="F172" s="255" t="s">
        <v>3208</v>
      </c>
      <c r="G172" s="253"/>
      <c r="H172" s="256">
        <v>6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195</v>
      </c>
      <c r="AU172" s="262" t="s">
        <v>83</v>
      </c>
      <c r="AV172" s="14" t="s">
        <v>83</v>
      </c>
      <c r="AW172" s="14" t="s">
        <v>30</v>
      </c>
      <c r="AX172" s="14" t="s">
        <v>81</v>
      </c>
      <c r="AY172" s="262" t="s">
        <v>183</v>
      </c>
    </row>
    <row r="173" s="2" customFormat="1" ht="16.5" customHeight="1">
      <c r="A173" s="38"/>
      <c r="B173" s="39"/>
      <c r="C173" s="227" t="s">
        <v>428</v>
      </c>
      <c r="D173" s="227" t="s">
        <v>185</v>
      </c>
      <c r="E173" s="228" t="s">
        <v>4699</v>
      </c>
      <c r="F173" s="229" t="s">
        <v>4700</v>
      </c>
      <c r="G173" s="230" t="s">
        <v>325</v>
      </c>
      <c r="H173" s="231">
        <v>2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327</v>
      </c>
      <c r="AT173" s="239" t="s">
        <v>185</v>
      </c>
      <c r="AU173" s="239" t="s">
        <v>83</v>
      </c>
      <c r="AY173" s="17" t="s">
        <v>183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327</v>
      </c>
      <c r="BM173" s="239" t="s">
        <v>4701</v>
      </c>
    </row>
    <row r="174" s="2" customFormat="1" ht="24.15" customHeight="1">
      <c r="A174" s="38"/>
      <c r="B174" s="39"/>
      <c r="C174" s="277" t="s">
        <v>435</v>
      </c>
      <c r="D174" s="277" t="s">
        <v>649</v>
      </c>
      <c r="E174" s="278" t="s">
        <v>4702</v>
      </c>
      <c r="F174" s="279" t="s">
        <v>4703</v>
      </c>
      <c r="G174" s="280" t="s">
        <v>325</v>
      </c>
      <c r="H174" s="281">
        <v>2</v>
      </c>
      <c r="I174" s="282"/>
      <c r="J174" s="283">
        <f>ROUND(I174*H174,2)</f>
        <v>0</v>
      </c>
      <c r="K174" s="284"/>
      <c r="L174" s="285"/>
      <c r="M174" s="286" t="s">
        <v>1</v>
      </c>
      <c r="N174" s="287" t="s">
        <v>38</v>
      </c>
      <c r="O174" s="91"/>
      <c r="P174" s="237">
        <f>O174*H174</f>
        <v>0</v>
      </c>
      <c r="Q174" s="237">
        <v>0.00050000000000000001</v>
      </c>
      <c r="R174" s="237">
        <f>Q174*H174</f>
        <v>0.001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435</v>
      </c>
      <c r="AT174" s="239" t="s">
        <v>649</v>
      </c>
      <c r="AU174" s="239" t="s">
        <v>83</v>
      </c>
      <c r="AY174" s="17" t="s">
        <v>183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81</v>
      </c>
      <c r="BK174" s="240">
        <f>ROUND(I174*H174,2)</f>
        <v>0</v>
      </c>
      <c r="BL174" s="17" t="s">
        <v>327</v>
      </c>
      <c r="BM174" s="239" t="s">
        <v>4704</v>
      </c>
    </row>
    <row r="175" s="2" customFormat="1" ht="16.5" customHeight="1">
      <c r="A175" s="38"/>
      <c r="B175" s="39"/>
      <c r="C175" s="227" t="s">
        <v>439</v>
      </c>
      <c r="D175" s="288" t="s">
        <v>185</v>
      </c>
      <c r="E175" s="228" t="s">
        <v>4705</v>
      </c>
      <c r="F175" s="229" t="s">
        <v>4706</v>
      </c>
      <c r="G175" s="230" t="s">
        <v>325</v>
      </c>
      <c r="H175" s="231">
        <v>6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327</v>
      </c>
      <c r="AT175" s="239" t="s">
        <v>185</v>
      </c>
      <c r="AU175" s="239" t="s">
        <v>83</v>
      </c>
      <c r="AY175" s="17" t="s">
        <v>183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81</v>
      </c>
      <c r="BK175" s="240">
        <f>ROUND(I175*H175,2)</f>
        <v>0</v>
      </c>
      <c r="BL175" s="17" t="s">
        <v>327</v>
      </c>
      <c r="BM175" s="239" t="s">
        <v>4707</v>
      </c>
    </row>
    <row r="176" s="14" customFormat="1">
      <c r="A176" s="14"/>
      <c r="B176" s="252"/>
      <c r="C176" s="253"/>
      <c r="D176" s="243" t="s">
        <v>195</v>
      </c>
      <c r="E176" s="254" t="s">
        <v>1</v>
      </c>
      <c r="F176" s="255" t="s">
        <v>257</v>
      </c>
      <c r="G176" s="253"/>
      <c r="H176" s="256">
        <v>6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195</v>
      </c>
      <c r="AU176" s="262" t="s">
        <v>83</v>
      </c>
      <c r="AV176" s="14" t="s">
        <v>83</v>
      </c>
      <c r="AW176" s="14" t="s">
        <v>30</v>
      </c>
      <c r="AX176" s="14" t="s">
        <v>81</v>
      </c>
      <c r="AY176" s="262" t="s">
        <v>183</v>
      </c>
    </row>
    <row r="177" s="2" customFormat="1" ht="16.5" customHeight="1">
      <c r="A177" s="38"/>
      <c r="B177" s="39"/>
      <c r="C177" s="277" t="s">
        <v>444</v>
      </c>
      <c r="D177" s="289" t="s">
        <v>649</v>
      </c>
      <c r="E177" s="278" t="s">
        <v>4708</v>
      </c>
      <c r="F177" s="279" t="s">
        <v>4709</v>
      </c>
      <c r="G177" s="280" t="s">
        <v>325</v>
      </c>
      <c r="H177" s="281">
        <v>6</v>
      </c>
      <c r="I177" s="282"/>
      <c r="J177" s="283">
        <f>ROUND(I177*H177,2)</f>
        <v>0</v>
      </c>
      <c r="K177" s="284"/>
      <c r="L177" s="285"/>
      <c r="M177" s="286" t="s">
        <v>1</v>
      </c>
      <c r="N177" s="287" t="s">
        <v>38</v>
      </c>
      <c r="O177" s="91"/>
      <c r="P177" s="237">
        <f>O177*H177</f>
        <v>0</v>
      </c>
      <c r="Q177" s="237">
        <v>0.0013400000000000001</v>
      </c>
      <c r="R177" s="237">
        <f>Q177*H177</f>
        <v>0.0080400000000000003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435</v>
      </c>
      <c r="AT177" s="239" t="s">
        <v>649</v>
      </c>
      <c r="AU177" s="239" t="s">
        <v>83</v>
      </c>
      <c r="AY177" s="17" t="s">
        <v>183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81</v>
      </c>
      <c r="BK177" s="240">
        <f>ROUND(I177*H177,2)</f>
        <v>0</v>
      </c>
      <c r="BL177" s="17" t="s">
        <v>327</v>
      </c>
      <c r="BM177" s="239" t="s">
        <v>4710</v>
      </c>
    </row>
    <row r="178" s="13" customFormat="1">
      <c r="A178" s="13"/>
      <c r="B178" s="241"/>
      <c r="C178" s="242"/>
      <c r="D178" s="243" t="s">
        <v>195</v>
      </c>
      <c r="E178" s="244" t="s">
        <v>1</v>
      </c>
      <c r="F178" s="245" t="s">
        <v>4711</v>
      </c>
      <c r="G178" s="242"/>
      <c r="H178" s="244" t="s">
        <v>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195</v>
      </c>
      <c r="AU178" s="251" t="s">
        <v>83</v>
      </c>
      <c r="AV178" s="13" t="s">
        <v>81</v>
      </c>
      <c r="AW178" s="13" t="s">
        <v>30</v>
      </c>
      <c r="AX178" s="13" t="s">
        <v>73</v>
      </c>
      <c r="AY178" s="251" t="s">
        <v>183</v>
      </c>
    </row>
    <row r="179" s="14" customFormat="1">
      <c r="A179" s="14"/>
      <c r="B179" s="252"/>
      <c r="C179" s="253"/>
      <c r="D179" s="243" t="s">
        <v>195</v>
      </c>
      <c r="E179" s="254" t="s">
        <v>1</v>
      </c>
      <c r="F179" s="255" t="s">
        <v>3208</v>
      </c>
      <c r="G179" s="253"/>
      <c r="H179" s="256">
        <v>6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195</v>
      </c>
      <c r="AU179" s="262" t="s">
        <v>83</v>
      </c>
      <c r="AV179" s="14" t="s">
        <v>83</v>
      </c>
      <c r="AW179" s="14" t="s">
        <v>30</v>
      </c>
      <c r="AX179" s="14" t="s">
        <v>81</v>
      </c>
      <c r="AY179" s="262" t="s">
        <v>183</v>
      </c>
    </row>
    <row r="180" s="2" customFormat="1" ht="16.5" customHeight="1">
      <c r="A180" s="38"/>
      <c r="B180" s="39"/>
      <c r="C180" s="277" t="s">
        <v>448</v>
      </c>
      <c r="D180" s="277" t="s">
        <v>649</v>
      </c>
      <c r="E180" s="278" t="s">
        <v>4712</v>
      </c>
      <c r="F180" s="279" t="s">
        <v>4713</v>
      </c>
      <c r="G180" s="280" t="s">
        <v>325</v>
      </c>
      <c r="H180" s="281">
        <v>5</v>
      </c>
      <c r="I180" s="282"/>
      <c r="J180" s="283">
        <f>ROUND(I180*H180,2)</f>
        <v>0</v>
      </c>
      <c r="K180" s="284"/>
      <c r="L180" s="285"/>
      <c r="M180" s="286" t="s">
        <v>1</v>
      </c>
      <c r="N180" s="287" t="s">
        <v>38</v>
      </c>
      <c r="O180" s="91"/>
      <c r="P180" s="237">
        <f>O180*H180</f>
        <v>0</v>
      </c>
      <c r="Q180" s="237">
        <v>0.0015</v>
      </c>
      <c r="R180" s="237">
        <f>Q180*H180</f>
        <v>0.0074999999999999997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435</v>
      </c>
      <c r="AT180" s="239" t="s">
        <v>649</v>
      </c>
      <c r="AU180" s="239" t="s">
        <v>83</v>
      </c>
      <c r="AY180" s="17" t="s">
        <v>183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81</v>
      </c>
      <c r="BK180" s="240">
        <f>ROUND(I180*H180,2)</f>
        <v>0</v>
      </c>
      <c r="BL180" s="17" t="s">
        <v>327</v>
      </c>
      <c r="BM180" s="239" t="s">
        <v>4714</v>
      </c>
    </row>
    <row r="181" s="13" customFormat="1">
      <c r="A181" s="13"/>
      <c r="B181" s="241"/>
      <c r="C181" s="242"/>
      <c r="D181" s="243" t="s">
        <v>195</v>
      </c>
      <c r="E181" s="244" t="s">
        <v>1</v>
      </c>
      <c r="F181" s="245" t="s">
        <v>4715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195</v>
      </c>
      <c r="AU181" s="251" t="s">
        <v>83</v>
      </c>
      <c r="AV181" s="13" t="s">
        <v>81</v>
      </c>
      <c r="AW181" s="13" t="s">
        <v>30</v>
      </c>
      <c r="AX181" s="13" t="s">
        <v>73</v>
      </c>
      <c r="AY181" s="251" t="s">
        <v>183</v>
      </c>
    </row>
    <row r="182" s="14" customFormat="1">
      <c r="A182" s="14"/>
      <c r="B182" s="252"/>
      <c r="C182" s="253"/>
      <c r="D182" s="243" t="s">
        <v>195</v>
      </c>
      <c r="E182" s="254" t="s">
        <v>1</v>
      </c>
      <c r="F182" s="255" t="s">
        <v>244</v>
      </c>
      <c r="G182" s="253"/>
      <c r="H182" s="256">
        <v>5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195</v>
      </c>
      <c r="AU182" s="262" t="s">
        <v>83</v>
      </c>
      <c r="AV182" s="14" t="s">
        <v>83</v>
      </c>
      <c r="AW182" s="14" t="s">
        <v>30</v>
      </c>
      <c r="AX182" s="14" t="s">
        <v>81</v>
      </c>
      <c r="AY182" s="262" t="s">
        <v>183</v>
      </c>
    </row>
    <row r="183" s="2" customFormat="1" ht="16.5" customHeight="1">
      <c r="A183" s="38"/>
      <c r="B183" s="39"/>
      <c r="C183" s="227" t="s">
        <v>453</v>
      </c>
      <c r="D183" s="288" t="s">
        <v>185</v>
      </c>
      <c r="E183" s="228" t="s">
        <v>4716</v>
      </c>
      <c r="F183" s="229" t="s">
        <v>4717</v>
      </c>
      <c r="G183" s="230" t="s">
        <v>325</v>
      </c>
      <c r="H183" s="231">
        <v>6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38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327</v>
      </c>
      <c r="AT183" s="239" t="s">
        <v>185</v>
      </c>
      <c r="AU183" s="239" t="s">
        <v>83</v>
      </c>
      <c r="AY183" s="17" t="s">
        <v>183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81</v>
      </c>
      <c r="BK183" s="240">
        <f>ROUND(I183*H183,2)</f>
        <v>0</v>
      </c>
      <c r="BL183" s="17" t="s">
        <v>327</v>
      </c>
      <c r="BM183" s="239" t="s">
        <v>4718</v>
      </c>
    </row>
    <row r="184" s="14" customFormat="1">
      <c r="A184" s="14"/>
      <c r="B184" s="252"/>
      <c r="C184" s="253"/>
      <c r="D184" s="243" t="s">
        <v>195</v>
      </c>
      <c r="E184" s="254" t="s">
        <v>1</v>
      </c>
      <c r="F184" s="255" t="s">
        <v>257</v>
      </c>
      <c r="G184" s="253"/>
      <c r="H184" s="256">
        <v>6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195</v>
      </c>
      <c r="AU184" s="262" t="s">
        <v>83</v>
      </c>
      <c r="AV184" s="14" t="s">
        <v>83</v>
      </c>
      <c r="AW184" s="14" t="s">
        <v>30</v>
      </c>
      <c r="AX184" s="14" t="s">
        <v>81</v>
      </c>
      <c r="AY184" s="262" t="s">
        <v>183</v>
      </c>
    </row>
    <row r="185" s="2" customFormat="1" ht="16.5" customHeight="1">
      <c r="A185" s="38"/>
      <c r="B185" s="39"/>
      <c r="C185" s="277" t="s">
        <v>461</v>
      </c>
      <c r="D185" s="289" t="s">
        <v>649</v>
      </c>
      <c r="E185" s="278" t="s">
        <v>4719</v>
      </c>
      <c r="F185" s="279" t="s">
        <v>4720</v>
      </c>
      <c r="G185" s="280" t="s">
        <v>325</v>
      </c>
      <c r="H185" s="281">
        <v>6</v>
      </c>
      <c r="I185" s="282"/>
      <c r="J185" s="283">
        <f>ROUND(I185*H185,2)</f>
        <v>0</v>
      </c>
      <c r="K185" s="284"/>
      <c r="L185" s="285"/>
      <c r="M185" s="286" t="s">
        <v>1</v>
      </c>
      <c r="N185" s="287" t="s">
        <v>38</v>
      </c>
      <c r="O185" s="91"/>
      <c r="P185" s="237">
        <f>O185*H185</f>
        <v>0</v>
      </c>
      <c r="Q185" s="237">
        <v>0.00012</v>
      </c>
      <c r="R185" s="237">
        <f>Q185*H185</f>
        <v>0.00072000000000000005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435</v>
      </c>
      <c r="AT185" s="239" t="s">
        <v>649</v>
      </c>
      <c r="AU185" s="239" t="s">
        <v>83</v>
      </c>
      <c r="AY185" s="17" t="s">
        <v>183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81</v>
      </c>
      <c r="BK185" s="240">
        <f>ROUND(I185*H185,2)</f>
        <v>0</v>
      </c>
      <c r="BL185" s="17" t="s">
        <v>327</v>
      </c>
      <c r="BM185" s="239" t="s">
        <v>4721</v>
      </c>
    </row>
    <row r="186" s="14" customFormat="1">
      <c r="A186" s="14"/>
      <c r="B186" s="252"/>
      <c r="C186" s="253"/>
      <c r="D186" s="243" t="s">
        <v>195</v>
      </c>
      <c r="E186" s="254" t="s">
        <v>1</v>
      </c>
      <c r="F186" s="255" t="s">
        <v>257</v>
      </c>
      <c r="G186" s="253"/>
      <c r="H186" s="256">
        <v>6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195</v>
      </c>
      <c r="AU186" s="262" t="s">
        <v>83</v>
      </c>
      <c r="AV186" s="14" t="s">
        <v>83</v>
      </c>
      <c r="AW186" s="14" t="s">
        <v>30</v>
      </c>
      <c r="AX186" s="14" t="s">
        <v>81</v>
      </c>
      <c r="AY186" s="262" t="s">
        <v>183</v>
      </c>
    </row>
    <row r="187" s="2" customFormat="1" ht="33" customHeight="1">
      <c r="A187" s="38"/>
      <c r="B187" s="39"/>
      <c r="C187" s="227" t="s">
        <v>468</v>
      </c>
      <c r="D187" s="227" t="s">
        <v>185</v>
      </c>
      <c r="E187" s="228" t="s">
        <v>4722</v>
      </c>
      <c r="F187" s="229" t="s">
        <v>4723</v>
      </c>
      <c r="G187" s="230" t="s">
        <v>4293</v>
      </c>
      <c r="H187" s="231">
        <v>1</v>
      </c>
      <c r="I187" s="232"/>
      <c r="J187" s="233">
        <f>ROUND(I187*H187,2)</f>
        <v>0</v>
      </c>
      <c r="K187" s="234"/>
      <c r="L187" s="44"/>
      <c r="M187" s="235" t="s">
        <v>1</v>
      </c>
      <c r="N187" s="236" t="s">
        <v>38</v>
      </c>
      <c r="O187" s="91"/>
      <c r="P187" s="237">
        <f>O187*H187</f>
        <v>0</v>
      </c>
      <c r="Q187" s="237">
        <v>0.0050600000000000003</v>
      </c>
      <c r="R187" s="237">
        <f>Q187*H187</f>
        <v>0.0050600000000000003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327</v>
      </c>
      <c r="AT187" s="239" t="s">
        <v>185</v>
      </c>
      <c r="AU187" s="239" t="s">
        <v>83</v>
      </c>
      <c r="AY187" s="17" t="s">
        <v>183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81</v>
      </c>
      <c r="BK187" s="240">
        <f>ROUND(I187*H187,2)</f>
        <v>0</v>
      </c>
      <c r="BL187" s="17" t="s">
        <v>327</v>
      </c>
      <c r="BM187" s="239" t="s">
        <v>4724</v>
      </c>
    </row>
    <row r="188" s="2" customFormat="1" ht="49.05" customHeight="1">
      <c r="A188" s="38"/>
      <c r="B188" s="39"/>
      <c r="C188" s="227" t="s">
        <v>475</v>
      </c>
      <c r="D188" s="288" t="s">
        <v>185</v>
      </c>
      <c r="E188" s="228" t="s">
        <v>4725</v>
      </c>
      <c r="F188" s="229" t="s">
        <v>4726</v>
      </c>
      <c r="G188" s="230" t="s">
        <v>4293</v>
      </c>
      <c r="H188" s="231">
        <v>2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0.01525</v>
      </c>
      <c r="R188" s="237">
        <f>Q188*H188</f>
        <v>0.030499999999999999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327</v>
      </c>
      <c r="AT188" s="239" t="s">
        <v>185</v>
      </c>
      <c r="AU188" s="239" t="s">
        <v>83</v>
      </c>
      <c r="AY188" s="17" t="s">
        <v>183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81</v>
      </c>
      <c r="BK188" s="240">
        <f>ROUND(I188*H188,2)</f>
        <v>0</v>
      </c>
      <c r="BL188" s="17" t="s">
        <v>327</v>
      </c>
      <c r="BM188" s="239" t="s">
        <v>4727</v>
      </c>
    </row>
    <row r="189" s="14" customFormat="1">
      <c r="A189" s="14"/>
      <c r="B189" s="252"/>
      <c r="C189" s="253"/>
      <c r="D189" s="243" t="s">
        <v>195</v>
      </c>
      <c r="E189" s="254" t="s">
        <v>1</v>
      </c>
      <c r="F189" s="255" t="s">
        <v>83</v>
      </c>
      <c r="G189" s="253"/>
      <c r="H189" s="256">
        <v>2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195</v>
      </c>
      <c r="AU189" s="262" t="s">
        <v>83</v>
      </c>
      <c r="AV189" s="14" t="s">
        <v>83</v>
      </c>
      <c r="AW189" s="14" t="s">
        <v>30</v>
      </c>
      <c r="AX189" s="14" t="s">
        <v>81</v>
      </c>
      <c r="AY189" s="262" t="s">
        <v>183</v>
      </c>
    </row>
    <row r="190" s="2" customFormat="1" ht="37.8" customHeight="1">
      <c r="A190" s="38"/>
      <c r="B190" s="39"/>
      <c r="C190" s="227" t="s">
        <v>482</v>
      </c>
      <c r="D190" s="227" t="s">
        <v>185</v>
      </c>
      <c r="E190" s="228" t="s">
        <v>4728</v>
      </c>
      <c r="F190" s="229" t="s">
        <v>4729</v>
      </c>
      <c r="G190" s="230" t="s">
        <v>4293</v>
      </c>
      <c r="H190" s="231">
        <v>1</v>
      </c>
      <c r="I190" s="232"/>
      <c r="J190" s="233">
        <f>ROUND(I190*H190,2)</f>
        <v>0</v>
      </c>
      <c r="K190" s="234"/>
      <c r="L190" s="44"/>
      <c r="M190" s="235" t="s">
        <v>1</v>
      </c>
      <c r="N190" s="236" t="s">
        <v>38</v>
      </c>
      <c r="O190" s="91"/>
      <c r="P190" s="237">
        <f>O190*H190</f>
        <v>0</v>
      </c>
      <c r="Q190" s="237">
        <v>0.01745</v>
      </c>
      <c r="R190" s="237">
        <f>Q190*H190</f>
        <v>0.01745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327</v>
      </c>
      <c r="AT190" s="239" t="s">
        <v>185</v>
      </c>
      <c r="AU190" s="239" t="s">
        <v>83</v>
      </c>
      <c r="AY190" s="17" t="s">
        <v>183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81</v>
      </c>
      <c r="BK190" s="240">
        <f>ROUND(I190*H190,2)</f>
        <v>0</v>
      </c>
      <c r="BL190" s="17" t="s">
        <v>327</v>
      </c>
      <c r="BM190" s="239" t="s">
        <v>4730</v>
      </c>
    </row>
    <row r="191" s="14" customFormat="1">
      <c r="A191" s="14"/>
      <c r="B191" s="252"/>
      <c r="C191" s="253"/>
      <c r="D191" s="243" t="s">
        <v>195</v>
      </c>
      <c r="E191" s="254" t="s">
        <v>1</v>
      </c>
      <c r="F191" s="255" t="s">
        <v>81</v>
      </c>
      <c r="G191" s="253"/>
      <c r="H191" s="256">
        <v>1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195</v>
      </c>
      <c r="AU191" s="262" t="s">
        <v>83</v>
      </c>
      <c r="AV191" s="14" t="s">
        <v>83</v>
      </c>
      <c r="AW191" s="14" t="s">
        <v>30</v>
      </c>
      <c r="AX191" s="14" t="s">
        <v>81</v>
      </c>
      <c r="AY191" s="262" t="s">
        <v>183</v>
      </c>
    </row>
    <row r="192" s="2" customFormat="1" ht="24.15" customHeight="1">
      <c r="A192" s="38"/>
      <c r="B192" s="39"/>
      <c r="C192" s="227" t="s">
        <v>489</v>
      </c>
      <c r="D192" s="288" t="s">
        <v>185</v>
      </c>
      <c r="E192" s="228" t="s">
        <v>4731</v>
      </c>
      <c r="F192" s="229" t="s">
        <v>4732</v>
      </c>
      <c r="G192" s="230" t="s">
        <v>4293</v>
      </c>
      <c r="H192" s="231">
        <v>2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38</v>
      </c>
      <c r="O192" s="91"/>
      <c r="P192" s="237">
        <f>O192*H192</f>
        <v>0</v>
      </c>
      <c r="Q192" s="237">
        <v>0.00024000000000000001</v>
      </c>
      <c r="R192" s="237">
        <f>Q192*H192</f>
        <v>0.00048000000000000001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327</v>
      </c>
      <c r="AT192" s="239" t="s">
        <v>185</v>
      </c>
      <c r="AU192" s="239" t="s">
        <v>83</v>
      </c>
      <c r="AY192" s="17" t="s">
        <v>183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81</v>
      </c>
      <c r="BK192" s="240">
        <f>ROUND(I192*H192,2)</f>
        <v>0</v>
      </c>
      <c r="BL192" s="17" t="s">
        <v>327</v>
      </c>
      <c r="BM192" s="239" t="s">
        <v>4733</v>
      </c>
    </row>
    <row r="193" s="13" customFormat="1">
      <c r="A193" s="13"/>
      <c r="B193" s="241"/>
      <c r="C193" s="242"/>
      <c r="D193" s="243" t="s">
        <v>195</v>
      </c>
      <c r="E193" s="244" t="s">
        <v>1</v>
      </c>
      <c r="F193" s="245" t="s">
        <v>4734</v>
      </c>
      <c r="G193" s="242"/>
      <c r="H193" s="244" t="s">
        <v>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195</v>
      </c>
      <c r="AU193" s="251" t="s">
        <v>83</v>
      </c>
      <c r="AV193" s="13" t="s">
        <v>81</v>
      </c>
      <c r="AW193" s="13" t="s">
        <v>30</v>
      </c>
      <c r="AX193" s="13" t="s">
        <v>73</v>
      </c>
      <c r="AY193" s="251" t="s">
        <v>183</v>
      </c>
    </row>
    <row r="194" s="14" customFormat="1">
      <c r="A194" s="14"/>
      <c r="B194" s="252"/>
      <c r="C194" s="253"/>
      <c r="D194" s="243" t="s">
        <v>195</v>
      </c>
      <c r="E194" s="254" t="s">
        <v>1</v>
      </c>
      <c r="F194" s="255" t="s">
        <v>83</v>
      </c>
      <c r="G194" s="253"/>
      <c r="H194" s="256">
        <v>2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195</v>
      </c>
      <c r="AU194" s="262" t="s">
        <v>83</v>
      </c>
      <c r="AV194" s="14" t="s">
        <v>83</v>
      </c>
      <c r="AW194" s="14" t="s">
        <v>30</v>
      </c>
      <c r="AX194" s="14" t="s">
        <v>81</v>
      </c>
      <c r="AY194" s="262" t="s">
        <v>183</v>
      </c>
    </row>
    <row r="195" s="2" customFormat="1" ht="49.05" customHeight="1">
      <c r="A195" s="38"/>
      <c r="B195" s="39"/>
      <c r="C195" s="227" t="s">
        <v>493</v>
      </c>
      <c r="D195" s="288" t="s">
        <v>185</v>
      </c>
      <c r="E195" s="228" t="s">
        <v>4735</v>
      </c>
      <c r="F195" s="229" t="s">
        <v>4736</v>
      </c>
      <c r="G195" s="230" t="s">
        <v>4293</v>
      </c>
      <c r="H195" s="231">
        <v>2</v>
      </c>
      <c r="I195" s="232"/>
      <c r="J195" s="233">
        <f>ROUND(I195*H195,2)</f>
        <v>0</v>
      </c>
      <c r="K195" s="234"/>
      <c r="L195" s="44"/>
      <c r="M195" s="235" t="s">
        <v>1</v>
      </c>
      <c r="N195" s="236" t="s">
        <v>38</v>
      </c>
      <c r="O195" s="91"/>
      <c r="P195" s="237">
        <f>O195*H195</f>
        <v>0</v>
      </c>
      <c r="Q195" s="237">
        <v>0.0018</v>
      </c>
      <c r="R195" s="237">
        <f>Q195*H195</f>
        <v>0.0035999999999999999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327</v>
      </c>
      <c r="AT195" s="239" t="s">
        <v>185</v>
      </c>
      <c r="AU195" s="239" t="s">
        <v>83</v>
      </c>
      <c r="AY195" s="17" t="s">
        <v>183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81</v>
      </c>
      <c r="BK195" s="240">
        <f>ROUND(I195*H195,2)</f>
        <v>0</v>
      </c>
      <c r="BL195" s="17" t="s">
        <v>327</v>
      </c>
      <c r="BM195" s="239" t="s">
        <v>4737</v>
      </c>
    </row>
    <row r="196" s="14" customFormat="1">
      <c r="A196" s="14"/>
      <c r="B196" s="252"/>
      <c r="C196" s="253"/>
      <c r="D196" s="243" t="s">
        <v>195</v>
      </c>
      <c r="E196" s="254" t="s">
        <v>1</v>
      </c>
      <c r="F196" s="255" t="s">
        <v>83</v>
      </c>
      <c r="G196" s="253"/>
      <c r="H196" s="256">
        <v>2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195</v>
      </c>
      <c r="AU196" s="262" t="s">
        <v>83</v>
      </c>
      <c r="AV196" s="14" t="s">
        <v>83</v>
      </c>
      <c r="AW196" s="14" t="s">
        <v>30</v>
      </c>
      <c r="AX196" s="14" t="s">
        <v>81</v>
      </c>
      <c r="AY196" s="262" t="s">
        <v>183</v>
      </c>
    </row>
    <row r="197" s="2" customFormat="1" ht="49.05" customHeight="1">
      <c r="A197" s="38"/>
      <c r="B197" s="39"/>
      <c r="C197" s="227" t="s">
        <v>500</v>
      </c>
      <c r="D197" s="288" t="s">
        <v>185</v>
      </c>
      <c r="E197" s="228" t="s">
        <v>4738</v>
      </c>
      <c r="F197" s="229" t="s">
        <v>4739</v>
      </c>
      <c r="G197" s="230" t="s">
        <v>4293</v>
      </c>
      <c r="H197" s="231">
        <v>2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38</v>
      </c>
      <c r="O197" s="91"/>
      <c r="P197" s="237">
        <f>O197*H197</f>
        <v>0</v>
      </c>
      <c r="Q197" s="237">
        <v>0.0018</v>
      </c>
      <c r="R197" s="237">
        <f>Q197*H197</f>
        <v>0.0035999999999999999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327</v>
      </c>
      <c r="AT197" s="239" t="s">
        <v>185</v>
      </c>
      <c r="AU197" s="239" t="s">
        <v>83</v>
      </c>
      <c r="AY197" s="17" t="s">
        <v>183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81</v>
      </c>
      <c r="BK197" s="240">
        <f>ROUND(I197*H197,2)</f>
        <v>0</v>
      </c>
      <c r="BL197" s="17" t="s">
        <v>327</v>
      </c>
      <c r="BM197" s="239" t="s">
        <v>4740</v>
      </c>
    </row>
    <row r="198" s="14" customFormat="1">
      <c r="A198" s="14"/>
      <c r="B198" s="252"/>
      <c r="C198" s="253"/>
      <c r="D198" s="243" t="s">
        <v>195</v>
      </c>
      <c r="E198" s="254" t="s">
        <v>1</v>
      </c>
      <c r="F198" s="255" t="s">
        <v>83</v>
      </c>
      <c r="G198" s="253"/>
      <c r="H198" s="256">
        <v>2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195</v>
      </c>
      <c r="AU198" s="262" t="s">
        <v>83</v>
      </c>
      <c r="AV198" s="14" t="s">
        <v>83</v>
      </c>
      <c r="AW198" s="14" t="s">
        <v>30</v>
      </c>
      <c r="AX198" s="14" t="s">
        <v>81</v>
      </c>
      <c r="AY198" s="262" t="s">
        <v>183</v>
      </c>
    </row>
    <row r="199" s="2" customFormat="1" ht="37.8" customHeight="1">
      <c r="A199" s="38"/>
      <c r="B199" s="39"/>
      <c r="C199" s="227" t="s">
        <v>505</v>
      </c>
      <c r="D199" s="227" t="s">
        <v>185</v>
      </c>
      <c r="E199" s="228" t="s">
        <v>4741</v>
      </c>
      <c r="F199" s="229" t="s">
        <v>4742</v>
      </c>
      <c r="G199" s="230" t="s">
        <v>325</v>
      </c>
      <c r="H199" s="231">
        <v>3</v>
      </c>
      <c r="I199" s="232"/>
      <c r="J199" s="233">
        <f>ROUND(I199*H199,2)</f>
        <v>0</v>
      </c>
      <c r="K199" s="234"/>
      <c r="L199" s="44"/>
      <c r="M199" s="235" t="s">
        <v>1</v>
      </c>
      <c r="N199" s="236" t="s">
        <v>38</v>
      </c>
      <c r="O199" s="91"/>
      <c r="P199" s="237">
        <f>O199*H199</f>
        <v>0</v>
      </c>
      <c r="Q199" s="237">
        <v>0.00016000000000000001</v>
      </c>
      <c r="R199" s="237">
        <f>Q199*H199</f>
        <v>0.00048000000000000007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327</v>
      </c>
      <c r="AT199" s="239" t="s">
        <v>185</v>
      </c>
      <c r="AU199" s="239" t="s">
        <v>83</v>
      </c>
      <c r="AY199" s="17" t="s">
        <v>183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7" t="s">
        <v>81</v>
      </c>
      <c r="BK199" s="240">
        <f>ROUND(I199*H199,2)</f>
        <v>0</v>
      </c>
      <c r="BL199" s="17" t="s">
        <v>327</v>
      </c>
      <c r="BM199" s="239" t="s">
        <v>4743</v>
      </c>
    </row>
    <row r="200" s="2" customFormat="1" ht="33" customHeight="1">
      <c r="A200" s="38"/>
      <c r="B200" s="39"/>
      <c r="C200" s="277" t="s">
        <v>511</v>
      </c>
      <c r="D200" s="277" t="s">
        <v>649</v>
      </c>
      <c r="E200" s="278" t="s">
        <v>4744</v>
      </c>
      <c r="F200" s="279" t="s">
        <v>4745</v>
      </c>
      <c r="G200" s="280" t="s">
        <v>325</v>
      </c>
      <c r="H200" s="281">
        <v>3</v>
      </c>
      <c r="I200" s="282"/>
      <c r="J200" s="283">
        <f>ROUND(I200*H200,2)</f>
        <v>0</v>
      </c>
      <c r="K200" s="284"/>
      <c r="L200" s="285"/>
      <c r="M200" s="286" t="s">
        <v>1</v>
      </c>
      <c r="N200" s="287" t="s">
        <v>38</v>
      </c>
      <c r="O200" s="91"/>
      <c r="P200" s="237">
        <f>O200*H200</f>
        <v>0</v>
      </c>
      <c r="Q200" s="237">
        <v>0.00156</v>
      </c>
      <c r="R200" s="237">
        <f>Q200*H200</f>
        <v>0.0046800000000000001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435</v>
      </c>
      <c r="AT200" s="239" t="s">
        <v>649</v>
      </c>
      <c r="AU200" s="239" t="s">
        <v>83</v>
      </c>
      <c r="AY200" s="17" t="s">
        <v>183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81</v>
      </c>
      <c r="BK200" s="240">
        <f>ROUND(I200*H200,2)</f>
        <v>0</v>
      </c>
      <c r="BL200" s="17" t="s">
        <v>327</v>
      </c>
      <c r="BM200" s="239" t="s">
        <v>4746</v>
      </c>
    </row>
    <row r="201" s="14" customFormat="1">
      <c r="A201" s="14"/>
      <c r="B201" s="252"/>
      <c r="C201" s="253"/>
      <c r="D201" s="243" t="s">
        <v>195</v>
      </c>
      <c r="E201" s="254" t="s">
        <v>1</v>
      </c>
      <c r="F201" s="255" t="s">
        <v>199</v>
      </c>
      <c r="G201" s="253"/>
      <c r="H201" s="256">
        <v>3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195</v>
      </c>
      <c r="AU201" s="262" t="s">
        <v>83</v>
      </c>
      <c r="AV201" s="14" t="s">
        <v>83</v>
      </c>
      <c r="AW201" s="14" t="s">
        <v>30</v>
      </c>
      <c r="AX201" s="14" t="s">
        <v>81</v>
      </c>
      <c r="AY201" s="262" t="s">
        <v>183</v>
      </c>
    </row>
    <row r="202" s="2" customFormat="1" ht="33" customHeight="1">
      <c r="A202" s="38"/>
      <c r="B202" s="39"/>
      <c r="C202" s="227" t="s">
        <v>517</v>
      </c>
      <c r="D202" s="288" t="s">
        <v>185</v>
      </c>
      <c r="E202" s="228" t="s">
        <v>4747</v>
      </c>
      <c r="F202" s="229" t="s">
        <v>4748</v>
      </c>
      <c r="G202" s="230" t="s">
        <v>4293</v>
      </c>
      <c r="H202" s="231">
        <v>4</v>
      </c>
      <c r="I202" s="232"/>
      <c r="J202" s="233">
        <f>ROUND(I202*H202,2)</f>
        <v>0</v>
      </c>
      <c r="K202" s="234"/>
      <c r="L202" s="44"/>
      <c r="M202" s="235" t="s">
        <v>1</v>
      </c>
      <c r="N202" s="236" t="s">
        <v>38</v>
      </c>
      <c r="O202" s="91"/>
      <c r="P202" s="237">
        <f>O202*H202</f>
        <v>0</v>
      </c>
      <c r="Q202" s="237">
        <v>0.0025400000000000002</v>
      </c>
      <c r="R202" s="237">
        <f>Q202*H202</f>
        <v>0.010160000000000001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327</v>
      </c>
      <c r="AT202" s="239" t="s">
        <v>185</v>
      </c>
      <c r="AU202" s="239" t="s">
        <v>83</v>
      </c>
      <c r="AY202" s="17" t="s">
        <v>183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7" t="s">
        <v>81</v>
      </c>
      <c r="BK202" s="240">
        <f>ROUND(I202*H202,2)</f>
        <v>0</v>
      </c>
      <c r="BL202" s="17" t="s">
        <v>327</v>
      </c>
      <c r="BM202" s="239" t="s">
        <v>4749</v>
      </c>
    </row>
    <row r="203" s="14" customFormat="1">
      <c r="A203" s="14"/>
      <c r="B203" s="252"/>
      <c r="C203" s="253"/>
      <c r="D203" s="243" t="s">
        <v>195</v>
      </c>
      <c r="E203" s="254" t="s">
        <v>1</v>
      </c>
      <c r="F203" s="255" t="s">
        <v>188</v>
      </c>
      <c r="G203" s="253"/>
      <c r="H203" s="256">
        <v>4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195</v>
      </c>
      <c r="AU203" s="262" t="s">
        <v>83</v>
      </c>
      <c r="AV203" s="14" t="s">
        <v>83</v>
      </c>
      <c r="AW203" s="14" t="s">
        <v>30</v>
      </c>
      <c r="AX203" s="14" t="s">
        <v>81</v>
      </c>
      <c r="AY203" s="262" t="s">
        <v>183</v>
      </c>
    </row>
    <row r="204" s="2" customFormat="1" ht="21.75" customHeight="1">
      <c r="A204" s="38"/>
      <c r="B204" s="39"/>
      <c r="C204" s="227" t="s">
        <v>522</v>
      </c>
      <c r="D204" s="227" t="s">
        <v>185</v>
      </c>
      <c r="E204" s="228" t="s">
        <v>4750</v>
      </c>
      <c r="F204" s="229" t="s">
        <v>4751</v>
      </c>
      <c r="G204" s="230" t="s">
        <v>4293</v>
      </c>
      <c r="H204" s="231">
        <v>1</v>
      </c>
      <c r="I204" s="232"/>
      <c r="J204" s="233">
        <f>ROUND(I204*H204,2)</f>
        <v>0</v>
      </c>
      <c r="K204" s="234"/>
      <c r="L204" s="44"/>
      <c r="M204" s="235" t="s">
        <v>1</v>
      </c>
      <c r="N204" s="236" t="s">
        <v>38</v>
      </c>
      <c r="O204" s="91"/>
      <c r="P204" s="237">
        <f>O204*H204</f>
        <v>0</v>
      </c>
      <c r="Q204" s="237">
        <v>0.00044000000000000002</v>
      </c>
      <c r="R204" s="237">
        <f>Q204*H204</f>
        <v>0.00044000000000000002</v>
      </c>
      <c r="S204" s="237">
        <v>0</v>
      </c>
      <c r="T204" s="23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9" t="s">
        <v>327</v>
      </c>
      <c r="AT204" s="239" t="s">
        <v>185</v>
      </c>
      <c r="AU204" s="239" t="s">
        <v>83</v>
      </c>
      <c r="AY204" s="17" t="s">
        <v>183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7" t="s">
        <v>81</v>
      </c>
      <c r="BK204" s="240">
        <f>ROUND(I204*H204,2)</f>
        <v>0</v>
      </c>
      <c r="BL204" s="17" t="s">
        <v>327</v>
      </c>
      <c r="BM204" s="239" t="s">
        <v>4752</v>
      </c>
    </row>
    <row r="205" s="14" customFormat="1">
      <c r="A205" s="14"/>
      <c r="B205" s="252"/>
      <c r="C205" s="253"/>
      <c r="D205" s="243" t="s">
        <v>195</v>
      </c>
      <c r="E205" s="254" t="s">
        <v>1</v>
      </c>
      <c r="F205" s="255" t="s">
        <v>81</v>
      </c>
      <c r="G205" s="253"/>
      <c r="H205" s="256">
        <v>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195</v>
      </c>
      <c r="AU205" s="262" t="s">
        <v>83</v>
      </c>
      <c r="AV205" s="14" t="s">
        <v>83</v>
      </c>
      <c r="AW205" s="14" t="s">
        <v>30</v>
      </c>
      <c r="AX205" s="14" t="s">
        <v>81</v>
      </c>
      <c r="AY205" s="262" t="s">
        <v>183</v>
      </c>
    </row>
    <row r="206" s="2" customFormat="1" ht="37.8" customHeight="1">
      <c r="A206" s="38"/>
      <c r="B206" s="39"/>
      <c r="C206" s="277" t="s">
        <v>528</v>
      </c>
      <c r="D206" s="277" t="s">
        <v>649</v>
      </c>
      <c r="E206" s="278" t="s">
        <v>4753</v>
      </c>
      <c r="F206" s="279" t="s">
        <v>4754</v>
      </c>
      <c r="G206" s="280" t="s">
        <v>325</v>
      </c>
      <c r="H206" s="281">
        <v>1</v>
      </c>
      <c r="I206" s="282"/>
      <c r="J206" s="283">
        <f>ROUND(I206*H206,2)</f>
        <v>0</v>
      </c>
      <c r="K206" s="284"/>
      <c r="L206" s="285"/>
      <c r="M206" s="286" t="s">
        <v>1</v>
      </c>
      <c r="N206" s="287" t="s">
        <v>38</v>
      </c>
      <c r="O206" s="91"/>
      <c r="P206" s="237">
        <f>O206*H206</f>
        <v>0</v>
      </c>
      <c r="Q206" s="237">
        <v>0.00156</v>
      </c>
      <c r="R206" s="237">
        <f>Q206*H206</f>
        <v>0.00156</v>
      </c>
      <c r="S206" s="237">
        <v>0</v>
      </c>
      <c r="T206" s="23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9" t="s">
        <v>435</v>
      </c>
      <c r="AT206" s="239" t="s">
        <v>649</v>
      </c>
      <c r="AU206" s="239" t="s">
        <v>83</v>
      </c>
      <c r="AY206" s="17" t="s">
        <v>183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7" t="s">
        <v>81</v>
      </c>
      <c r="BK206" s="240">
        <f>ROUND(I206*H206,2)</f>
        <v>0</v>
      </c>
      <c r="BL206" s="17" t="s">
        <v>327</v>
      </c>
      <c r="BM206" s="239" t="s">
        <v>4755</v>
      </c>
    </row>
    <row r="207" s="2" customFormat="1" ht="24.15" customHeight="1">
      <c r="A207" s="38"/>
      <c r="B207" s="39"/>
      <c r="C207" s="227" t="s">
        <v>533</v>
      </c>
      <c r="D207" s="227" t="s">
        <v>185</v>
      </c>
      <c r="E207" s="228" t="s">
        <v>4756</v>
      </c>
      <c r="F207" s="229" t="s">
        <v>4757</v>
      </c>
      <c r="G207" s="230" t="s">
        <v>325</v>
      </c>
      <c r="H207" s="231">
        <v>1</v>
      </c>
      <c r="I207" s="232"/>
      <c r="J207" s="233">
        <f>ROUND(I207*H207,2)</f>
        <v>0</v>
      </c>
      <c r="K207" s="234"/>
      <c r="L207" s="44"/>
      <c r="M207" s="235" t="s">
        <v>1</v>
      </c>
      <c r="N207" s="236" t="s">
        <v>38</v>
      </c>
      <c r="O207" s="91"/>
      <c r="P207" s="237">
        <f>O207*H207</f>
        <v>0</v>
      </c>
      <c r="Q207" s="237">
        <v>0.00013999999999999999</v>
      </c>
      <c r="R207" s="237">
        <f>Q207*H207</f>
        <v>0.00013999999999999999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327</v>
      </c>
      <c r="AT207" s="239" t="s">
        <v>185</v>
      </c>
      <c r="AU207" s="239" t="s">
        <v>83</v>
      </c>
      <c r="AY207" s="17" t="s">
        <v>183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81</v>
      </c>
      <c r="BK207" s="240">
        <f>ROUND(I207*H207,2)</f>
        <v>0</v>
      </c>
      <c r="BL207" s="17" t="s">
        <v>327</v>
      </c>
      <c r="BM207" s="239" t="s">
        <v>4758</v>
      </c>
    </row>
    <row r="208" s="14" customFormat="1">
      <c r="A208" s="14"/>
      <c r="B208" s="252"/>
      <c r="C208" s="253"/>
      <c r="D208" s="243" t="s">
        <v>195</v>
      </c>
      <c r="E208" s="254" t="s">
        <v>1</v>
      </c>
      <c r="F208" s="255" t="s">
        <v>81</v>
      </c>
      <c r="G208" s="253"/>
      <c r="H208" s="256">
        <v>1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195</v>
      </c>
      <c r="AU208" s="262" t="s">
        <v>83</v>
      </c>
      <c r="AV208" s="14" t="s">
        <v>83</v>
      </c>
      <c r="AW208" s="14" t="s">
        <v>30</v>
      </c>
      <c r="AX208" s="14" t="s">
        <v>81</v>
      </c>
      <c r="AY208" s="262" t="s">
        <v>183</v>
      </c>
    </row>
    <row r="209" s="2" customFormat="1" ht="21.75" customHeight="1">
      <c r="A209" s="38"/>
      <c r="B209" s="39"/>
      <c r="C209" s="277" t="s">
        <v>552</v>
      </c>
      <c r="D209" s="277" t="s">
        <v>649</v>
      </c>
      <c r="E209" s="278" t="s">
        <v>4759</v>
      </c>
      <c r="F209" s="279" t="s">
        <v>4760</v>
      </c>
      <c r="G209" s="280" t="s">
        <v>3243</v>
      </c>
      <c r="H209" s="281">
        <v>1</v>
      </c>
      <c r="I209" s="282"/>
      <c r="J209" s="283">
        <f>ROUND(I209*H209,2)</f>
        <v>0</v>
      </c>
      <c r="K209" s="284"/>
      <c r="L209" s="285"/>
      <c r="M209" s="286" t="s">
        <v>1</v>
      </c>
      <c r="N209" s="287" t="s">
        <v>38</v>
      </c>
      <c r="O209" s="91"/>
      <c r="P209" s="237">
        <f>O209*H209</f>
        <v>0</v>
      </c>
      <c r="Q209" s="237">
        <v>0.00097999999999999997</v>
      </c>
      <c r="R209" s="237">
        <f>Q209*H209</f>
        <v>0.00097999999999999997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435</v>
      </c>
      <c r="AT209" s="239" t="s">
        <v>649</v>
      </c>
      <c r="AU209" s="239" t="s">
        <v>83</v>
      </c>
      <c r="AY209" s="17" t="s">
        <v>183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81</v>
      </c>
      <c r="BK209" s="240">
        <f>ROUND(I209*H209,2)</f>
        <v>0</v>
      </c>
      <c r="BL209" s="17" t="s">
        <v>327</v>
      </c>
      <c r="BM209" s="239" t="s">
        <v>4761</v>
      </c>
    </row>
    <row r="210" s="14" customFormat="1">
      <c r="A210" s="14"/>
      <c r="B210" s="252"/>
      <c r="C210" s="253"/>
      <c r="D210" s="243" t="s">
        <v>195</v>
      </c>
      <c r="E210" s="254" t="s">
        <v>1</v>
      </c>
      <c r="F210" s="255" t="s">
        <v>81</v>
      </c>
      <c r="G210" s="253"/>
      <c r="H210" s="256">
        <v>1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195</v>
      </c>
      <c r="AU210" s="262" t="s">
        <v>83</v>
      </c>
      <c r="AV210" s="14" t="s">
        <v>83</v>
      </c>
      <c r="AW210" s="14" t="s">
        <v>30</v>
      </c>
      <c r="AX210" s="14" t="s">
        <v>81</v>
      </c>
      <c r="AY210" s="262" t="s">
        <v>183</v>
      </c>
    </row>
    <row r="211" s="2" customFormat="1" ht="16.5" customHeight="1">
      <c r="A211" s="38"/>
      <c r="B211" s="39"/>
      <c r="C211" s="227" t="s">
        <v>822</v>
      </c>
      <c r="D211" s="288" t="s">
        <v>185</v>
      </c>
      <c r="E211" s="228" t="s">
        <v>4762</v>
      </c>
      <c r="F211" s="229" t="s">
        <v>4763</v>
      </c>
      <c r="G211" s="230" t="s">
        <v>325</v>
      </c>
      <c r="H211" s="231">
        <v>1</v>
      </c>
      <c r="I211" s="232"/>
      <c r="J211" s="233">
        <f>ROUND(I211*H211,2)</f>
        <v>0</v>
      </c>
      <c r="K211" s="234"/>
      <c r="L211" s="44"/>
      <c r="M211" s="235" t="s">
        <v>1</v>
      </c>
      <c r="N211" s="236" t="s">
        <v>38</v>
      </c>
      <c r="O211" s="91"/>
      <c r="P211" s="237">
        <f>O211*H211</f>
        <v>0</v>
      </c>
      <c r="Q211" s="237">
        <v>0.00036000000000000002</v>
      </c>
      <c r="R211" s="237">
        <f>Q211*H211</f>
        <v>0.00036000000000000002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327</v>
      </c>
      <c r="AT211" s="239" t="s">
        <v>185</v>
      </c>
      <c r="AU211" s="239" t="s">
        <v>83</v>
      </c>
      <c r="AY211" s="17" t="s">
        <v>183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7" t="s">
        <v>81</v>
      </c>
      <c r="BK211" s="240">
        <f>ROUND(I211*H211,2)</f>
        <v>0</v>
      </c>
      <c r="BL211" s="17" t="s">
        <v>327</v>
      </c>
      <c r="BM211" s="239" t="s">
        <v>4764</v>
      </c>
    </row>
    <row r="212" s="14" customFormat="1">
      <c r="A212" s="14"/>
      <c r="B212" s="252"/>
      <c r="C212" s="253"/>
      <c r="D212" s="243" t="s">
        <v>195</v>
      </c>
      <c r="E212" s="254" t="s">
        <v>1</v>
      </c>
      <c r="F212" s="255" t="s">
        <v>81</v>
      </c>
      <c r="G212" s="253"/>
      <c r="H212" s="256">
        <v>1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195</v>
      </c>
      <c r="AU212" s="262" t="s">
        <v>83</v>
      </c>
      <c r="AV212" s="14" t="s">
        <v>83</v>
      </c>
      <c r="AW212" s="14" t="s">
        <v>30</v>
      </c>
      <c r="AX212" s="14" t="s">
        <v>81</v>
      </c>
      <c r="AY212" s="262" t="s">
        <v>183</v>
      </c>
    </row>
    <row r="213" s="2" customFormat="1" ht="16.5" customHeight="1">
      <c r="A213" s="38"/>
      <c r="B213" s="39"/>
      <c r="C213" s="227" t="s">
        <v>828</v>
      </c>
      <c r="D213" s="227" t="s">
        <v>185</v>
      </c>
      <c r="E213" s="228" t="s">
        <v>4765</v>
      </c>
      <c r="F213" s="229" t="s">
        <v>4766</v>
      </c>
      <c r="G213" s="230" t="s">
        <v>325</v>
      </c>
      <c r="H213" s="231">
        <v>7</v>
      </c>
      <c r="I213" s="232"/>
      <c r="J213" s="233">
        <f>ROUND(I213*H213,2)</f>
        <v>0</v>
      </c>
      <c r="K213" s="234"/>
      <c r="L213" s="44"/>
      <c r="M213" s="235" t="s">
        <v>1</v>
      </c>
      <c r="N213" s="236" t="s">
        <v>38</v>
      </c>
      <c r="O213" s="91"/>
      <c r="P213" s="237">
        <f>O213*H213</f>
        <v>0</v>
      </c>
      <c r="Q213" s="237">
        <v>0.00019000000000000001</v>
      </c>
      <c r="R213" s="237">
        <f>Q213*H213</f>
        <v>0.00133</v>
      </c>
      <c r="S213" s="237">
        <v>0</v>
      </c>
      <c r="T213" s="23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327</v>
      </c>
      <c r="AT213" s="239" t="s">
        <v>185</v>
      </c>
      <c r="AU213" s="239" t="s">
        <v>83</v>
      </c>
      <c r="AY213" s="17" t="s">
        <v>183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7" t="s">
        <v>81</v>
      </c>
      <c r="BK213" s="240">
        <f>ROUND(I213*H213,2)</f>
        <v>0</v>
      </c>
      <c r="BL213" s="17" t="s">
        <v>327</v>
      </c>
      <c r="BM213" s="239" t="s">
        <v>4767</v>
      </c>
    </row>
    <row r="214" s="13" customFormat="1">
      <c r="A214" s="13"/>
      <c r="B214" s="241"/>
      <c r="C214" s="242"/>
      <c r="D214" s="243" t="s">
        <v>195</v>
      </c>
      <c r="E214" s="244" t="s">
        <v>1</v>
      </c>
      <c r="F214" s="245" t="s">
        <v>4768</v>
      </c>
      <c r="G214" s="242"/>
      <c r="H214" s="244" t="s">
        <v>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195</v>
      </c>
      <c r="AU214" s="251" t="s">
        <v>83</v>
      </c>
      <c r="AV214" s="13" t="s">
        <v>81</v>
      </c>
      <c r="AW214" s="13" t="s">
        <v>30</v>
      </c>
      <c r="AX214" s="13" t="s">
        <v>73</v>
      </c>
      <c r="AY214" s="251" t="s">
        <v>183</v>
      </c>
    </row>
    <row r="215" s="14" customFormat="1">
      <c r="A215" s="14"/>
      <c r="B215" s="252"/>
      <c r="C215" s="253"/>
      <c r="D215" s="243" t="s">
        <v>195</v>
      </c>
      <c r="E215" s="254" t="s">
        <v>1</v>
      </c>
      <c r="F215" s="255" t="s">
        <v>257</v>
      </c>
      <c r="G215" s="253"/>
      <c r="H215" s="256">
        <v>6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195</v>
      </c>
      <c r="AU215" s="262" t="s">
        <v>83</v>
      </c>
      <c r="AV215" s="14" t="s">
        <v>83</v>
      </c>
      <c r="AW215" s="14" t="s">
        <v>30</v>
      </c>
      <c r="AX215" s="14" t="s">
        <v>73</v>
      </c>
      <c r="AY215" s="262" t="s">
        <v>183</v>
      </c>
    </row>
    <row r="216" s="13" customFormat="1">
      <c r="A216" s="13"/>
      <c r="B216" s="241"/>
      <c r="C216" s="242"/>
      <c r="D216" s="243" t="s">
        <v>195</v>
      </c>
      <c r="E216" s="244" t="s">
        <v>1</v>
      </c>
      <c r="F216" s="245" t="s">
        <v>4769</v>
      </c>
      <c r="G216" s="242"/>
      <c r="H216" s="244" t="s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195</v>
      </c>
      <c r="AU216" s="251" t="s">
        <v>83</v>
      </c>
      <c r="AV216" s="13" t="s">
        <v>81</v>
      </c>
      <c r="AW216" s="13" t="s">
        <v>30</v>
      </c>
      <c r="AX216" s="13" t="s">
        <v>73</v>
      </c>
      <c r="AY216" s="251" t="s">
        <v>183</v>
      </c>
    </row>
    <row r="217" s="14" customFormat="1">
      <c r="A217" s="14"/>
      <c r="B217" s="252"/>
      <c r="C217" s="253"/>
      <c r="D217" s="243" t="s">
        <v>195</v>
      </c>
      <c r="E217" s="254" t="s">
        <v>1</v>
      </c>
      <c r="F217" s="255" t="s">
        <v>81</v>
      </c>
      <c r="G217" s="253"/>
      <c r="H217" s="256">
        <v>1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195</v>
      </c>
      <c r="AU217" s="262" t="s">
        <v>83</v>
      </c>
      <c r="AV217" s="14" t="s">
        <v>83</v>
      </c>
      <c r="AW217" s="14" t="s">
        <v>30</v>
      </c>
      <c r="AX217" s="14" t="s">
        <v>73</v>
      </c>
      <c r="AY217" s="262" t="s">
        <v>183</v>
      </c>
    </row>
    <row r="218" s="15" customFormat="1">
      <c r="A218" s="15"/>
      <c r="B218" s="263"/>
      <c r="C218" s="264"/>
      <c r="D218" s="243" t="s">
        <v>195</v>
      </c>
      <c r="E218" s="265" t="s">
        <v>1</v>
      </c>
      <c r="F218" s="266" t="s">
        <v>219</v>
      </c>
      <c r="G218" s="264"/>
      <c r="H218" s="267">
        <v>7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3" t="s">
        <v>195</v>
      </c>
      <c r="AU218" s="273" t="s">
        <v>83</v>
      </c>
      <c r="AV218" s="15" t="s">
        <v>188</v>
      </c>
      <c r="AW218" s="15" t="s">
        <v>30</v>
      </c>
      <c r="AX218" s="15" t="s">
        <v>81</v>
      </c>
      <c r="AY218" s="273" t="s">
        <v>183</v>
      </c>
    </row>
    <row r="219" s="2" customFormat="1" ht="21.75" customHeight="1">
      <c r="A219" s="38"/>
      <c r="B219" s="39"/>
      <c r="C219" s="277" t="s">
        <v>834</v>
      </c>
      <c r="D219" s="277" t="s">
        <v>649</v>
      </c>
      <c r="E219" s="278" t="s">
        <v>4770</v>
      </c>
      <c r="F219" s="279" t="s">
        <v>4771</v>
      </c>
      <c r="G219" s="280" t="s">
        <v>325</v>
      </c>
      <c r="H219" s="281">
        <v>6</v>
      </c>
      <c r="I219" s="282"/>
      <c r="J219" s="283">
        <f>ROUND(I219*H219,2)</f>
        <v>0</v>
      </c>
      <c r="K219" s="284"/>
      <c r="L219" s="285"/>
      <c r="M219" s="286" t="s">
        <v>1</v>
      </c>
      <c r="N219" s="287" t="s">
        <v>38</v>
      </c>
      <c r="O219" s="91"/>
      <c r="P219" s="237">
        <f>O219*H219</f>
        <v>0</v>
      </c>
      <c r="Q219" s="237">
        <v>0.00089999999999999998</v>
      </c>
      <c r="R219" s="237">
        <f>Q219*H219</f>
        <v>0.0054000000000000003</v>
      </c>
      <c r="S219" s="237">
        <v>0</v>
      </c>
      <c r="T219" s="23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9" t="s">
        <v>435</v>
      </c>
      <c r="AT219" s="239" t="s">
        <v>649</v>
      </c>
      <c r="AU219" s="239" t="s">
        <v>83</v>
      </c>
      <c r="AY219" s="17" t="s">
        <v>183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7" t="s">
        <v>81</v>
      </c>
      <c r="BK219" s="240">
        <f>ROUND(I219*H219,2)</f>
        <v>0</v>
      </c>
      <c r="BL219" s="17" t="s">
        <v>327</v>
      </c>
      <c r="BM219" s="239" t="s">
        <v>4772</v>
      </c>
    </row>
    <row r="220" s="2" customFormat="1" ht="24.15" customHeight="1">
      <c r="A220" s="38"/>
      <c r="B220" s="39"/>
      <c r="C220" s="277" t="s">
        <v>840</v>
      </c>
      <c r="D220" s="277" t="s">
        <v>649</v>
      </c>
      <c r="E220" s="278" t="s">
        <v>4773</v>
      </c>
      <c r="F220" s="279" t="s">
        <v>4774</v>
      </c>
      <c r="G220" s="280" t="s">
        <v>325</v>
      </c>
      <c r="H220" s="281">
        <v>1</v>
      </c>
      <c r="I220" s="282"/>
      <c r="J220" s="283">
        <f>ROUND(I220*H220,2)</f>
        <v>0</v>
      </c>
      <c r="K220" s="284"/>
      <c r="L220" s="285"/>
      <c r="M220" s="286" t="s">
        <v>1</v>
      </c>
      <c r="N220" s="287" t="s">
        <v>38</v>
      </c>
      <c r="O220" s="91"/>
      <c r="P220" s="237">
        <f>O220*H220</f>
        <v>0</v>
      </c>
      <c r="Q220" s="237">
        <v>0.00019000000000000001</v>
      </c>
      <c r="R220" s="237">
        <f>Q220*H220</f>
        <v>0.00019000000000000001</v>
      </c>
      <c r="S220" s="237">
        <v>0</v>
      </c>
      <c r="T220" s="23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9" t="s">
        <v>435</v>
      </c>
      <c r="AT220" s="239" t="s">
        <v>649</v>
      </c>
      <c r="AU220" s="239" t="s">
        <v>83</v>
      </c>
      <c r="AY220" s="17" t="s">
        <v>183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7" t="s">
        <v>81</v>
      </c>
      <c r="BK220" s="240">
        <f>ROUND(I220*H220,2)</f>
        <v>0</v>
      </c>
      <c r="BL220" s="17" t="s">
        <v>327</v>
      </c>
      <c r="BM220" s="239" t="s">
        <v>4775</v>
      </c>
    </row>
    <row r="221" s="13" customFormat="1">
      <c r="A221" s="13"/>
      <c r="B221" s="241"/>
      <c r="C221" s="242"/>
      <c r="D221" s="243" t="s">
        <v>195</v>
      </c>
      <c r="E221" s="244" t="s">
        <v>1</v>
      </c>
      <c r="F221" s="245" t="s">
        <v>4769</v>
      </c>
      <c r="G221" s="242"/>
      <c r="H221" s="244" t="s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195</v>
      </c>
      <c r="AU221" s="251" t="s">
        <v>83</v>
      </c>
      <c r="AV221" s="13" t="s">
        <v>81</v>
      </c>
      <c r="AW221" s="13" t="s">
        <v>30</v>
      </c>
      <c r="AX221" s="13" t="s">
        <v>73</v>
      </c>
      <c r="AY221" s="251" t="s">
        <v>183</v>
      </c>
    </row>
    <row r="222" s="14" customFormat="1">
      <c r="A222" s="14"/>
      <c r="B222" s="252"/>
      <c r="C222" s="253"/>
      <c r="D222" s="243" t="s">
        <v>195</v>
      </c>
      <c r="E222" s="254" t="s">
        <v>1</v>
      </c>
      <c r="F222" s="255" t="s">
        <v>81</v>
      </c>
      <c r="G222" s="253"/>
      <c r="H222" s="256">
        <v>1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195</v>
      </c>
      <c r="AU222" s="262" t="s">
        <v>83</v>
      </c>
      <c r="AV222" s="14" t="s">
        <v>83</v>
      </c>
      <c r="AW222" s="14" t="s">
        <v>30</v>
      </c>
      <c r="AX222" s="14" t="s">
        <v>81</v>
      </c>
      <c r="AY222" s="262" t="s">
        <v>183</v>
      </c>
    </row>
    <row r="223" s="2" customFormat="1" ht="24.15" customHeight="1">
      <c r="A223" s="38"/>
      <c r="B223" s="39"/>
      <c r="C223" s="227" t="s">
        <v>846</v>
      </c>
      <c r="D223" s="227" t="s">
        <v>185</v>
      </c>
      <c r="E223" s="228" t="s">
        <v>4776</v>
      </c>
      <c r="F223" s="229" t="s">
        <v>4777</v>
      </c>
      <c r="G223" s="230" t="s">
        <v>293</v>
      </c>
      <c r="H223" s="231">
        <v>0.41999999999999998</v>
      </c>
      <c r="I223" s="232"/>
      <c r="J223" s="233">
        <f>ROUND(I223*H223,2)</f>
        <v>0</v>
      </c>
      <c r="K223" s="234"/>
      <c r="L223" s="44"/>
      <c r="M223" s="235" t="s">
        <v>1</v>
      </c>
      <c r="N223" s="236" t="s">
        <v>38</v>
      </c>
      <c r="O223" s="91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9" t="s">
        <v>327</v>
      </c>
      <c r="AT223" s="239" t="s">
        <v>185</v>
      </c>
      <c r="AU223" s="239" t="s">
        <v>83</v>
      </c>
      <c r="AY223" s="17" t="s">
        <v>183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7" t="s">
        <v>81</v>
      </c>
      <c r="BK223" s="240">
        <f>ROUND(I223*H223,2)</f>
        <v>0</v>
      </c>
      <c r="BL223" s="17" t="s">
        <v>327</v>
      </c>
      <c r="BM223" s="239" t="s">
        <v>4778</v>
      </c>
    </row>
    <row r="224" s="2" customFormat="1" ht="33" customHeight="1">
      <c r="A224" s="38"/>
      <c r="B224" s="39"/>
      <c r="C224" s="227" t="s">
        <v>859</v>
      </c>
      <c r="D224" s="227" t="s">
        <v>185</v>
      </c>
      <c r="E224" s="228" t="s">
        <v>4779</v>
      </c>
      <c r="F224" s="229" t="s">
        <v>4780</v>
      </c>
      <c r="G224" s="230" t="s">
        <v>293</v>
      </c>
      <c r="H224" s="231">
        <v>1.26</v>
      </c>
      <c r="I224" s="232"/>
      <c r="J224" s="233">
        <f>ROUND(I224*H224,2)</f>
        <v>0</v>
      </c>
      <c r="K224" s="234"/>
      <c r="L224" s="44"/>
      <c r="M224" s="235" t="s">
        <v>1</v>
      </c>
      <c r="N224" s="236" t="s">
        <v>38</v>
      </c>
      <c r="O224" s="91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327</v>
      </c>
      <c r="AT224" s="239" t="s">
        <v>185</v>
      </c>
      <c r="AU224" s="239" t="s">
        <v>83</v>
      </c>
      <c r="AY224" s="17" t="s">
        <v>183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81</v>
      </c>
      <c r="BK224" s="240">
        <f>ROUND(I224*H224,2)</f>
        <v>0</v>
      </c>
      <c r="BL224" s="17" t="s">
        <v>327</v>
      </c>
      <c r="BM224" s="239" t="s">
        <v>4781</v>
      </c>
    </row>
    <row r="225" s="14" customFormat="1">
      <c r="A225" s="14"/>
      <c r="B225" s="252"/>
      <c r="C225" s="253"/>
      <c r="D225" s="243" t="s">
        <v>195</v>
      </c>
      <c r="E225" s="253"/>
      <c r="F225" s="255" t="s">
        <v>4782</v>
      </c>
      <c r="G225" s="253"/>
      <c r="H225" s="256">
        <v>1.26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195</v>
      </c>
      <c r="AU225" s="262" t="s">
        <v>83</v>
      </c>
      <c r="AV225" s="14" t="s">
        <v>83</v>
      </c>
      <c r="AW225" s="14" t="s">
        <v>4</v>
      </c>
      <c r="AX225" s="14" t="s">
        <v>81</v>
      </c>
      <c r="AY225" s="262" t="s">
        <v>183</v>
      </c>
    </row>
    <row r="226" s="12" customFormat="1" ht="22.8" customHeight="1">
      <c r="A226" s="12"/>
      <c r="B226" s="211"/>
      <c r="C226" s="212"/>
      <c r="D226" s="213" t="s">
        <v>72</v>
      </c>
      <c r="E226" s="225" t="s">
        <v>4783</v>
      </c>
      <c r="F226" s="225" t="s">
        <v>4784</v>
      </c>
      <c r="G226" s="212"/>
      <c r="H226" s="212"/>
      <c r="I226" s="215"/>
      <c r="J226" s="226">
        <f>BK226</f>
        <v>0</v>
      </c>
      <c r="K226" s="212"/>
      <c r="L226" s="217"/>
      <c r="M226" s="218"/>
      <c r="N226" s="219"/>
      <c r="O226" s="219"/>
      <c r="P226" s="220">
        <f>SUM(P227:P234)</f>
        <v>0</v>
      </c>
      <c r="Q226" s="219"/>
      <c r="R226" s="220">
        <f>SUM(R227:R234)</f>
        <v>0.054000000000000006</v>
      </c>
      <c r="S226" s="219"/>
      <c r="T226" s="221">
        <f>SUM(T227:T234)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2" t="s">
        <v>83</v>
      </c>
      <c r="AT226" s="223" t="s">
        <v>72</v>
      </c>
      <c r="AU226" s="223" t="s">
        <v>81</v>
      </c>
      <c r="AY226" s="222" t="s">
        <v>183</v>
      </c>
      <c r="BK226" s="224">
        <f>SUM(BK227:BK234)</f>
        <v>0</v>
      </c>
    </row>
    <row r="227" s="2" customFormat="1" ht="33" customHeight="1">
      <c r="A227" s="38"/>
      <c r="B227" s="39"/>
      <c r="C227" s="227" t="s">
        <v>865</v>
      </c>
      <c r="D227" s="288" t="s">
        <v>185</v>
      </c>
      <c r="E227" s="228" t="s">
        <v>4785</v>
      </c>
      <c r="F227" s="229" t="s">
        <v>4786</v>
      </c>
      <c r="G227" s="230" t="s">
        <v>4293</v>
      </c>
      <c r="H227" s="231">
        <v>6</v>
      </c>
      <c r="I227" s="232"/>
      <c r="J227" s="233">
        <f>ROUND(I227*H227,2)</f>
        <v>0</v>
      </c>
      <c r="K227" s="234"/>
      <c r="L227" s="44"/>
      <c r="M227" s="235" t="s">
        <v>1</v>
      </c>
      <c r="N227" s="236" t="s">
        <v>38</v>
      </c>
      <c r="O227" s="91"/>
      <c r="P227" s="237">
        <f>O227*H227</f>
        <v>0</v>
      </c>
      <c r="Q227" s="237">
        <v>0.0085000000000000006</v>
      </c>
      <c r="R227" s="237">
        <f>Q227*H227</f>
        <v>0.051000000000000004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327</v>
      </c>
      <c r="AT227" s="239" t="s">
        <v>185</v>
      </c>
      <c r="AU227" s="239" t="s">
        <v>83</v>
      </c>
      <c r="AY227" s="17" t="s">
        <v>183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81</v>
      </c>
      <c r="BK227" s="240">
        <f>ROUND(I227*H227,2)</f>
        <v>0</v>
      </c>
      <c r="BL227" s="17" t="s">
        <v>327</v>
      </c>
      <c r="BM227" s="239" t="s">
        <v>4787</v>
      </c>
    </row>
    <row r="228" s="14" customFormat="1">
      <c r="A228" s="14"/>
      <c r="B228" s="252"/>
      <c r="C228" s="253"/>
      <c r="D228" s="243" t="s">
        <v>195</v>
      </c>
      <c r="E228" s="254" t="s">
        <v>1</v>
      </c>
      <c r="F228" s="255" t="s">
        <v>257</v>
      </c>
      <c r="G228" s="253"/>
      <c r="H228" s="256">
        <v>6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195</v>
      </c>
      <c r="AU228" s="262" t="s">
        <v>83</v>
      </c>
      <c r="AV228" s="14" t="s">
        <v>83</v>
      </c>
      <c r="AW228" s="14" t="s">
        <v>30</v>
      </c>
      <c r="AX228" s="14" t="s">
        <v>81</v>
      </c>
      <c r="AY228" s="262" t="s">
        <v>183</v>
      </c>
    </row>
    <row r="229" s="2" customFormat="1" ht="24.15" customHeight="1">
      <c r="A229" s="38"/>
      <c r="B229" s="39"/>
      <c r="C229" s="227" t="s">
        <v>869</v>
      </c>
      <c r="D229" s="288" t="s">
        <v>185</v>
      </c>
      <c r="E229" s="228" t="s">
        <v>4788</v>
      </c>
      <c r="F229" s="229" t="s">
        <v>4789</v>
      </c>
      <c r="G229" s="230" t="s">
        <v>4293</v>
      </c>
      <c r="H229" s="231">
        <v>6</v>
      </c>
      <c r="I229" s="232"/>
      <c r="J229" s="233">
        <f>ROUND(I229*H229,2)</f>
        <v>0</v>
      </c>
      <c r="K229" s="234"/>
      <c r="L229" s="44"/>
      <c r="M229" s="235" t="s">
        <v>1</v>
      </c>
      <c r="N229" s="236" t="s">
        <v>38</v>
      </c>
      <c r="O229" s="91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9" t="s">
        <v>327</v>
      </c>
      <c r="AT229" s="239" t="s">
        <v>185</v>
      </c>
      <c r="AU229" s="239" t="s">
        <v>83</v>
      </c>
      <c r="AY229" s="17" t="s">
        <v>183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7" t="s">
        <v>81</v>
      </c>
      <c r="BK229" s="240">
        <f>ROUND(I229*H229,2)</f>
        <v>0</v>
      </c>
      <c r="BL229" s="17" t="s">
        <v>327</v>
      </c>
      <c r="BM229" s="239" t="s">
        <v>4790</v>
      </c>
    </row>
    <row r="230" s="2" customFormat="1" ht="37.8" customHeight="1">
      <c r="A230" s="38"/>
      <c r="B230" s="39"/>
      <c r="C230" s="277" t="s">
        <v>876</v>
      </c>
      <c r="D230" s="289" t="s">
        <v>649</v>
      </c>
      <c r="E230" s="278" t="s">
        <v>4791</v>
      </c>
      <c r="F230" s="279" t="s">
        <v>4792</v>
      </c>
      <c r="G230" s="280" t="s">
        <v>325</v>
      </c>
      <c r="H230" s="281">
        <v>6</v>
      </c>
      <c r="I230" s="282"/>
      <c r="J230" s="283">
        <f>ROUND(I230*H230,2)</f>
        <v>0</v>
      </c>
      <c r="K230" s="284"/>
      <c r="L230" s="285"/>
      <c r="M230" s="286" t="s">
        <v>1</v>
      </c>
      <c r="N230" s="287" t="s">
        <v>38</v>
      </c>
      <c r="O230" s="91"/>
      <c r="P230" s="237">
        <f>O230*H230</f>
        <v>0</v>
      </c>
      <c r="Q230" s="237">
        <v>0.00050000000000000001</v>
      </c>
      <c r="R230" s="237">
        <f>Q230*H230</f>
        <v>0.0030000000000000001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435</v>
      </c>
      <c r="AT230" s="239" t="s">
        <v>649</v>
      </c>
      <c r="AU230" s="239" t="s">
        <v>83</v>
      </c>
      <c r="AY230" s="17" t="s">
        <v>183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7" t="s">
        <v>81</v>
      </c>
      <c r="BK230" s="240">
        <f>ROUND(I230*H230,2)</f>
        <v>0</v>
      </c>
      <c r="BL230" s="17" t="s">
        <v>327</v>
      </c>
      <c r="BM230" s="239" t="s">
        <v>4793</v>
      </c>
    </row>
    <row r="231" s="14" customFormat="1">
      <c r="A231" s="14"/>
      <c r="B231" s="252"/>
      <c r="C231" s="253"/>
      <c r="D231" s="243" t="s">
        <v>195</v>
      </c>
      <c r="E231" s="254" t="s">
        <v>1</v>
      </c>
      <c r="F231" s="255" t="s">
        <v>257</v>
      </c>
      <c r="G231" s="253"/>
      <c r="H231" s="256">
        <v>6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195</v>
      </c>
      <c r="AU231" s="262" t="s">
        <v>83</v>
      </c>
      <c r="AV231" s="14" t="s">
        <v>83</v>
      </c>
      <c r="AW231" s="14" t="s">
        <v>30</v>
      </c>
      <c r="AX231" s="14" t="s">
        <v>81</v>
      </c>
      <c r="AY231" s="262" t="s">
        <v>183</v>
      </c>
    </row>
    <row r="232" s="2" customFormat="1" ht="24.15" customHeight="1">
      <c r="A232" s="38"/>
      <c r="B232" s="39"/>
      <c r="C232" s="227" t="s">
        <v>884</v>
      </c>
      <c r="D232" s="227" t="s">
        <v>185</v>
      </c>
      <c r="E232" s="228" t="s">
        <v>4794</v>
      </c>
      <c r="F232" s="229" t="s">
        <v>4795</v>
      </c>
      <c r="G232" s="230" t="s">
        <v>293</v>
      </c>
      <c r="H232" s="231">
        <v>0.053999999999999999</v>
      </c>
      <c r="I232" s="232"/>
      <c r="J232" s="233">
        <f>ROUND(I232*H232,2)</f>
        <v>0</v>
      </c>
      <c r="K232" s="234"/>
      <c r="L232" s="44"/>
      <c r="M232" s="235" t="s">
        <v>1</v>
      </c>
      <c r="N232" s="236" t="s">
        <v>38</v>
      </c>
      <c r="O232" s="91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9" t="s">
        <v>327</v>
      </c>
      <c r="AT232" s="239" t="s">
        <v>185</v>
      </c>
      <c r="AU232" s="239" t="s">
        <v>83</v>
      </c>
      <c r="AY232" s="17" t="s">
        <v>183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7" t="s">
        <v>81</v>
      </c>
      <c r="BK232" s="240">
        <f>ROUND(I232*H232,2)</f>
        <v>0</v>
      </c>
      <c r="BL232" s="17" t="s">
        <v>327</v>
      </c>
      <c r="BM232" s="239" t="s">
        <v>4796</v>
      </c>
    </row>
    <row r="233" s="2" customFormat="1" ht="33" customHeight="1">
      <c r="A233" s="38"/>
      <c r="B233" s="39"/>
      <c r="C233" s="227" t="s">
        <v>890</v>
      </c>
      <c r="D233" s="227" t="s">
        <v>185</v>
      </c>
      <c r="E233" s="228" t="s">
        <v>4797</v>
      </c>
      <c r="F233" s="229" t="s">
        <v>4798</v>
      </c>
      <c r="G233" s="230" t="s">
        <v>293</v>
      </c>
      <c r="H233" s="231">
        <v>0.16200000000000001</v>
      </c>
      <c r="I233" s="232"/>
      <c r="J233" s="233">
        <f>ROUND(I233*H233,2)</f>
        <v>0</v>
      </c>
      <c r="K233" s="234"/>
      <c r="L233" s="44"/>
      <c r="M233" s="235" t="s">
        <v>1</v>
      </c>
      <c r="N233" s="236" t="s">
        <v>38</v>
      </c>
      <c r="O233" s="91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9" t="s">
        <v>327</v>
      </c>
      <c r="AT233" s="239" t="s">
        <v>185</v>
      </c>
      <c r="AU233" s="239" t="s">
        <v>83</v>
      </c>
      <c r="AY233" s="17" t="s">
        <v>183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7" t="s">
        <v>81</v>
      </c>
      <c r="BK233" s="240">
        <f>ROUND(I233*H233,2)</f>
        <v>0</v>
      </c>
      <c r="BL233" s="17" t="s">
        <v>327</v>
      </c>
      <c r="BM233" s="239" t="s">
        <v>4799</v>
      </c>
    </row>
    <row r="234" s="14" customFormat="1">
      <c r="A234" s="14"/>
      <c r="B234" s="252"/>
      <c r="C234" s="253"/>
      <c r="D234" s="243" t="s">
        <v>195</v>
      </c>
      <c r="E234" s="253"/>
      <c r="F234" s="255" t="s">
        <v>4800</v>
      </c>
      <c r="G234" s="253"/>
      <c r="H234" s="256">
        <v>0.16200000000000001</v>
      </c>
      <c r="I234" s="257"/>
      <c r="J234" s="253"/>
      <c r="K234" s="253"/>
      <c r="L234" s="258"/>
      <c r="M234" s="295"/>
      <c r="N234" s="296"/>
      <c r="O234" s="296"/>
      <c r="P234" s="296"/>
      <c r="Q234" s="296"/>
      <c r="R234" s="296"/>
      <c r="S234" s="296"/>
      <c r="T234" s="29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195</v>
      </c>
      <c r="AU234" s="262" t="s">
        <v>83</v>
      </c>
      <c r="AV234" s="14" t="s">
        <v>83</v>
      </c>
      <c r="AW234" s="14" t="s">
        <v>4</v>
      </c>
      <c r="AX234" s="14" t="s">
        <v>81</v>
      </c>
      <c r="AY234" s="262" t="s">
        <v>183</v>
      </c>
    </row>
    <row r="235" s="2" customFormat="1" ht="6.96" customHeight="1">
      <c r="A235" s="38"/>
      <c r="B235" s="66"/>
      <c r="C235" s="67"/>
      <c r="D235" s="67"/>
      <c r="E235" s="67"/>
      <c r="F235" s="67"/>
      <c r="G235" s="67"/>
      <c r="H235" s="67"/>
      <c r="I235" s="67"/>
      <c r="J235" s="67"/>
      <c r="K235" s="67"/>
      <c r="L235" s="44"/>
      <c r="M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</sheetData>
  <sheetProtection sheet="1" autoFilter="0" formatColumns="0" formatRows="0" objects="1" scenarios="1" spinCount="100000" saltValue="V7O9EK435Ux6fbz/hgJHIOX7KeOTCRpNpranULl3KoX2sHcUIkAy28C9REXzjMKyMi5Kq1Z6+3qaQMe46HVPlw==" hashValue="4P3qWioU003DPTJz9bT0VPtJZEWU2ylQIocnp8om0o32+ryw3TtLyaSEt/2gLA4p4XRx7Lvi+0Xe4jCWj4AzUA==" algorithmName="SHA-512" password="CC35"/>
  <autoFilter ref="C124:K2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150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4801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10. 6. 2025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ROUND((SUM(BE125:BE379)),  2)</f>
        <v>0</v>
      </c>
      <c r="G33" s="38"/>
      <c r="H33" s="38"/>
      <c r="I33" s="164">
        <v>0.20999999999999999</v>
      </c>
      <c r="J33" s="163">
        <f>ROUND(((SUM(BE125:BE379))*I33),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ROUND((SUM(BF125:BF379)),  2)</f>
        <v>0</v>
      </c>
      <c r="G34" s="38"/>
      <c r="H34" s="38"/>
      <c r="I34" s="164">
        <v>0.12</v>
      </c>
      <c r="J34" s="163">
        <f>ROUND(((SUM(BF125:BF379))*I34),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ROUND((SUM(BG125:BG379)),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ROUND((SUM(BH125:BH379)),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ROUND((SUM(BI125:BI379)),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150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Elektro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10. 6. 2025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153</v>
      </c>
      <c r="D94" s="185"/>
      <c r="E94" s="185"/>
      <c r="F94" s="185"/>
      <c r="G94" s="185"/>
      <c r="H94" s="185"/>
      <c r="I94" s="185"/>
      <c r="J94" s="186" t="s">
        <v>154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155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156</v>
      </c>
    </row>
    <row r="97" s="9" customFormat="1" ht="24.96" customHeight="1">
      <c r="A97" s="9"/>
      <c r="B97" s="188"/>
      <c r="C97" s="189"/>
      <c r="D97" s="190" t="s">
        <v>161</v>
      </c>
      <c r="E97" s="191"/>
      <c r="F97" s="191"/>
      <c r="G97" s="191"/>
      <c r="H97" s="191"/>
      <c r="I97" s="191"/>
      <c r="J97" s="192">
        <f>J126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4802</v>
      </c>
      <c r="E98" s="196"/>
      <c r="F98" s="196"/>
      <c r="G98" s="196"/>
      <c r="H98" s="196"/>
      <c r="I98" s="196"/>
      <c r="J98" s="197">
        <f>J127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574</v>
      </c>
      <c r="E99" s="196"/>
      <c r="F99" s="196"/>
      <c r="G99" s="196"/>
      <c r="H99" s="196"/>
      <c r="I99" s="196"/>
      <c r="J99" s="197">
        <f>J305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8"/>
      <c r="C100" s="189"/>
      <c r="D100" s="190" t="s">
        <v>584</v>
      </c>
      <c r="E100" s="191"/>
      <c r="F100" s="191"/>
      <c r="G100" s="191"/>
      <c r="H100" s="191"/>
      <c r="I100" s="191"/>
      <c r="J100" s="192">
        <f>J334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4"/>
      <c r="C101" s="133"/>
      <c r="D101" s="195" t="s">
        <v>4803</v>
      </c>
      <c r="E101" s="196"/>
      <c r="F101" s="196"/>
      <c r="G101" s="196"/>
      <c r="H101" s="196"/>
      <c r="I101" s="196"/>
      <c r="J101" s="197">
        <f>J335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4804</v>
      </c>
      <c r="E102" s="191"/>
      <c r="F102" s="191"/>
      <c r="G102" s="191"/>
      <c r="H102" s="191"/>
      <c r="I102" s="191"/>
      <c r="J102" s="192">
        <f>J372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8"/>
      <c r="C103" s="189"/>
      <c r="D103" s="190" t="s">
        <v>4238</v>
      </c>
      <c r="E103" s="191"/>
      <c r="F103" s="191"/>
      <c r="G103" s="191"/>
      <c r="H103" s="191"/>
      <c r="I103" s="191"/>
      <c r="J103" s="192">
        <f>J374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4"/>
      <c r="C104" s="133"/>
      <c r="D104" s="195" t="s">
        <v>4239</v>
      </c>
      <c r="E104" s="196"/>
      <c r="F104" s="196"/>
      <c r="G104" s="196"/>
      <c r="H104" s="196"/>
      <c r="I104" s="196"/>
      <c r="J104" s="197">
        <f>J375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4240</v>
      </c>
      <c r="E105" s="196"/>
      <c r="F105" s="196"/>
      <c r="G105" s="196"/>
      <c r="H105" s="196"/>
      <c r="I105" s="196"/>
      <c r="J105" s="197">
        <f>J378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168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83" t="str">
        <f>E7</f>
        <v>Dejvické divadlo-Přístavba a stavební úpravy objektu č.p.1084, k.ú. Dejvice, Zelená 15a,Praha 6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150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04 - Elektro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10. 6. 2025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29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IF(E18="","",E18)</f>
        <v>Vyplň údaj</v>
      </c>
      <c r="G122" s="40"/>
      <c r="H122" s="40"/>
      <c r="I122" s="32" t="s">
        <v>31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169</v>
      </c>
      <c r="D124" s="202" t="s">
        <v>58</v>
      </c>
      <c r="E124" s="202" t="s">
        <v>54</v>
      </c>
      <c r="F124" s="202" t="s">
        <v>55</v>
      </c>
      <c r="G124" s="202" t="s">
        <v>170</v>
      </c>
      <c r="H124" s="202" t="s">
        <v>171</v>
      </c>
      <c r="I124" s="202" t="s">
        <v>172</v>
      </c>
      <c r="J124" s="203" t="s">
        <v>154</v>
      </c>
      <c r="K124" s="204" t="s">
        <v>173</v>
      </c>
      <c r="L124" s="205"/>
      <c r="M124" s="100" t="s">
        <v>1</v>
      </c>
      <c r="N124" s="101" t="s">
        <v>37</v>
      </c>
      <c r="O124" s="101" t="s">
        <v>174</v>
      </c>
      <c r="P124" s="101" t="s">
        <v>175</v>
      </c>
      <c r="Q124" s="101" t="s">
        <v>176</v>
      </c>
      <c r="R124" s="101" t="s">
        <v>177</v>
      </c>
      <c r="S124" s="101" t="s">
        <v>178</v>
      </c>
      <c r="T124" s="102" t="s">
        <v>179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180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P126+P334+P372+P374</f>
        <v>0</v>
      </c>
      <c r="Q125" s="104"/>
      <c r="R125" s="208">
        <f>R126+R334+R372+R374</f>
        <v>2.9437099999999998</v>
      </c>
      <c r="S125" s="104"/>
      <c r="T125" s="209">
        <f>T126+T334+T372+T374</f>
        <v>0.025000000000000001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156</v>
      </c>
      <c r="BK125" s="210">
        <f>BK126+BK334+BK372+BK374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457</v>
      </c>
      <c r="F126" s="214" t="s">
        <v>458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P127+P305</f>
        <v>0</v>
      </c>
      <c r="Q126" s="219"/>
      <c r="R126" s="220">
        <f>R127+R305</f>
        <v>2.3110949999999999</v>
      </c>
      <c r="S126" s="219"/>
      <c r="T126" s="221">
        <f>T127+T305</f>
        <v>0.025000000000000001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72</v>
      </c>
      <c r="AU126" s="223" t="s">
        <v>73</v>
      </c>
      <c r="AY126" s="222" t="s">
        <v>183</v>
      </c>
      <c r="BK126" s="224">
        <f>BK127+BK305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4805</v>
      </c>
      <c r="F127" s="225" t="s">
        <v>4806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SUM(P128:P304)</f>
        <v>0</v>
      </c>
      <c r="Q127" s="219"/>
      <c r="R127" s="220">
        <f>SUM(R128:R304)</f>
        <v>1.8825849999999997</v>
      </c>
      <c r="S127" s="219"/>
      <c r="T127" s="221">
        <f>SUM(T128:T304)</f>
        <v>0.025000000000000001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72</v>
      </c>
      <c r="AU127" s="223" t="s">
        <v>81</v>
      </c>
      <c r="AY127" s="222" t="s">
        <v>183</v>
      </c>
      <c r="BK127" s="224">
        <f>SUM(BK128:BK304)</f>
        <v>0</v>
      </c>
    </row>
    <row r="128" s="2" customFormat="1" ht="24.15" customHeight="1">
      <c r="A128" s="38"/>
      <c r="B128" s="39"/>
      <c r="C128" s="227" t="s">
        <v>81</v>
      </c>
      <c r="D128" s="227" t="s">
        <v>185</v>
      </c>
      <c r="E128" s="228" t="s">
        <v>4807</v>
      </c>
      <c r="F128" s="229" t="s">
        <v>4808</v>
      </c>
      <c r="G128" s="230" t="s">
        <v>1875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327</v>
      </c>
      <c r="AT128" s="239" t="s">
        <v>185</v>
      </c>
      <c r="AU128" s="239" t="s">
        <v>83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327</v>
      </c>
      <c r="BM128" s="239" t="s">
        <v>4809</v>
      </c>
    </row>
    <row r="129" s="2" customFormat="1" ht="24.15" customHeight="1">
      <c r="A129" s="38"/>
      <c r="B129" s="39"/>
      <c r="C129" s="227" t="s">
        <v>83</v>
      </c>
      <c r="D129" s="227" t="s">
        <v>185</v>
      </c>
      <c r="E129" s="228" t="s">
        <v>4810</v>
      </c>
      <c r="F129" s="229" t="s">
        <v>4811</v>
      </c>
      <c r="G129" s="230" t="s">
        <v>1875</v>
      </c>
      <c r="H129" s="231">
        <v>1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38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327</v>
      </c>
      <c r="AT129" s="239" t="s">
        <v>185</v>
      </c>
      <c r="AU129" s="239" t="s">
        <v>83</v>
      </c>
      <c r="AY129" s="17" t="s">
        <v>183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81</v>
      </c>
      <c r="BK129" s="240">
        <f>ROUND(I129*H129,2)</f>
        <v>0</v>
      </c>
      <c r="BL129" s="17" t="s">
        <v>327</v>
      </c>
      <c r="BM129" s="239" t="s">
        <v>4812</v>
      </c>
    </row>
    <row r="130" s="2" customFormat="1" ht="24.15" customHeight="1">
      <c r="A130" s="38"/>
      <c r="B130" s="39"/>
      <c r="C130" s="227" t="s">
        <v>199</v>
      </c>
      <c r="D130" s="227" t="s">
        <v>185</v>
      </c>
      <c r="E130" s="228" t="s">
        <v>4813</v>
      </c>
      <c r="F130" s="229" t="s">
        <v>4814</v>
      </c>
      <c r="G130" s="230" t="s">
        <v>1875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327</v>
      </c>
      <c r="AT130" s="239" t="s">
        <v>185</v>
      </c>
      <c r="AU130" s="239" t="s">
        <v>83</v>
      </c>
      <c r="AY130" s="17" t="s">
        <v>183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327</v>
      </c>
      <c r="BM130" s="239" t="s">
        <v>4815</v>
      </c>
    </row>
    <row r="131" s="2" customFormat="1" ht="16.5" customHeight="1">
      <c r="A131" s="38"/>
      <c r="B131" s="39"/>
      <c r="C131" s="227" t="s">
        <v>188</v>
      </c>
      <c r="D131" s="227" t="s">
        <v>185</v>
      </c>
      <c r="E131" s="228" t="s">
        <v>4816</v>
      </c>
      <c r="F131" s="229" t="s">
        <v>4817</v>
      </c>
      <c r="G131" s="230" t="s">
        <v>1875</v>
      </c>
      <c r="H131" s="231">
        <v>1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327</v>
      </c>
      <c r="AT131" s="239" t="s">
        <v>185</v>
      </c>
      <c r="AU131" s="239" t="s">
        <v>83</v>
      </c>
      <c r="AY131" s="17" t="s">
        <v>183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327</v>
      </c>
      <c r="BM131" s="239" t="s">
        <v>4818</v>
      </c>
    </row>
    <row r="132" s="2" customFormat="1" ht="16.5" customHeight="1">
      <c r="A132" s="38"/>
      <c r="B132" s="39"/>
      <c r="C132" s="227" t="s">
        <v>244</v>
      </c>
      <c r="D132" s="227" t="s">
        <v>185</v>
      </c>
      <c r="E132" s="228" t="s">
        <v>4819</v>
      </c>
      <c r="F132" s="229" t="s">
        <v>4820</v>
      </c>
      <c r="G132" s="230" t="s">
        <v>1875</v>
      </c>
      <c r="H132" s="231">
        <v>1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327</v>
      </c>
      <c r="AT132" s="239" t="s">
        <v>185</v>
      </c>
      <c r="AU132" s="239" t="s">
        <v>83</v>
      </c>
      <c r="AY132" s="17" t="s">
        <v>183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327</v>
      </c>
      <c r="BM132" s="239" t="s">
        <v>4821</v>
      </c>
    </row>
    <row r="133" s="2" customFormat="1" ht="16.5" customHeight="1">
      <c r="A133" s="38"/>
      <c r="B133" s="39"/>
      <c r="C133" s="227" t="s">
        <v>257</v>
      </c>
      <c r="D133" s="227" t="s">
        <v>185</v>
      </c>
      <c r="E133" s="228" t="s">
        <v>4822</v>
      </c>
      <c r="F133" s="229" t="s">
        <v>4823</v>
      </c>
      <c r="G133" s="230" t="s">
        <v>1875</v>
      </c>
      <c r="H133" s="231">
        <v>1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327</v>
      </c>
      <c r="AT133" s="239" t="s">
        <v>185</v>
      </c>
      <c r="AU133" s="239" t="s">
        <v>83</v>
      </c>
      <c r="AY133" s="17" t="s">
        <v>183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327</v>
      </c>
      <c r="BM133" s="239" t="s">
        <v>4824</v>
      </c>
    </row>
    <row r="134" s="2" customFormat="1" ht="24.15" customHeight="1">
      <c r="A134" s="38"/>
      <c r="B134" s="39"/>
      <c r="C134" s="227" t="s">
        <v>277</v>
      </c>
      <c r="D134" s="227" t="s">
        <v>185</v>
      </c>
      <c r="E134" s="228" t="s">
        <v>4825</v>
      </c>
      <c r="F134" s="229" t="s">
        <v>4826</v>
      </c>
      <c r="G134" s="230" t="s">
        <v>325</v>
      </c>
      <c r="H134" s="231">
        <v>1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327</v>
      </c>
      <c r="AT134" s="239" t="s">
        <v>185</v>
      </c>
      <c r="AU134" s="239" t="s">
        <v>83</v>
      </c>
      <c r="AY134" s="17" t="s">
        <v>183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81</v>
      </c>
      <c r="BK134" s="240">
        <f>ROUND(I134*H134,2)</f>
        <v>0</v>
      </c>
      <c r="BL134" s="17" t="s">
        <v>327</v>
      </c>
      <c r="BM134" s="239" t="s">
        <v>4827</v>
      </c>
    </row>
    <row r="135" s="2" customFormat="1" ht="16.5" customHeight="1">
      <c r="A135" s="38"/>
      <c r="B135" s="39"/>
      <c r="C135" s="227" t="s">
        <v>283</v>
      </c>
      <c r="D135" s="227" t="s">
        <v>185</v>
      </c>
      <c r="E135" s="228" t="s">
        <v>4828</v>
      </c>
      <c r="F135" s="229" t="s">
        <v>4829</v>
      </c>
      <c r="G135" s="230" t="s">
        <v>1875</v>
      </c>
      <c r="H135" s="231">
        <v>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188</v>
      </c>
      <c r="AT135" s="239" t="s">
        <v>185</v>
      </c>
      <c r="AU135" s="239" t="s">
        <v>83</v>
      </c>
      <c r="AY135" s="17" t="s">
        <v>183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188</v>
      </c>
      <c r="BM135" s="239" t="s">
        <v>4830</v>
      </c>
    </row>
    <row r="136" s="2" customFormat="1" ht="24.15" customHeight="1">
      <c r="A136" s="38"/>
      <c r="B136" s="39"/>
      <c r="C136" s="227" t="s">
        <v>190</v>
      </c>
      <c r="D136" s="227" t="s">
        <v>185</v>
      </c>
      <c r="E136" s="228" t="s">
        <v>4831</v>
      </c>
      <c r="F136" s="229" t="s">
        <v>4832</v>
      </c>
      <c r="G136" s="230" t="s">
        <v>319</v>
      </c>
      <c r="H136" s="231">
        <v>100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327</v>
      </c>
      <c r="AT136" s="239" t="s">
        <v>185</v>
      </c>
      <c r="AU136" s="239" t="s">
        <v>83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327</v>
      </c>
      <c r="BM136" s="239" t="s">
        <v>4833</v>
      </c>
    </row>
    <row r="137" s="2" customFormat="1" ht="16.5" customHeight="1">
      <c r="A137" s="38"/>
      <c r="B137" s="39"/>
      <c r="C137" s="277" t="s">
        <v>137</v>
      </c>
      <c r="D137" s="277" t="s">
        <v>649</v>
      </c>
      <c r="E137" s="278" t="s">
        <v>4834</v>
      </c>
      <c r="F137" s="279" t="s">
        <v>4835</v>
      </c>
      <c r="G137" s="280" t="s">
        <v>536</v>
      </c>
      <c r="H137" s="281">
        <v>100</v>
      </c>
      <c r="I137" s="282"/>
      <c r="J137" s="283">
        <f>ROUND(I137*H137,2)</f>
        <v>0</v>
      </c>
      <c r="K137" s="284"/>
      <c r="L137" s="285"/>
      <c r="M137" s="286" t="s">
        <v>1</v>
      </c>
      <c r="N137" s="287" t="s">
        <v>38</v>
      </c>
      <c r="O137" s="91"/>
      <c r="P137" s="237">
        <f>O137*H137</f>
        <v>0</v>
      </c>
      <c r="Q137" s="237">
        <v>0.001</v>
      </c>
      <c r="R137" s="237">
        <f>Q137*H137</f>
        <v>0.10000000000000001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435</v>
      </c>
      <c r="AT137" s="239" t="s">
        <v>649</v>
      </c>
      <c r="AU137" s="239" t="s">
        <v>83</v>
      </c>
      <c r="AY137" s="17" t="s">
        <v>183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81</v>
      </c>
      <c r="BK137" s="240">
        <f>ROUND(I137*H137,2)</f>
        <v>0</v>
      </c>
      <c r="BL137" s="17" t="s">
        <v>327</v>
      </c>
      <c r="BM137" s="239" t="s">
        <v>4836</v>
      </c>
    </row>
    <row r="138" s="2" customFormat="1" ht="24.15" customHeight="1">
      <c r="A138" s="38"/>
      <c r="B138" s="39"/>
      <c r="C138" s="227" t="s">
        <v>140</v>
      </c>
      <c r="D138" s="227" t="s">
        <v>185</v>
      </c>
      <c r="E138" s="228" t="s">
        <v>4837</v>
      </c>
      <c r="F138" s="229" t="s">
        <v>4838</v>
      </c>
      <c r="G138" s="230" t="s">
        <v>319</v>
      </c>
      <c r="H138" s="231">
        <v>10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38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327</v>
      </c>
      <c r="AT138" s="239" t="s">
        <v>185</v>
      </c>
      <c r="AU138" s="239" t="s">
        <v>83</v>
      </c>
      <c r="AY138" s="17" t="s">
        <v>183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81</v>
      </c>
      <c r="BK138" s="240">
        <f>ROUND(I138*H138,2)</f>
        <v>0</v>
      </c>
      <c r="BL138" s="17" t="s">
        <v>327</v>
      </c>
      <c r="BM138" s="239" t="s">
        <v>4839</v>
      </c>
    </row>
    <row r="139" s="2" customFormat="1" ht="16.5" customHeight="1">
      <c r="A139" s="38"/>
      <c r="B139" s="39"/>
      <c r="C139" s="277" t="s">
        <v>8</v>
      </c>
      <c r="D139" s="277" t="s">
        <v>649</v>
      </c>
      <c r="E139" s="278" t="s">
        <v>4840</v>
      </c>
      <c r="F139" s="279" t="s">
        <v>4841</v>
      </c>
      <c r="G139" s="280" t="s">
        <v>536</v>
      </c>
      <c r="H139" s="281">
        <v>10</v>
      </c>
      <c r="I139" s="282"/>
      <c r="J139" s="283">
        <f>ROUND(I139*H139,2)</f>
        <v>0</v>
      </c>
      <c r="K139" s="284"/>
      <c r="L139" s="285"/>
      <c r="M139" s="286" t="s">
        <v>1</v>
      </c>
      <c r="N139" s="287" t="s">
        <v>38</v>
      </c>
      <c r="O139" s="91"/>
      <c r="P139" s="237">
        <f>O139*H139</f>
        <v>0</v>
      </c>
      <c r="Q139" s="237">
        <v>0.001</v>
      </c>
      <c r="R139" s="237">
        <f>Q139*H139</f>
        <v>0.01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435</v>
      </c>
      <c r="AT139" s="239" t="s">
        <v>649</v>
      </c>
      <c r="AU139" s="239" t="s">
        <v>83</v>
      </c>
      <c r="AY139" s="17" t="s">
        <v>183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327</v>
      </c>
      <c r="BM139" s="239" t="s">
        <v>4842</v>
      </c>
    </row>
    <row r="140" s="2" customFormat="1" ht="16.5" customHeight="1">
      <c r="A140" s="38"/>
      <c r="B140" s="39"/>
      <c r="C140" s="227" t="s">
        <v>143</v>
      </c>
      <c r="D140" s="227" t="s">
        <v>185</v>
      </c>
      <c r="E140" s="228" t="s">
        <v>4843</v>
      </c>
      <c r="F140" s="229" t="s">
        <v>4844</v>
      </c>
      <c r="G140" s="230" t="s">
        <v>325</v>
      </c>
      <c r="H140" s="231">
        <v>1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327</v>
      </c>
      <c r="AT140" s="239" t="s">
        <v>185</v>
      </c>
      <c r="AU140" s="239" t="s">
        <v>83</v>
      </c>
      <c r="AY140" s="17" t="s">
        <v>183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81</v>
      </c>
      <c r="BK140" s="240">
        <f>ROUND(I140*H140,2)</f>
        <v>0</v>
      </c>
      <c r="BL140" s="17" t="s">
        <v>327</v>
      </c>
      <c r="BM140" s="239" t="s">
        <v>4845</v>
      </c>
    </row>
    <row r="141" s="2" customFormat="1" ht="24.15" customHeight="1">
      <c r="A141" s="38"/>
      <c r="B141" s="39"/>
      <c r="C141" s="277" t="s">
        <v>146</v>
      </c>
      <c r="D141" s="277" t="s">
        <v>649</v>
      </c>
      <c r="E141" s="278" t="s">
        <v>4846</v>
      </c>
      <c r="F141" s="279" t="s">
        <v>4847</v>
      </c>
      <c r="G141" s="280" t="s">
        <v>325</v>
      </c>
      <c r="H141" s="281">
        <v>1</v>
      </c>
      <c r="I141" s="282"/>
      <c r="J141" s="283">
        <f>ROUND(I141*H141,2)</f>
        <v>0</v>
      </c>
      <c r="K141" s="284"/>
      <c r="L141" s="285"/>
      <c r="M141" s="286" t="s">
        <v>1</v>
      </c>
      <c r="N141" s="287" t="s">
        <v>38</v>
      </c>
      <c r="O141" s="91"/>
      <c r="P141" s="237">
        <f>O141*H141</f>
        <v>0</v>
      </c>
      <c r="Q141" s="237">
        <v>0.00018000000000000001</v>
      </c>
      <c r="R141" s="237">
        <f>Q141*H141</f>
        <v>0.00018000000000000001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435</v>
      </c>
      <c r="AT141" s="239" t="s">
        <v>649</v>
      </c>
      <c r="AU141" s="239" t="s">
        <v>83</v>
      </c>
      <c r="AY141" s="17" t="s">
        <v>183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327</v>
      </c>
      <c r="BM141" s="239" t="s">
        <v>4848</v>
      </c>
    </row>
    <row r="142" s="2" customFormat="1" ht="24.15" customHeight="1">
      <c r="A142" s="38"/>
      <c r="B142" s="39"/>
      <c r="C142" s="277" t="s">
        <v>322</v>
      </c>
      <c r="D142" s="277" t="s">
        <v>649</v>
      </c>
      <c r="E142" s="278" t="s">
        <v>4849</v>
      </c>
      <c r="F142" s="279" t="s">
        <v>4850</v>
      </c>
      <c r="G142" s="280" t="s">
        <v>325</v>
      </c>
      <c r="H142" s="281">
        <v>1</v>
      </c>
      <c r="I142" s="282"/>
      <c r="J142" s="283">
        <f>ROUND(I142*H142,2)</f>
        <v>0</v>
      </c>
      <c r="K142" s="284"/>
      <c r="L142" s="285"/>
      <c r="M142" s="286" t="s">
        <v>1</v>
      </c>
      <c r="N142" s="287" t="s">
        <v>38</v>
      </c>
      <c r="O142" s="91"/>
      <c r="P142" s="237">
        <f>O142*H142</f>
        <v>0</v>
      </c>
      <c r="Q142" s="237">
        <v>0.00089999999999999998</v>
      </c>
      <c r="R142" s="237">
        <f>Q142*H142</f>
        <v>0.00089999999999999998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435</v>
      </c>
      <c r="AT142" s="239" t="s">
        <v>649</v>
      </c>
      <c r="AU142" s="239" t="s">
        <v>83</v>
      </c>
      <c r="AY142" s="17" t="s">
        <v>183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327</v>
      </c>
      <c r="BM142" s="239" t="s">
        <v>4851</v>
      </c>
    </row>
    <row r="143" s="2" customFormat="1" ht="16.5" customHeight="1">
      <c r="A143" s="38"/>
      <c r="B143" s="39"/>
      <c r="C143" s="227" t="s">
        <v>327</v>
      </c>
      <c r="D143" s="227" t="s">
        <v>185</v>
      </c>
      <c r="E143" s="228" t="s">
        <v>4852</v>
      </c>
      <c r="F143" s="229" t="s">
        <v>4853</v>
      </c>
      <c r="G143" s="230" t="s">
        <v>325</v>
      </c>
      <c r="H143" s="231">
        <v>35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327</v>
      </c>
      <c r="AT143" s="239" t="s">
        <v>185</v>
      </c>
      <c r="AU143" s="239" t="s">
        <v>83</v>
      </c>
      <c r="AY143" s="17" t="s">
        <v>183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327</v>
      </c>
      <c r="BM143" s="239" t="s">
        <v>4854</v>
      </c>
    </row>
    <row r="144" s="2" customFormat="1" ht="24.15" customHeight="1">
      <c r="A144" s="38"/>
      <c r="B144" s="39"/>
      <c r="C144" s="277" t="s">
        <v>331</v>
      </c>
      <c r="D144" s="277" t="s">
        <v>649</v>
      </c>
      <c r="E144" s="278" t="s">
        <v>4855</v>
      </c>
      <c r="F144" s="279" t="s">
        <v>4856</v>
      </c>
      <c r="G144" s="280" t="s">
        <v>325</v>
      </c>
      <c r="H144" s="281">
        <v>35</v>
      </c>
      <c r="I144" s="282"/>
      <c r="J144" s="283">
        <f>ROUND(I144*H144,2)</f>
        <v>0</v>
      </c>
      <c r="K144" s="284"/>
      <c r="L144" s="285"/>
      <c r="M144" s="286" t="s">
        <v>1</v>
      </c>
      <c r="N144" s="287" t="s">
        <v>38</v>
      </c>
      <c r="O144" s="91"/>
      <c r="P144" s="237">
        <f>O144*H144</f>
        <v>0</v>
      </c>
      <c r="Q144" s="237">
        <v>0.00069999999999999999</v>
      </c>
      <c r="R144" s="237">
        <f>Q144*H144</f>
        <v>0.024500000000000001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435</v>
      </c>
      <c r="AT144" s="239" t="s">
        <v>649</v>
      </c>
      <c r="AU144" s="239" t="s">
        <v>83</v>
      </c>
      <c r="AY144" s="17" t="s">
        <v>183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81</v>
      </c>
      <c r="BK144" s="240">
        <f>ROUND(I144*H144,2)</f>
        <v>0</v>
      </c>
      <c r="BL144" s="17" t="s">
        <v>327</v>
      </c>
      <c r="BM144" s="239" t="s">
        <v>4857</v>
      </c>
    </row>
    <row r="145" s="2" customFormat="1" ht="16.5" customHeight="1">
      <c r="A145" s="38"/>
      <c r="B145" s="39"/>
      <c r="C145" s="277" t="s">
        <v>335</v>
      </c>
      <c r="D145" s="277" t="s">
        <v>649</v>
      </c>
      <c r="E145" s="278" t="s">
        <v>4858</v>
      </c>
      <c r="F145" s="279" t="s">
        <v>4859</v>
      </c>
      <c r="G145" s="280" t="s">
        <v>325</v>
      </c>
      <c r="H145" s="281">
        <v>1</v>
      </c>
      <c r="I145" s="282"/>
      <c r="J145" s="283">
        <f>ROUND(I145*H145,2)</f>
        <v>0</v>
      </c>
      <c r="K145" s="284"/>
      <c r="L145" s="285"/>
      <c r="M145" s="286" t="s">
        <v>1</v>
      </c>
      <c r="N145" s="287" t="s">
        <v>38</v>
      </c>
      <c r="O145" s="91"/>
      <c r="P145" s="237">
        <f>O145*H145</f>
        <v>0</v>
      </c>
      <c r="Q145" s="237">
        <v>0.0077000000000000002</v>
      </c>
      <c r="R145" s="237">
        <f>Q145*H145</f>
        <v>0.0077000000000000002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435</v>
      </c>
      <c r="AT145" s="239" t="s">
        <v>649</v>
      </c>
      <c r="AU145" s="239" t="s">
        <v>83</v>
      </c>
      <c r="AY145" s="17" t="s">
        <v>183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81</v>
      </c>
      <c r="BK145" s="240">
        <f>ROUND(I145*H145,2)</f>
        <v>0</v>
      </c>
      <c r="BL145" s="17" t="s">
        <v>327</v>
      </c>
      <c r="BM145" s="239" t="s">
        <v>4860</v>
      </c>
    </row>
    <row r="146" s="2" customFormat="1" ht="21.75" customHeight="1">
      <c r="A146" s="38"/>
      <c r="B146" s="39"/>
      <c r="C146" s="277" t="s">
        <v>343</v>
      </c>
      <c r="D146" s="277" t="s">
        <v>649</v>
      </c>
      <c r="E146" s="278" t="s">
        <v>4861</v>
      </c>
      <c r="F146" s="279" t="s">
        <v>4862</v>
      </c>
      <c r="G146" s="280" t="s">
        <v>325</v>
      </c>
      <c r="H146" s="281">
        <v>15</v>
      </c>
      <c r="I146" s="282"/>
      <c r="J146" s="283">
        <f>ROUND(I146*H146,2)</f>
        <v>0</v>
      </c>
      <c r="K146" s="284"/>
      <c r="L146" s="285"/>
      <c r="M146" s="286" t="s">
        <v>1</v>
      </c>
      <c r="N146" s="287" t="s">
        <v>38</v>
      </c>
      <c r="O146" s="91"/>
      <c r="P146" s="237">
        <f>O146*H146</f>
        <v>0</v>
      </c>
      <c r="Q146" s="237">
        <v>0.0010200000000000001</v>
      </c>
      <c r="R146" s="237">
        <f>Q146*H146</f>
        <v>0.015300000000000001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435</v>
      </c>
      <c r="AT146" s="239" t="s">
        <v>649</v>
      </c>
      <c r="AU146" s="239" t="s">
        <v>83</v>
      </c>
      <c r="AY146" s="17" t="s">
        <v>183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81</v>
      </c>
      <c r="BK146" s="240">
        <f>ROUND(I146*H146,2)</f>
        <v>0</v>
      </c>
      <c r="BL146" s="17" t="s">
        <v>327</v>
      </c>
      <c r="BM146" s="239" t="s">
        <v>4863</v>
      </c>
    </row>
    <row r="147" s="2" customFormat="1" ht="24.15" customHeight="1">
      <c r="A147" s="38"/>
      <c r="B147" s="39"/>
      <c r="C147" s="227" t="s">
        <v>349</v>
      </c>
      <c r="D147" s="227" t="s">
        <v>185</v>
      </c>
      <c r="E147" s="228" t="s">
        <v>4864</v>
      </c>
      <c r="F147" s="229" t="s">
        <v>4865</v>
      </c>
      <c r="G147" s="230" t="s">
        <v>325</v>
      </c>
      <c r="H147" s="231">
        <v>15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327</v>
      </c>
      <c r="AT147" s="239" t="s">
        <v>185</v>
      </c>
      <c r="AU147" s="239" t="s">
        <v>83</v>
      </c>
      <c r="AY147" s="17" t="s">
        <v>183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327</v>
      </c>
      <c r="BM147" s="239" t="s">
        <v>4866</v>
      </c>
    </row>
    <row r="148" s="2" customFormat="1" ht="16.5" customHeight="1">
      <c r="A148" s="38"/>
      <c r="B148" s="39"/>
      <c r="C148" s="227" t="s">
        <v>7</v>
      </c>
      <c r="D148" s="227" t="s">
        <v>185</v>
      </c>
      <c r="E148" s="228" t="s">
        <v>4867</v>
      </c>
      <c r="F148" s="229" t="s">
        <v>4868</v>
      </c>
      <c r="G148" s="230" t="s">
        <v>325</v>
      </c>
      <c r="H148" s="231">
        <v>115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327</v>
      </c>
      <c r="AT148" s="239" t="s">
        <v>185</v>
      </c>
      <c r="AU148" s="239" t="s">
        <v>83</v>
      </c>
      <c r="AY148" s="17" t="s">
        <v>183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327</v>
      </c>
      <c r="BM148" s="239" t="s">
        <v>4869</v>
      </c>
    </row>
    <row r="149" s="14" customFormat="1">
      <c r="A149" s="14"/>
      <c r="B149" s="252"/>
      <c r="C149" s="253"/>
      <c r="D149" s="243" t="s">
        <v>195</v>
      </c>
      <c r="E149" s="254" t="s">
        <v>1</v>
      </c>
      <c r="F149" s="255" t="s">
        <v>1313</v>
      </c>
      <c r="G149" s="253"/>
      <c r="H149" s="256">
        <v>115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195</v>
      </c>
      <c r="AU149" s="262" t="s">
        <v>83</v>
      </c>
      <c r="AV149" s="14" t="s">
        <v>83</v>
      </c>
      <c r="AW149" s="14" t="s">
        <v>30</v>
      </c>
      <c r="AX149" s="14" t="s">
        <v>81</v>
      </c>
      <c r="AY149" s="262" t="s">
        <v>183</v>
      </c>
    </row>
    <row r="150" s="2" customFormat="1" ht="24.15" customHeight="1">
      <c r="A150" s="38"/>
      <c r="B150" s="39"/>
      <c r="C150" s="277" t="s">
        <v>362</v>
      </c>
      <c r="D150" s="277" t="s">
        <v>649</v>
      </c>
      <c r="E150" s="278" t="s">
        <v>4870</v>
      </c>
      <c r="F150" s="279" t="s">
        <v>4871</v>
      </c>
      <c r="G150" s="280" t="s">
        <v>325</v>
      </c>
      <c r="H150" s="281">
        <v>115</v>
      </c>
      <c r="I150" s="282"/>
      <c r="J150" s="283">
        <f>ROUND(I150*H150,2)</f>
        <v>0</v>
      </c>
      <c r="K150" s="284"/>
      <c r="L150" s="285"/>
      <c r="M150" s="286" t="s">
        <v>1</v>
      </c>
      <c r="N150" s="287" t="s">
        <v>38</v>
      </c>
      <c r="O150" s="91"/>
      <c r="P150" s="237">
        <f>O150*H150</f>
        <v>0</v>
      </c>
      <c r="Q150" s="237">
        <v>9.0000000000000006E-05</v>
      </c>
      <c r="R150" s="237">
        <f>Q150*H150</f>
        <v>0.01035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435</v>
      </c>
      <c r="AT150" s="239" t="s">
        <v>649</v>
      </c>
      <c r="AU150" s="239" t="s">
        <v>83</v>
      </c>
      <c r="AY150" s="17" t="s">
        <v>183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327</v>
      </c>
      <c r="BM150" s="239" t="s">
        <v>4872</v>
      </c>
    </row>
    <row r="151" s="14" customFormat="1">
      <c r="A151" s="14"/>
      <c r="B151" s="252"/>
      <c r="C151" s="253"/>
      <c r="D151" s="243" t="s">
        <v>195</v>
      </c>
      <c r="E151" s="254" t="s">
        <v>1</v>
      </c>
      <c r="F151" s="255" t="s">
        <v>1313</v>
      </c>
      <c r="G151" s="253"/>
      <c r="H151" s="256">
        <v>115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195</v>
      </c>
      <c r="AU151" s="262" t="s">
        <v>83</v>
      </c>
      <c r="AV151" s="14" t="s">
        <v>83</v>
      </c>
      <c r="AW151" s="14" t="s">
        <v>30</v>
      </c>
      <c r="AX151" s="14" t="s">
        <v>81</v>
      </c>
      <c r="AY151" s="262" t="s">
        <v>183</v>
      </c>
    </row>
    <row r="152" s="2" customFormat="1" ht="24.15" customHeight="1">
      <c r="A152" s="38"/>
      <c r="B152" s="39"/>
      <c r="C152" s="227" t="s">
        <v>370</v>
      </c>
      <c r="D152" s="227" t="s">
        <v>185</v>
      </c>
      <c r="E152" s="228" t="s">
        <v>4873</v>
      </c>
      <c r="F152" s="229" t="s">
        <v>4874</v>
      </c>
      <c r="G152" s="230" t="s">
        <v>325</v>
      </c>
      <c r="H152" s="231">
        <v>100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38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327</v>
      </c>
      <c r="AT152" s="239" t="s">
        <v>185</v>
      </c>
      <c r="AU152" s="239" t="s">
        <v>83</v>
      </c>
      <c r="AY152" s="17" t="s">
        <v>183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81</v>
      </c>
      <c r="BK152" s="240">
        <f>ROUND(I152*H152,2)</f>
        <v>0</v>
      </c>
      <c r="BL152" s="17" t="s">
        <v>327</v>
      </c>
      <c r="BM152" s="239" t="s">
        <v>4875</v>
      </c>
    </row>
    <row r="153" s="14" customFormat="1">
      <c r="A153" s="14"/>
      <c r="B153" s="252"/>
      <c r="C153" s="253"/>
      <c r="D153" s="243" t="s">
        <v>195</v>
      </c>
      <c r="E153" s="254" t="s">
        <v>1</v>
      </c>
      <c r="F153" s="255" t="s">
        <v>1216</v>
      </c>
      <c r="G153" s="253"/>
      <c r="H153" s="256">
        <v>100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195</v>
      </c>
      <c r="AU153" s="262" t="s">
        <v>83</v>
      </c>
      <c r="AV153" s="14" t="s">
        <v>83</v>
      </c>
      <c r="AW153" s="14" t="s">
        <v>30</v>
      </c>
      <c r="AX153" s="14" t="s">
        <v>81</v>
      </c>
      <c r="AY153" s="262" t="s">
        <v>183</v>
      </c>
    </row>
    <row r="154" s="2" customFormat="1" ht="24.15" customHeight="1">
      <c r="A154" s="38"/>
      <c r="B154" s="39"/>
      <c r="C154" s="277" t="s">
        <v>376</v>
      </c>
      <c r="D154" s="277" t="s">
        <v>649</v>
      </c>
      <c r="E154" s="278" t="s">
        <v>4876</v>
      </c>
      <c r="F154" s="279" t="s">
        <v>4877</v>
      </c>
      <c r="G154" s="280" t="s">
        <v>325</v>
      </c>
      <c r="H154" s="281">
        <v>100</v>
      </c>
      <c r="I154" s="282"/>
      <c r="J154" s="283">
        <f>ROUND(I154*H154,2)</f>
        <v>0</v>
      </c>
      <c r="K154" s="284"/>
      <c r="L154" s="285"/>
      <c r="M154" s="286" t="s">
        <v>1</v>
      </c>
      <c r="N154" s="287" t="s">
        <v>38</v>
      </c>
      <c r="O154" s="91"/>
      <c r="P154" s="237">
        <f>O154*H154</f>
        <v>0</v>
      </c>
      <c r="Q154" s="237">
        <v>5.0000000000000002E-05</v>
      </c>
      <c r="R154" s="237">
        <f>Q154*H154</f>
        <v>0.0050000000000000001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435</v>
      </c>
      <c r="AT154" s="239" t="s">
        <v>649</v>
      </c>
      <c r="AU154" s="239" t="s">
        <v>83</v>
      </c>
      <c r="AY154" s="17" t="s">
        <v>183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81</v>
      </c>
      <c r="BK154" s="240">
        <f>ROUND(I154*H154,2)</f>
        <v>0</v>
      </c>
      <c r="BL154" s="17" t="s">
        <v>327</v>
      </c>
      <c r="BM154" s="239" t="s">
        <v>4878</v>
      </c>
    </row>
    <row r="155" s="14" customFormat="1">
      <c r="A155" s="14"/>
      <c r="B155" s="252"/>
      <c r="C155" s="253"/>
      <c r="D155" s="243" t="s">
        <v>195</v>
      </c>
      <c r="E155" s="254" t="s">
        <v>1</v>
      </c>
      <c r="F155" s="255" t="s">
        <v>1216</v>
      </c>
      <c r="G155" s="253"/>
      <c r="H155" s="256">
        <v>100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195</v>
      </c>
      <c r="AU155" s="262" t="s">
        <v>83</v>
      </c>
      <c r="AV155" s="14" t="s">
        <v>83</v>
      </c>
      <c r="AW155" s="14" t="s">
        <v>30</v>
      </c>
      <c r="AX155" s="14" t="s">
        <v>81</v>
      </c>
      <c r="AY155" s="262" t="s">
        <v>183</v>
      </c>
    </row>
    <row r="156" s="2" customFormat="1" ht="21.75" customHeight="1">
      <c r="A156" s="38"/>
      <c r="B156" s="39"/>
      <c r="C156" s="227" t="s">
        <v>391</v>
      </c>
      <c r="D156" s="288" t="s">
        <v>185</v>
      </c>
      <c r="E156" s="228" t="s">
        <v>4879</v>
      </c>
      <c r="F156" s="229" t="s">
        <v>4880</v>
      </c>
      <c r="G156" s="230" t="s">
        <v>325</v>
      </c>
      <c r="H156" s="231">
        <v>117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327</v>
      </c>
      <c r="AT156" s="239" t="s">
        <v>185</v>
      </c>
      <c r="AU156" s="239" t="s">
        <v>83</v>
      </c>
      <c r="AY156" s="17" t="s">
        <v>183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81</v>
      </c>
      <c r="BK156" s="240">
        <f>ROUND(I156*H156,2)</f>
        <v>0</v>
      </c>
      <c r="BL156" s="17" t="s">
        <v>327</v>
      </c>
      <c r="BM156" s="239" t="s">
        <v>4881</v>
      </c>
    </row>
    <row r="157" s="14" customFormat="1">
      <c r="A157" s="14"/>
      <c r="B157" s="252"/>
      <c r="C157" s="253"/>
      <c r="D157" s="243" t="s">
        <v>195</v>
      </c>
      <c r="E157" s="254" t="s">
        <v>1</v>
      </c>
      <c r="F157" s="255" t="s">
        <v>1323</v>
      </c>
      <c r="G157" s="253"/>
      <c r="H157" s="256">
        <v>117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195</v>
      </c>
      <c r="AU157" s="262" t="s">
        <v>83</v>
      </c>
      <c r="AV157" s="14" t="s">
        <v>83</v>
      </c>
      <c r="AW157" s="14" t="s">
        <v>30</v>
      </c>
      <c r="AX157" s="14" t="s">
        <v>81</v>
      </c>
      <c r="AY157" s="262" t="s">
        <v>183</v>
      </c>
    </row>
    <row r="158" s="2" customFormat="1" ht="24.15" customHeight="1">
      <c r="A158" s="38"/>
      <c r="B158" s="39"/>
      <c r="C158" s="277" t="s">
        <v>398</v>
      </c>
      <c r="D158" s="289" t="s">
        <v>649</v>
      </c>
      <c r="E158" s="278" t="s">
        <v>4882</v>
      </c>
      <c r="F158" s="279" t="s">
        <v>4883</v>
      </c>
      <c r="G158" s="280" t="s">
        <v>325</v>
      </c>
      <c r="H158" s="281">
        <v>117</v>
      </c>
      <c r="I158" s="282"/>
      <c r="J158" s="283">
        <f>ROUND(I158*H158,2)</f>
        <v>0</v>
      </c>
      <c r="K158" s="284"/>
      <c r="L158" s="285"/>
      <c r="M158" s="286" t="s">
        <v>1</v>
      </c>
      <c r="N158" s="287" t="s">
        <v>38</v>
      </c>
      <c r="O158" s="91"/>
      <c r="P158" s="237">
        <f>O158*H158</f>
        <v>0</v>
      </c>
      <c r="Q158" s="237">
        <v>5.0000000000000002E-05</v>
      </c>
      <c r="R158" s="237">
        <f>Q158*H158</f>
        <v>0.0058500000000000002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435</v>
      </c>
      <c r="AT158" s="239" t="s">
        <v>649</v>
      </c>
      <c r="AU158" s="239" t="s">
        <v>83</v>
      </c>
      <c r="AY158" s="17" t="s">
        <v>183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81</v>
      </c>
      <c r="BK158" s="240">
        <f>ROUND(I158*H158,2)</f>
        <v>0</v>
      </c>
      <c r="BL158" s="17" t="s">
        <v>327</v>
      </c>
      <c r="BM158" s="239" t="s">
        <v>4884</v>
      </c>
    </row>
    <row r="159" s="14" customFormat="1">
      <c r="A159" s="14"/>
      <c r="B159" s="252"/>
      <c r="C159" s="253"/>
      <c r="D159" s="243" t="s">
        <v>195</v>
      </c>
      <c r="E159" s="254" t="s">
        <v>1</v>
      </c>
      <c r="F159" s="255" t="s">
        <v>1323</v>
      </c>
      <c r="G159" s="253"/>
      <c r="H159" s="256">
        <v>117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195</v>
      </c>
      <c r="AU159" s="262" t="s">
        <v>83</v>
      </c>
      <c r="AV159" s="14" t="s">
        <v>83</v>
      </c>
      <c r="AW159" s="14" t="s">
        <v>30</v>
      </c>
      <c r="AX159" s="14" t="s">
        <v>81</v>
      </c>
      <c r="AY159" s="262" t="s">
        <v>183</v>
      </c>
    </row>
    <row r="160" s="2" customFormat="1" ht="33" customHeight="1">
      <c r="A160" s="38"/>
      <c r="B160" s="39"/>
      <c r="C160" s="227" t="s">
        <v>404</v>
      </c>
      <c r="D160" s="288" t="s">
        <v>185</v>
      </c>
      <c r="E160" s="228" t="s">
        <v>4885</v>
      </c>
      <c r="F160" s="229" t="s">
        <v>4886</v>
      </c>
      <c r="G160" s="230" t="s">
        <v>319</v>
      </c>
      <c r="H160" s="231">
        <v>165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327</v>
      </c>
      <c r="AT160" s="239" t="s">
        <v>185</v>
      </c>
      <c r="AU160" s="239" t="s">
        <v>83</v>
      </c>
      <c r="AY160" s="17" t="s">
        <v>183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81</v>
      </c>
      <c r="BK160" s="240">
        <f>ROUND(I160*H160,2)</f>
        <v>0</v>
      </c>
      <c r="BL160" s="17" t="s">
        <v>327</v>
      </c>
      <c r="BM160" s="239" t="s">
        <v>4887</v>
      </c>
    </row>
    <row r="161" s="14" customFormat="1">
      <c r="A161" s="14"/>
      <c r="B161" s="252"/>
      <c r="C161" s="253"/>
      <c r="D161" s="243" t="s">
        <v>195</v>
      </c>
      <c r="E161" s="254" t="s">
        <v>1</v>
      </c>
      <c r="F161" s="255" t="s">
        <v>1695</v>
      </c>
      <c r="G161" s="253"/>
      <c r="H161" s="256">
        <v>165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195</v>
      </c>
      <c r="AU161" s="262" t="s">
        <v>83</v>
      </c>
      <c r="AV161" s="14" t="s">
        <v>83</v>
      </c>
      <c r="AW161" s="14" t="s">
        <v>30</v>
      </c>
      <c r="AX161" s="14" t="s">
        <v>81</v>
      </c>
      <c r="AY161" s="262" t="s">
        <v>183</v>
      </c>
    </row>
    <row r="162" s="2" customFormat="1" ht="24.15" customHeight="1">
      <c r="A162" s="38"/>
      <c r="B162" s="39"/>
      <c r="C162" s="277" t="s">
        <v>414</v>
      </c>
      <c r="D162" s="289" t="s">
        <v>649</v>
      </c>
      <c r="E162" s="278" t="s">
        <v>4888</v>
      </c>
      <c r="F162" s="279" t="s">
        <v>4889</v>
      </c>
      <c r="G162" s="280" t="s">
        <v>319</v>
      </c>
      <c r="H162" s="281">
        <v>184</v>
      </c>
      <c r="I162" s="282"/>
      <c r="J162" s="283">
        <f>ROUND(I162*H162,2)</f>
        <v>0</v>
      </c>
      <c r="K162" s="284"/>
      <c r="L162" s="285"/>
      <c r="M162" s="286" t="s">
        <v>1</v>
      </c>
      <c r="N162" s="287" t="s">
        <v>38</v>
      </c>
      <c r="O162" s="91"/>
      <c r="P162" s="237">
        <f>O162*H162</f>
        <v>0</v>
      </c>
      <c r="Q162" s="237">
        <v>0.00010000000000000001</v>
      </c>
      <c r="R162" s="237">
        <f>Q162*H162</f>
        <v>0.0184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435</v>
      </c>
      <c r="AT162" s="239" t="s">
        <v>649</v>
      </c>
      <c r="AU162" s="239" t="s">
        <v>83</v>
      </c>
      <c r="AY162" s="17" t="s">
        <v>183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327</v>
      </c>
      <c r="BM162" s="239" t="s">
        <v>4890</v>
      </c>
    </row>
    <row r="163" s="14" customFormat="1">
      <c r="A163" s="14"/>
      <c r="B163" s="252"/>
      <c r="C163" s="253"/>
      <c r="D163" s="243" t="s">
        <v>195</v>
      </c>
      <c r="E163" s="253"/>
      <c r="F163" s="255" t="s">
        <v>4891</v>
      </c>
      <c r="G163" s="253"/>
      <c r="H163" s="256">
        <v>184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195</v>
      </c>
      <c r="AU163" s="262" t="s">
        <v>83</v>
      </c>
      <c r="AV163" s="14" t="s">
        <v>83</v>
      </c>
      <c r="AW163" s="14" t="s">
        <v>4</v>
      </c>
      <c r="AX163" s="14" t="s">
        <v>81</v>
      </c>
      <c r="AY163" s="262" t="s">
        <v>183</v>
      </c>
    </row>
    <row r="164" s="2" customFormat="1" ht="24.15" customHeight="1">
      <c r="A164" s="38"/>
      <c r="B164" s="39"/>
      <c r="C164" s="227" t="s">
        <v>419</v>
      </c>
      <c r="D164" s="288" t="s">
        <v>185</v>
      </c>
      <c r="E164" s="228" t="s">
        <v>4892</v>
      </c>
      <c r="F164" s="229" t="s">
        <v>4893</v>
      </c>
      <c r="G164" s="230" t="s">
        <v>319</v>
      </c>
      <c r="H164" s="231">
        <v>6100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38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327</v>
      </c>
      <c r="AT164" s="239" t="s">
        <v>185</v>
      </c>
      <c r="AU164" s="239" t="s">
        <v>83</v>
      </c>
      <c r="AY164" s="17" t="s">
        <v>183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81</v>
      </c>
      <c r="BK164" s="240">
        <f>ROUND(I164*H164,2)</f>
        <v>0</v>
      </c>
      <c r="BL164" s="17" t="s">
        <v>327</v>
      </c>
      <c r="BM164" s="239" t="s">
        <v>4894</v>
      </c>
    </row>
    <row r="165" s="14" customFormat="1">
      <c r="A165" s="14"/>
      <c r="B165" s="252"/>
      <c r="C165" s="253"/>
      <c r="D165" s="243" t="s">
        <v>195</v>
      </c>
      <c r="E165" s="254" t="s">
        <v>1</v>
      </c>
      <c r="F165" s="255" t="s">
        <v>4895</v>
      </c>
      <c r="G165" s="253"/>
      <c r="H165" s="256">
        <v>6100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195</v>
      </c>
      <c r="AU165" s="262" t="s">
        <v>83</v>
      </c>
      <c r="AV165" s="14" t="s">
        <v>83</v>
      </c>
      <c r="AW165" s="14" t="s">
        <v>30</v>
      </c>
      <c r="AX165" s="14" t="s">
        <v>81</v>
      </c>
      <c r="AY165" s="262" t="s">
        <v>183</v>
      </c>
    </row>
    <row r="166" s="2" customFormat="1" ht="24.15" customHeight="1">
      <c r="A166" s="38"/>
      <c r="B166" s="39"/>
      <c r="C166" s="277" t="s">
        <v>424</v>
      </c>
      <c r="D166" s="277" t="s">
        <v>649</v>
      </c>
      <c r="E166" s="278" t="s">
        <v>4896</v>
      </c>
      <c r="F166" s="279" t="s">
        <v>4897</v>
      </c>
      <c r="G166" s="280" t="s">
        <v>319</v>
      </c>
      <c r="H166" s="281">
        <v>6900</v>
      </c>
      <c r="I166" s="282"/>
      <c r="J166" s="283">
        <f>ROUND(I166*H166,2)</f>
        <v>0</v>
      </c>
      <c r="K166" s="284"/>
      <c r="L166" s="285"/>
      <c r="M166" s="286" t="s">
        <v>1</v>
      </c>
      <c r="N166" s="287" t="s">
        <v>38</v>
      </c>
      <c r="O166" s="91"/>
      <c r="P166" s="237">
        <f>O166*H166</f>
        <v>0</v>
      </c>
      <c r="Q166" s="237">
        <v>0.00012</v>
      </c>
      <c r="R166" s="237">
        <f>Q166*H166</f>
        <v>0.82800000000000007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435</v>
      </c>
      <c r="AT166" s="239" t="s">
        <v>649</v>
      </c>
      <c r="AU166" s="239" t="s">
        <v>83</v>
      </c>
      <c r="AY166" s="17" t="s">
        <v>183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81</v>
      </c>
      <c r="BK166" s="240">
        <f>ROUND(I166*H166,2)</f>
        <v>0</v>
      </c>
      <c r="BL166" s="17" t="s">
        <v>327</v>
      </c>
      <c r="BM166" s="239" t="s">
        <v>4898</v>
      </c>
    </row>
    <row r="167" s="14" customFormat="1">
      <c r="A167" s="14"/>
      <c r="B167" s="252"/>
      <c r="C167" s="253"/>
      <c r="D167" s="243" t="s">
        <v>195</v>
      </c>
      <c r="E167" s="253"/>
      <c r="F167" s="255" t="s">
        <v>4899</v>
      </c>
      <c r="G167" s="253"/>
      <c r="H167" s="256">
        <v>6900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195</v>
      </c>
      <c r="AU167" s="262" t="s">
        <v>83</v>
      </c>
      <c r="AV167" s="14" t="s">
        <v>83</v>
      </c>
      <c r="AW167" s="14" t="s">
        <v>4</v>
      </c>
      <c r="AX167" s="14" t="s">
        <v>81</v>
      </c>
      <c r="AY167" s="262" t="s">
        <v>183</v>
      </c>
    </row>
    <row r="168" s="2" customFormat="1" ht="33" customHeight="1">
      <c r="A168" s="38"/>
      <c r="B168" s="39"/>
      <c r="C168" s="227" t="s">
        <v>428</v>
      </c>
      <c r="D168" s="227" t="s">
        <v>185</v>
      </c>
      <c r="E168" s="228" t="s">
        <v>4900</v>
      </c>
      <c r="F168" s="229" t="s">
        <v>4901</v>
      </c>
      <c r="G168" s="230" t="s">
        <v>319</v>
      </c>
      <c r="H168" s="231">
        <v>1660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38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327</v>
      </c>
      <c r="AT168" s="239" t="s">
        <v>185</v>
      </c>
      <c r="AU168" s="239" t="s">
        <v>83</v>
      </c>
      <c r="AY168" s="17" t="s">
        <v>183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81</v>
      </c>
      <c r="BK168" s="240">
        <f>ROUND(I168*H168,2)</f>
        <v>0</v>
      </c>
      <c r="BL168" s="17" t="s">
        <v>327</v>
      </c>
      <c r="BM168" s="239" t="s">
        <v>4902</v>
      </c>
    </row>
    <row r="169" s="14" customFormat="1">
      <c r="A169" s="14"/>
      <c r="B169" s="252"/>
      <c r="C169" s="253"/>
      <c r="D169" s="243" t="s">
        <v>195</v>
      </c>
      <c r="E169" s="254" t="s">
        <v>1</v>
      </c>
      <c r="F169" s="255" t="s">
        <v>4903</v>
      </c>
      <c r="G169" s="253"/>
      <c r="H169" s="256">
        <v>1660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195</v>
      </c>
      <c r="AU169" s="262" t="s">
        <v>83</v>
      </c>
      <c r="AV169" s="14" t="s">
        <v>83</v>
      </c>
      <c r="AW169" s="14" t="s">
        <v>30</v>
      </c>
      <c r="AX169" s="14" t="s">
        <v>81</v>
      </c>
      <c r="AY169" s="262" t="s">
        <v>183</v>
      </c>
    </row>
    <row r="170" s="2" customFormat="1" ht="24.15" customHeight="1">
      <c r="A170" s="38"/>
      <c r="B170" s="39"/>
      <c r="C170" s="277" t="s">
        <v>435</v>
      </c>
      <c r="D170" s="277" t="s">
        <v>649</v>
      </c>
      <c r="E170" s="278" t="s">
        <v>4904</v>
      </c>
      <c r="F170" s="279" t="s">
        <v>4905</v>
      </c>
      <c r="G170" s="280" t="s">
        <v>319</v>
      </c>
      <c r="H170" s="281">
        <v>69</v>
      </c>
      <c r="I170" s="282"/>
      <c r="J170" s="283">
        <f>ROUND(I170*H170,2)</f>
        <v>0</v>
      </c>
      <c r="K170" s="284"/>
      <c r="L170" s="285"/>
      <c r="M170" s="286" t="s">
        <v>1</v>
      </c>
      <c r="N170" s="287" t="s">
        <v>38</v>
      </c>
      <c r="O170" s="91"/>
      <c r="P170" s="237">
        <f>O170*H170</f>
        <v>0</v>
      </c>
      <c r="Q170" s="237">
        <v>0.00035</v>
      </c>
      <c r="R170" s="237">
        <f>Q170*H170</f>
        <v>0.024150000000000001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435</v>
      </c>
      <c r="AT170" s="239" t="s">
        <v>649</v>
      </c>
      <c r="AU170" s="239" t="s">
        <v>83</v>
      </c>
      <c r="AY170" s="17" t="s">
        <v>183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81</v>
      </c>
      <c r="BK170" s="240">
        <f>ROUND(I170*H170,2)</f>
        <v>0</v>
      </c>
      <c r="BL170" s="17" t="s">
        <v>327</v>
      </c>
      <c r="BM170" s="239" t="s">
        <v>4906</v>
      </c>
    </row>
    <row r="171" s="14" customFormat="1">
      <c r="A171" s="14"/>
      <c r="B171" s="252"/>
      <c r="C171" s="253"/>
      <c r="D171" s="243" t="s">
        <v>195</v>
      </c>
      <c r="E171" s="254" t="s">
        <v>1</v>
      </c>
      <c r="F171" s="255" t="s">
        <v>884</v>
      </c>
      <c r="G171" s="253"/>
      <c r="H171" s="256">
        <v>60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195</v>
      </c>
      <c r="AU171" s="262" t="s">
        <v>83</v>
      </c>
      <c r="AV171" s="14" t="s">
        <v>83</v>
      </c>
      <c r="AW171" s="14" t="s">
        <v>30</v>
      </c>
      <c r="AX171" s="14" t="s">
        <v>81</v>
      </c>
      <c r="AY171" s="262" t="s">
        <v>183</v>
      </c>
    </row>
    <row r="172" s="14" customFormat="1">
      <c r="A172" s="14"/>
      <c r="B172" s="252"/>
      <c r="C172" s="253"/>
      <c r="D172" s="243" t="s">
        <v>195</v>
      </c>
      <c r="E172" s="253"/>
      <c r="F172" s="255" t="s">
        <v>4907</v>
      </c>
      <c r="G172" s="253"/>
      <c r="H172" s="256">
        <v>69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195</v>
      </c>
      <c r="AU172" s="262" t="s">
        <v>83</v>
      </c>
      <c r="AV172" s="14" t="s">
        <v>83</v>
      </c>
      <c r="AW172" s="14" t="s">
        <v>4</v>
      </c>
      <c r="AX172" s="14" t="s">
        <v>81</v>
      </c>
      <c r="AY172" s="262" t="s">
        <v>183</v>
      </c>
    </row>
    <row r="173" s="2" customFormat="1" ht="24.15" customHeight="1">
      <c r="A173" s="38"/>
      <c r="B173" s="39"/>
      <c r="C173" s="277" t="s">
        <v>439</v>
      </c>
      <c r="D173" s="277" t="s">
        <v>649</v>
      </c>
      <c r="E173" s="278" t="s">
        <v>4908</v>
      </c>
      <c r="F173" s="279" t="s">
        <v>4909</v>
      </c>
      <c r="G173" s="280" t="s">
        <v>319</v>
      </c>
      <c r="H173" s="281">
        <v>1840</v>
      </c>
      <c r="I173" s="282"/>
      <c r="J173" s="283">
        <f>ROUND(I173*H173,2)</f>
        <v>0</v>
      </c>
      <c r="K173" s="284"/>
      <c r="L173" s="285"/>
      <c r="M173" s="286" t="s">
        <v>1</v>
      </c>
      <c r="N173" s="287" t="s">
        <v>38</v>
      </c>
      <c r="O173" s="91"/>
      <c r="P173" s="237">
        <f>O173*H173</f>
        <v>0</v>
      </c>
      <c r="Q173" s="237">
        <v>0.00017000000000000001</v>
      </c>
      <c r="R173" s="237">
        <f>Q173*H173</f>
        <v>0.31280000000000002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435</v>
      </c>
      <c r="AT173" s="239" t="s">
        <v>649</v>
      </c>
      <c r="AU173" s="239" t="s">
        <v>83</v>
      </c>
      <c r="AY173" s="17" t="s">
        <v>183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327</v>
      </c>
      <c r="BM173" s="239" t="s">
        <v>4910</v>
      </c>
    </row>
    <row r="174" s="14" customFormat="1">
      <c r="A174" s="14"/>
      <c r="B174" s="252"/>
      <c r="C174" s="253"/>
      <c r="D174" s="243" t="s">
        <v>195</v>
      </c>
      <c r="E174" s="253"/>
      <c r="F174" s="255" t="s">
        <v>4911</v>
      </c>
      <c r="G174" s="253"/>
      <c r="H174" s="256">
        <v>1840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195</v>
      </c>
      <c r="AU174" s="262" t="s">
        <v>83</v>
      </c>
      <c r="AV174" s="14" t="s">
        <v>83</v>
      </c>
      <c r="AW174" s="14" t="s">
        <v>4</v>
      </c>
      <c r="AX174" s="14" t="s">
        <v>81</v>
      </c>
      <c r="AY174" s="262" t="s">
        <v>183</v>
      </c>
    </row>
    <row r="175" s="2" customFormat="1" ht="33" customHeight="1">
      <c r="A175" s="38"/>
      <c r="B175" s="39"/>
      <c r="C175" s="227" t="s">
        <v>444</v>
      </c>
      <c r="D175" s="227" t="s">
        <v>185</v>
      </c>
      <c r="E175" s="228" t="s">
        <v>4912</v>
      </c>
      <c r="F175" s="229" t="s">
        <v>4913</v>
      </c>
      <c r="G175" s="230" t="s">
        <v>319</v>
      </c>
      <c r="H175" s="231">
        <v>350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327</v>
      </c>
      <c r="AT175" s="239" t="s">
        <v>185</v>
      </c>
      <c r="AU175" s="239" t="s">
        <v>83</v>
      </c>
      <c r="AY175" s="17" t="s">
        <v>183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81</v>
      </c>
      <c r="BK175" s="240">
        <f>ROUND(I175*H175,2)</f>
        <v>0</v>
      </c>
      <c r="BL175" s="17" t="s">
        <v>327</v>
      </c>
      <c r="BM175" s="239" t="s">
        <v>4914</v>
      </c>
    </row>
    <row r="176" s="14" customFormat="1">
      <c r="A176" s="14"/>
      <c r="B176" s="252"/>
      <c r="C176" s="253"/>
      <c r="D176" s="243" t="s">
        <v>195</v>
      </c>
      <c r="E176" s="254" t="s">
        <v>1</v>
      </c>
      <c r="F176" s="255" t="s">
        <v>2656</v>
      </c>
      <c r="G176" s="253"/>
      <c r="H176" s="256">
        <v>350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195</v>
      </c>
      <c r="AU176" s="262" t="s">
        <v>83</v>
      </c>
      <c r="AV176" s="14" t="s">
        <v>83</v>
      </c>
      <c r="AW176" s="14" t="s">
        <v>30</v>
      </c>
      <c r="AX176" s="14" t="s">
        <v>81</v>
      </c>
      <c r="AY176" s="262" t="s">
        <v>183</v>
      </c>
    </row>
    <row r="177" s="2" customFormat="1" ht="24.15" customHeight="1">
      <c r="A177" s="38"/>
      <c r="B177" s="39"/>
      <c r="C177" s="277" t="s">
        <v>448</v>
      </c>
      <c r="D177" s="277" t="s">
        <v>649</v>
      </c>
      <c r="E177" s="278" t="s">
        <v>4915</v>
      </c>
      <c r="F177" s="279" t="s">
        <v>4916</v>
      </c>
      <c r="G177" s="280" t="s">
        <v>319</v>
      </c>
      <c r="H177" s="281">
        <v>402.5</v>
      </c>
      <c r="I177" s="282"/>
      <c r="J177" s="283">
        <f>ROUND(I177*H177,2)</f>
        <v>0</v>
      </c>
      <c r="K177" s="284"/>
      <c r="L177" s="285"/>
      <c r="M177" s="286" t="s">
        <v>1</v>
      </c>
      <c r="N177" s="287" t="s">
        <v>38</v>
      </c>
      <c r="O177" s="91"/>
      <c r="P177" s="237">
        <f>O177*H177</f>
        <v>0</v>
      </c>
      <c r="Q177" s="237">
        <v>0.00025000000000000001</v>
      </c>
      <c r="R177" s="237">
        <f>Q177*H177</f>
        <v>0.10062500000000001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435</v>
      </c>
      <c r="AT177" s="239" t="s">
        <v>649</v>
      </c>
      <c r="AU177" s="239" t="s">
        <v>83</v>
      </c>
      <c r="AY177" s="17" t="s">
        <v>183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81</v>
      </c>
      <c r="BK177" s="240">
        <f>ROUND(I177*H177,2)</f>
        <v>0</v>
      </c>
      <c r="BL177" s="17" t="s">
        <v>327</v>
      </c>
      <c r="BM177" s="239" t="s">
        <v>4917</v>
      </c>
    </row>
    <row r="178" s="14" customFormat="1">
      <c r="A178" s="14"/>
      <c r="B178" s="252"/>
      <c r="C178" s="253"/>
      <c r="D178" s="243" t="s">
        <v>195</v>
      </c>
      <c r="E178" s="253"/>
      <c r="F178" s="255" t="s">
        <v>4918</v>
      </c>
      <c r="G178" s="253"/>
      <c r="H178" s="256">
        <v>402.5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195</v>
      </c>
      <c r="AU178" s="262" t="s">
        <v>83</v>
      </c>
      <c r="AV178" s="14" t="s">
        <v>83</v>
      </c>
      <c r="AW178" s="14" t="s">
        <v>4</v>
      </c>
      <c r="AX178" s="14" t="s">
        <v>81</v>
      </c>
      <c r="AY178" s="262" t="s">
        <v>183</v>
      </c>
    </row>
    <row r="179" s="2" customFormat="1" ht="24.15" customHeight="1">
      <c r="A179" s="38"/>
      <c r="B179" s="39"/>
      <c r="C179" s="227" t="s">
        <v>453</v>
      </c>
      <c r="D179" s="227" t="s">
        <v>185</v>
      </c>
      <c r="E179" s="228" t="s">
        <v>4919</v>
      </c>
      <c r="F179" s="229" t="s">
        <v>4920</v>
      </c>
      <c r="G179" s="230" t="s">
        <v>319</v>
      </c>
      <c r="H179" s="231">
        <v>80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327</v>
      </c>
      <c r="AT179" s="239" t="s">
        <v>185</v>
      </c>
      <c r="AU179" s="239" t="s">
        <v>83</v>
      </c>
      <c r="AY179" s="17" t="s">
        <v>183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81</v>
      </c>
      <c r="BK179" s="240">
        <f>ROUND(I179*H179,2)</f>
        <v>0</v>
      </c>
      <c r="BL179" s="17" t="s">
        <v>327</v>
      </c>
      <c r="BM179" s="239" t="s">
        <v>4921</v>
      </c>
    </row>
    <row r="180" s="14" customFormat="1">
      <c r="A180" s="14"/>
      <c r="B180" s="252"/>
      <c r="C180" s="253"/>
      <c r="D180" s="243" t="s">
        <v>195</v>
      </c>
      <c r="E180" s="254" t="s">
        <v>1</v>
      </c>
      <c r="F180" s="255" t="s">
        <v>990</v>
      </c>
      <c r="G180" s="253"/>
      <c r="H180" s="256">
        <v>80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195</v>
      </c>
      <c r="AU180" s="262" t="s">
        <v>83</v>
      </c>
      <c r="AV180" s="14" t="s">
        <v>83</v>
      </c>
      <c r="AW180" s="14" t="s">
        <v>30</v>
      </c>
      <c r="AX180" s="14" t="s">
        <v>81</v>
      </c>
      <c r="AY180" s="262" t="s">
        <v>183</v>
      </c>
    </row>
    <row r="181" s="2" customFormat="1" ht="24.15" customHeight="1">
      <c r="A181" s="38"/>
      <c r="B181" s="39"/>
      <c r="C181" s="277" t="s">
        <v>461</v>
      </c>
      <c r="D181" s="277" t="s">
        <v>649</v>
      </c>
      <c r="E181" s="278" t="s">
        <v>4922</v>
      </c>
      <c r="F181" s="279" t="s">
        <v>4923</v>
      </c>
      <c r="G181" s="280" t="s">
        <v>319</v>
      </c>
      <c r="H181" s="281">
        <v>92</v>
      </c>
      <c r="I181" s="282"/>
      <c r="J181" s="283">
        <f>ROUND(I181*H181,2)</f>
        <v>0</v>
      </c>
      <c r="K181" s="284"/>
      <c r="L181" s="285"/>
      <c r="M181" s="286" t="s">
        <v>1</v>
      </c>
      <c r="N181" s="287" t="s">
        <v>38</v>
      </c>
      <c r="O181" s="91"/>
      <c r="P181" s="237">
        <f>O181*H181</f>
        <v>0</v>
      </c>
      <c r="Q181" s="237">
        <v>0.00052999999999999998</v>
      </c>
      <c r="R181" s="237">
        <f>Q181*H181</f>
        <v>0.048759999999999998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435</v>
      </c>
      <c r="AT181" s="239" t="s">
        <v>649</v>
      </c>
      <c r="AU181" s="239" t="s">
        <v>83</v>
      </c>
      <c r="AY181" s="17" t="s">
        <v>183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81</v>
      </c>
      <c r="BK181" s="240">
        <f>ROUND(I181*H181,2)</f>
        <v>0</v>
      </c>
      <c r="BL181" s="17" t="s">
        <v>327</v>
      </c>
      <c r="BM181" s="239" t="s">
        <v>4924</v>
      </c>
    </row>
    <row r="182" s="14" customFormat="1">
      <c r="A182" s="14"/>
      <c r="B182" s="252"/>
      <c r="C182" s="253"/>
      <c r="D182" s="243" t="s">
        <v>195</v>
      </c>
      <c r="E182" s="253"/>
      <c r="F182" s="255" t="s">
        <v>4925</v>
      </c>
      <c r="G182" s="253"/>
      <c r="H182" s="256">
        <v>92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195</v>
      </c>
      <c r="AU182" s="262" t="s">
        <v>83</v>
      </c>
      <c r="AV182" s="14" t="s">
        <v>83</v>
      </c>
      <c r="AW182" s="14" t="s">
        <v>4</v>
      </c>
      <c r="AX182" s="14" t="s">
        <v>81</v>
      </c>
      <c r="AY182" s="262" t="s">
        <v>183</v>
      </c>
    </row>
    <row r="183" s="2" customFormat="1" ht="33" customHeight="1">
      <c r="A183" s="38"/>
      <c r="B183" s="39"/>
      <c r="C183" s="227" t="s">
        <v>468</v>
      </c>
      <c r="D183" s="227" t="s">
        <v>185</v>
      </c>
      <c r="E183" s="228" t="s">
        <v>4926</v>
      </c>
      <c r="F183" s="229" t="s">
        <v>4927</v>
      </c>
      <c r="G183" s="230" t="s">
        <v>319</v>
      </c>
      <c r="H183" s="231">
        <v>135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38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327</v>
      </c>
      <c r="AT183" s="239" t="s">
        <v>185</v>
      </c>
      <c r="AU183" s="239" t="s">
        <v>83</v>
      </c>
      <c r="AY183" s="17" t="s">
        <v>183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81</v>
      </c>
      <c r="BK183" s="240">
        <f>ROUND(I183*H183,2)</f>
        <v>0</v>
      </c>
      <c r="BL183" s="17" t="s">
        <v>327</v>
      </c>
      <c r="BM183" s="239" t="s">
        <v>4928</v>
      </c>
    </row>
    <row r="184" s="14" customFormat="1">
      <c r="A184" s="14"/>
      <c r="B184" s="252"/>
      <c r="C184" s="253"/>
      <c r="D184" s="243" t="s">
        <v>195</v>
      </c>
      <c r="E184" s="254" t="s">
        <v>1</v>
      </c>
      <c r="F184" s="255" t="s">
        <v>4929</v>
      </c>
      <c r="G184" s="253"/>
      <c r="H184" s="256">
        <v>135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195</v>
      </c>
      <c r="AU184" s="262" t="s">
        <v>83</v>
      </c>
      <c r="AV184" s="14" t="s">
        <v>83</v>
      </c>
      <c r="AW184" s="14" t="s">
        <v>30</v>
      </c>
      <c r="AX184" s="14" t="s">
        <v>81</v>
      </c>
      <c r="AY184" s="262" t="s">
        <v>183</v>
      </c>
    </row>
    <row r="185" s="2" customFormat="1" ht="24.15" customHeight="1">
      <c r="A185" s="38"/>
      <c r="B185" s="39"/>
      <c r="C185" s="277" t="s">
        <v>475</v>
      </c>
      <c r="D185" s="277" t="s">
        <v>649</v>
      </c>
      <c r="E185" s="278" t="s">
        <v>4930</v>
      </c>
      <c r="F185" s="279" t="s">
        <v>4931</v>
      </c>
      <c r="G185" s="280" t="s">
        <v>319</v>
      </c>
      <c r="H185" s="281">
        <v>17.25</v>
      </c>
      <c r="I185" s="282"/>
      <c r="J185" s="283">
        <f>ROUND(I185*H185,2)</f>
        <v>0</v>
      </c>
      <c r="K185" s="284"/>
      <c r="L185" s="285"/>
      <c r="M185" s="286" t="s">
        <v>1</v>
      </c>
      <c r="N185" s="287" t="s">
        <v>38</v>
      </c>
      <c r="O185" s="91"/>
      <c r="P185" s="237">
        <f>O185*H185</f>
        <v>0</v>
      </c>
      <c r="Q185" s="237">
        <v>0.0023999999999999998</v>
      </c>
      <c r="R185" s="237">
        <f>Q185*H185</f>
        <v>0.041399999999999999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435</v>
      </c>
      <c r="AT185" s="239" t="s">
        <v>649</v>
      </c>
      <c r="AU185" s="239" t="s">
        <v>83</v>
      </c>
      <c r="AY185" s="17" t="s">
        <v>183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81</v>
      </c>
      <c r="BK185" s="240">
        <f>ROUND(I185*H185,2)</f>
        <v>0</v>
      </c>
      <c r="BL185" s="17" t="s">
        <v>327</v>
      </c>
      <c r="BM185" s="239" t="s">
        <v>4932</v>
      </c>
    </row>
    <row r="186" s="14" customFormat="1">
      <c r="A186" s="14"/>
      <c r="B186" s="252"/>
      <c r="C186" s="253"/>
      <c r="D186" s="243" t="s">
        <v>195</v>
      </c>
      <c r="E186" s="254" t="s">
        <v>1</v>
      </c>
      <c r="F186" s="255" t="s">
        <v>322</v>
      </c>
      <c r="G186" s="253"/>
      <c r="H186" s="256">
        <v>15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195</v>
      </c>
      <c r="AU186" s="262" t="s">
        <v>83</v>
      </c>
      <c r="AV186" s="14" t="s">
        <v>83</v>
      </c>
      <c r="AW186" s="14" t="s">
        <v>30</v>
      </c>
      <c r="AX186" s="14" t="s">
        <v>81</v>
      </c>
      <c r="AY186" s="262" t="s">
        <v>183</v>
      </c>
    </row>
    <row r="187" s="14" customFormat="1">
      <c r="A187" s="14"/>
      <c r="B187" s="252"/>
      <c r="C187" s="253"/>
      <c r="D187" s="243" t="s">
        <v>195</v>
      </c>
      <c r="E187" s="253"/>
      <c r="F187" s="255" t="s">
        <v>4933</v>
      </c>
      <c r="G187" s="253"/>
      <c r="H187" s="256">
        <v>17.25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195</v>
      </c>
      <c r="AU187" s="262" t="s">
        <v>83</v>
      </c>
      <c r="AV187" s="14" t="s">
        <v>83</v>
      </c>
      <c r="AW187" s="14" t="s">
        <v>4</v>
      </c>
      <c r="AX187" s="14" t="s">
        <v>81</v>
      </c>
      <c r="AY187" s="262" t="s">
        <v>183</v>
      </c>
    </row>
    <row r="188" s="2" customFormat="1" ht="24.15" customHeight="1">
      <c r="A188" s="38"/>
      <c r="B188" s="39"/>
      <c r="C188" s="277" t="s">
        <v>482</v>
      </c>
      <c r="D188" s="277" t="s">
        <v>649</v>
      </c>
      <c r="E188" s="278" t="s">
        <v>4934</v>
      </c>
      <c r="F188" s="279" t="s">
        <v>4935</v>
      </c>
      <c r="G188" s="280" t="s">
        <v>319</v>
      </c>
      <c r="H188" s="281">
        <v>138</v>
      </c>
      <c r="I188" s="282"/>
      <c r="J188" s="283">
        <f>ROUND(I188*H188,2)</f>
        <v>0</v>
      </c>
      <c r="K188" s="284"/>
      <c r="L188" s="285"/>
      <c r="M188" s="286" t="s">
        <v>1</v>
      </c>
      <c r="N188" s="287" t="s">
        <v>38</v>
      </c>
      <c r="O188" s="91"/>
      <c r="P188" s="237">
        <f>O188*H188</f>
        <v>0</v>
      </c>
      <c r="Q188" s="237">
        <v>0.00183</v>
      </c>
      <c r="R188" s="237">
        <f>Q188*H188</f>
        <v>0.25253999999999999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435</v>
      </c>
      <c r="AT188" s="239" t="s">
        <v>649</v>
      </c>
      <c r="AU188" s="239" t="s">
        <v>83</v>
      </c>
      <c r="AY188" s="17" t="s">
        <v>183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81</v>
      </c>
      <c r="BK188" s="240">
        <f>ROUND(I188*H188,2)</f>
        <v>0</v>
      </c>
      <c r="BL188" s="17" t="s">
        <v>327</v>
      </c>
      <c r="BM188" s="239" t="s">
        <v>4936</v>
      </c>
    </row>
    <row r="189" s="14" customFormat="1">
      <c r="A189" s="14"/>
      <c r="B189" s="252"/>
      <c r="C189" s="253"/>
      <c r="D189" s="243" t="s">
        <v>195</v>
      </c>
      <c r="E189" s="253"/>
      <c r="F189" s="255" t="s">
        <v>4937</v>
      </c>
      <c r="G189" s="253"/>
      <c r="H189" s="256">
        <v>138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195</v>
      </c>
      <c r="AU189" s="262" t="s">
        <v>83</v>
      </c>
      <c r="AV189" s="14" t="s">
        <v>83</v>
      </c>
      <c r="AW189" s="14" t="s">
        <v>4</v>
      </c>
      <c r="AX189" s="14" t="s">
        <v>81</v>
      </c>
      <c r="AY189" s="262" t="s">
        <v>183</v>
      </c>
    </row>
    <row r="190" s="2" customFormat="1" ht="24.15" customHeight="1">
      <c r="A190" s="38"/>
      <c r="B190" s="39"/>
      <c r="C190" s="227" t="s">
        <v>489</v>
      </c>
      <c r="D190" s="288" t="s">
        <v>185</v>
      </c>
      <c r="E190" s="228" t="s">
        <v>4938</v>
      </c>
      <c r="F190" s="229" t="s">
        <v>4939</v>
      </c>
      <c r="G190" s="230" t="s">
        <v>319</v>
      </c>
      <c r="H190" s="231">
        <v>300</v>
      </c>
      <c r="I190" s="232"/>
      <c r="J190" s="233">
        <f>ROUND(I190*H190,2)</f>
        <v>0</v>
      </c>
      <c r="K190" s="234"/>
      <c r="L190" s="44"/>
      <c r="M190" s="235" t="s">
        <v>1</v>
      </c>
      <c r="N190" s="236" t="s">
        <v>38</v>
      </c>
      <c r="O190" s="91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327</v>
      </c>
      <c r="AT190" s="239" t="s">
        <v>185</v>
      </c>
      <c r="AU190" s="239" t="s">
        <v>83</v>
      </c>
      <c r="AY190" s="17" t="s">
        <v>183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81</v>
      </c>
      <c r="BK190" s="240">
        <f>ROUND(I190*H190,2)</f>
        <v>0</v>
      </c>
      <c r="BL190" s="17" t="s">
        <v>327</v>
      </c>
      <c r="BM190" s="239" t="s">
        <v>4940</v>
      </c>
    </row>
    <row r="191" s="14" customFormat="1">
      <c r="A191" s="14"/>
      <c r="B191" s="252"/>
      <c r="C191" s="253"/>
      <c r="D191" s="243" t="s">
        <v>195</v>
      </c>
      <c r="E191" s="254" t="s">
        <v>1</v>
      </c>
      <c r="F191" s="255" t="s">
        <v>2370</v>
      </c>
      <c r="G191" s="253"/>
      <c r="H191" s="256">
        <v>300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195</v>
      </c>
      <c r="AU191" s="262" t="s">
        <v>83</v>
      </c>
      <c r="AV191" s="14" t="s">
        <v>83</v>
      </c>
      <c r="AW191" s="14" t="s">
        <v>30</v>
      </c>
      <c r="AX191" s="14" t="s">
        <v>81</v>
      </c>
      <c r="AY191" s="262" t="s">
        <v>183</v>
      </c>
    </row>
    <row r="192" s="2" customFormat="1" ht="24.15" customHeight="1">
      <c r="A192" s="38"/>
      <c r="B192" s="39"/>
      <c r="C192" s="277" t="s">
        <v>493</v>
      </c>
      <c r="D192" s="277" t="s">
        <v>649</v>
      </c>
      <c r="E192" s="278" t="s">
        <v>4896</v>
      </c>
      <c r="F192" s="279" t="s">
        <v>4897</v>
      </c>
      <c r="G192" s="280" t="s">
        <v>319</v>
      </c>
      <c r="H192" s="281">
        <v>345</v>
      </c>
      <c r="I192" s="282"/>
      <c r="J192" s="283">
        <f>ROUND(I192*H192,2)</f>
        <v>0</v>
      </c>
      <c r="K192" s="284"/>
      <c r="L192" s="285"/>
      <c r="M192" s="286" t="s">
        <v>1</v>
      </c>
      <c r="N192" s="287" t="s">
        <v>38</v>
      </c>
      <c r="O192" s="91"/>
      <c r="P192" s="237">
        <f>O192*H192</f>
        <v>0</v>
      </c>
      <c r="Q192" s="237">
        <v>0.00012</v>
      </c>
      <c r="R192" s="237">
        <f>Q192*H192</f>
        <v>0.041399999999999999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435</v>
      </c>
      <c r="AT192" s="239" t="s">
        <v>649</v>
      </c>
      <c r="AU192" s="239" t="s">
        <v>83</v>
      </c>
      <c r="AY192" s="17" t="s">
        <v>183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81</v>
      </c>
      <c r="BK192" s="240">
        <f>ROUND(I192*H192,2)</f>
        <v>0</v>
      </c>
      <c r="BL192" s="17" t="s">
        <v>327</v>
      </c>
      <c r="BM192" s="239" t="s">
        <v>4941</v>
      </c>
    </row>
    <row r="193" s="14" customFormat="1">
      <c r="A193" s="14"/>
      <c r="B193" s="252"/>
      <c r="C193" s="253"/>
      <c r="D193" s="243" t="s">
        <v>195</v>
      </c>
      <c r="E193" s="253"/>
      <c r="F193" s="255" t="s">
        <v>4942</v>
      </c>
      <c r="G193" s="253"/>
      <c r="H193" s="256">
        <v>345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195</v>
      </c>
      <c r="AU193" s="262" t="s">
        <v>83</v>
      </c>
      <c r="AV193" s="14" t="s">
        <v>83</v>
      </c>
      <c r="AW193" s="14" t="s">
        <v>4</v>
      </c>
      <c r="AX193" s="14" t="s">
        <v>81</v>
      </c>
      <c r="AY193" s="262" t="s">
        <v>183</v>
      </c>
    </row>
    <row r="194" s="2" customFormat="1" ht="24.15" customHeight="1">
      <c r="A194" s="38"/>
      <c r="B194" s="39"/>
      <c r="C194" s="227" t="s">
        <v>500</v>
      </c>
      <c r="D194" s="288" t="s">
        <v>185</v>
      </c>
      <c r="E194" s="228" t="s">
        <v>4943</v>
      </c>
      <c r="F194" s="229" t="s">
        <v>4944</v>
      </c>
      <c r="G194" s="230" t="s">
        <v>325</v>
      </c>
      <c r="H194" s="231">
        <v>18</v>
      </c>
      <c r="I194" s="232"/>
      <c r="J194" s="233">
        <f>ROUND(I194*H194,2)</f>
        <v>0</v>
      </c>
      <c r="K194" s="234"/>
      <c r="L194" s="44"/>
      <c r="M194" s="235" t="s">
        <v>1</v>
      </c>
      <c r="N194" s="236" t="s">
        <v>38</v>
      </c>
      <c r="O194" s="91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327</v>
      </c>
      <c r="AT194" s="239" t="s">
        <v>185</v>
      </c>
      <c r="AU194" s="239" t="s">
        <v>83</v>
      </c>
      <c r="AY194" s="17" t="s">
        <v>183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81</v>
      </c>
      <c r="BK194" s="240">
        <f>ROUND(I194*H194,2)</f>
        <v>0</v>
      </c>
      <c r="BL194" s="17" t="s">
        <v>327</v>
      </c>
      <c r="BM194" s="239" t="s">
        <v>4945</v>
      </c>
    </row>
    <row r="195" s="14" customFormat="1">
      <c r="A195" s="14"/>
      <c r="B195" s="252"/>
      <c r="C195" s="253"/>
      <c r="D195" s="243" t="s">
        <v>195</v>
      </c>
      <c r="E195" s="254" t="s">
        <v>1</v>
      </c>
      <c r="F195" s="255" t="s">
        <v>4946</v>
      </c>
      <c r="G195" s="253"/>
      <c r="H195" s="256">
        <v>18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195</v>
      </c>
      <c r="AU195" s="262" t="s">
        <v>83</v>
      </c>
      <c r="AV195" s="14" t="s">
        <v>83</v>
      </c>
      <c r="AW195" s="14" t="s">
        <v>30</v>
      </c>
      <c r="AX195" s="14" t="s">
        <v>81</v>
      </c>
      <c r="AY195" s="262" t="s">
        <v>183</v>
      </c>
    </row>
    <row r="196" s="2" customFormat="1" ht="24.15" customHeight="1">
      <c r="A196" s="38"/>
      <c r="B196" s="39"/>
      <c r="C196" s="277" t="s">
        <v>505</v>
      </c>
      <c r="D196" s="289" t="s">
        <v>649</v>
      </c>
      <c r="E196" s="278" t="s">
        <v>4947</v>
      </c>
      <c r="F196" s="279" t="s">
        <v>4948</v>
      </c>
      <c r="G196" s="280" t="s">
        <v>325</v>
      </c>
      <c r="H196" s="281">
        <v>13</v>
      </c>
      <c r="I196" s="282"/>
      <c r="J196" s="283">
        <f>ROUND(I196*H196,2)</f>
        <v>0</v>
      </c>
      <c r="K196" s="284"/>
      <c r="L196" s="285"/>
      <c r="M196" s="286" t="s">
        <v>1</v>
      </c>
      <c r="N196" s="287" t="s">
        <v>38</v>
      </c>
      <c r="O196" s="91"/>
      <c r="P196" s="237">
        <f>O196*H196</f>
        <v>0</v>
      </c>
      <c r="Q196" s="237">
        <v>4.0000000000000003E-05</v>
      </c>
      <c r="R196" s="237">
        <f>Q196*H196</f>
        <v>0.00052000000000000006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435</v>
      </c>
      <c r="AT196" s="239" t="s">
        <v>649</v>
      </c>
      <c r="AU196" s="239" t="s">
        <v>83</v>
      </c>
      <c r="AY196" s="17" t="s">
        <v>183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81</v>
      </c>
      <c r="BK196" s="240">
        <f>ROUND(I196*H196,2)</f>
        <v>0</v>
      </c>
      <c r="BL196" s="17" t="s">
        <v>327</v>
      </c>
      <c r="BM196" s="239" t="s">
        <v>4949</v>
      </c>
    </row>
    <row r="197" s="14" customFormat="1">
      <c r="A197" s="14"/>
      <c r="B197" s="252"/>
      <c r="C197" s="253"/>
      <c r="D197" s="243" t="s">
        <v>195</v>
      </c>
      <c r="E197" s="254" t="s">
        <v>1</v>
      </c>
      <c r="F197" s="255" t="s">
        <v>143</v>
      </c>
      <c r="G197" s="253"/>
      <c r="H197" s="256">
        <v>13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195</v>
      </c>
      <c r="AU197" s="262" t="s">
        <v>83</v>
      </c>
      <c r="AV197" s="14" t="s">
        <v>83</v>
      </c>
      <c r="AW197" s="14" t="s">
        <v>30</v>
      </c>
      <c r="AX197" s="14" t="s">
        <v>81</v>
      </c>
      <c r="AY197" s="262" t="s">
        <v>183</v>
      </c>
    </row>
    <row r="198" s="2" customFormat="1" ht="16.5" customHeight="1">
      <c r="A198" s="38"/>
      <c r="B198" s="39"/>
      <c r="C198" s="277" t="s">
        <v>511</v>
      </c>
      <c r="D198" s="289" t="s">
        <v>649</v>
      </c>
      <c r="E198" s="278" t="s">
        <v>4950</v>
      </c>
      <c r="F198" s="279" t="s">
        <v>4951</v>
      </c>
      <c r="G198" s="280" t="s">
        <v>325</v>
      </c>
      <c r="H198" s="281">
        <v>110</v>
      </c>
      <c r="I198" s="282"/>
      <c r="J198" s="283">
        <f>ROUND(I198*H198,2)</f>
        <v>0</v>
      </c>
      <c r="K198" s="284"/>
      <c r="L198" s="285"/>
      <c r="M198" s="286" t="s">
        <v>1</v>
      </c>
      <c r="N198" s="287" t="s">
        <v>38</v>
      </c>
      <c r="O198" s="91"/>
      <c r="P198" s="237">
        <f>O198*H198</f>
        <v>0</v>
      </c>
      <c r="Q198" s="237">
        <v>1.0000000000000001E-05</v>
      </c>
      <c r="R198" s="237">
        <f>Q198*H198</f>
        <v>0.0011000000000000001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435</v>
      </c>
      <c r="AT198" s="239" t="s">
        <v>649</v>
      </c>
      <c r="AU198" s="239" t="s">
        <v>83</v>
      </c>
      <c r="AY198" s="17" t="s">
        <v>183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7" t="s">
        <v>81</v>
      </c>
      <c r="BK198" s="240">
        <f>ROUND(I198*H198,2)</f>
        <v>0</v>
      </c>
      <c r="BL198" s="17" t="s">
        <v>327</v>
      </c>
      <c r="BM198" s="239" t="s">
        <v>4952</v>
      </c>
    </row>
    <row r="199" s="14" customFormat="1">
      <c r="A199" s="14"/>
      <c r="B199" s="252"/>
      <c r="C199" s="253"/>
      <c r="D199" s="243" t="s">
        <v>195</v>
      </c>
      <c r="E199" s="254" t="s">
        <v>1</v>
      </c>
      <c r="F199" s="255" t="s">
        <v>4953</v>
      </c>
      <c r="G199" s="253"/>
      <c r="H199" s="256">
        <v>110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195</v>
      </c>
      <c r="AU199" s="262" t="s">
        <v>83</v>
      </c>
      <c r="AV199" s="14" t="s">
        <v>83</v>
      </c>
      <c r="AW199" s="14" t="s">
        <v>30</v>
      </c>
      <c r="AX199" s="14" t="s">
        <v>81</v>
      </c>
      <c r="AY199" s="262" t="s">
        <v>183</v>
      </c>
    </row>
    <row r="200" s="2" customFormat="1" ht="24.15" customHeight="1">
      <c r="A200" s="38"/>
      <c r="B200" s="39"/>
      <c r="C200" s="277" t="s">
        <v>517</v>
      </c>
      <c r="D200" s="277" t="s">
        <v>649</v>
      </c>
      <c r="E200" s="278" t="s">
        <v>4954</v>
      </c>
      <c r="F200" s="279" t="s">
        <v>4955</v>
      </c>
      <c r="G200" s="280" t="s">
        <v>325</v>
      </c>
      <c r="H200" s="281">
        <v>5</v>
      </c>
      <c r="I200" s="282"/>
      <c r="J200" s="283">
        <f>ROUND(I200*H200,2)</f>
        <v>0</v>
      </c>
      <c r="K200" s="284"/>
      <c r="L200" s="285"/>
      <c r="M200" s="286" t="s">
        <v>1</v>
      </c>
      <c r="N200" s="287" t="s">
        <v>38</v>
      </c>
      <c r="O200" s="91"/>
      <c r="P200" s="237">
        <f>O200*H200</f>
        <v>0</v>
      </c>
      <c r="Q200" s="237">
        <v>9.0000000000000006E-05</v>
      </c>
      <c r="R200" s="237">
        <f>Q200*H200</f>
        <v>0.00045000000000000004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435</v>
      </c>
      <c r="AT200" s="239" t="s">
        <v>649</v>
      </c>
      <c r="AU200" s="239" t="s">
        <v>83</v>
      </c>
      <c r="AY200" s="17" t="s">
        <v>183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81</v>
      </c>
      <c r="BK200" s="240">
        <f>ROUND(I200*H200,2)</f>
        <v>0</v>
      </c>
      <c r="BL200" s="17" t="s">
        <v>327</v>
      </c>
      <c r="BM200" s="239" t="s">
        <v>4956</v>
      </c>
    </row>
    <row r="201" s="14" customFormat="1">
      <c r="A201" s="14"/>
      <c r="B201" s="252"/>
      <c r="C201" s="253"/>
      <c r="D201" s="243" t="s">
        <v>195</v>
      </c>
      <c r="E201" s="254" t="s">
        <v>1</v>
      </c>
      <c r="F201" s="255" t="s">
        <v>244</v>
      </c>
      <c r="G201" s="253"/>
      <c r="H201" s="256">
        <v>5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195</v>
      </c>
      <c r="AU201" s="262" t="s">
        <v>83</v>
      </c>
      <c r="AV201" s="14" t="s">
        <v>83</v>
      </c>
      <c r="AW201" s="14" t="s">
        <v>30</v>
      </c>
      <c r="AX201" s="14" t="s">
        <v>81</v>
      </c>
      <c r="AY201" s="262" t="s">
        <v>183</v>
      </c>
    </row>
    <row r="202" s="2" customFormat="1" ht="24.15" customHeight="1">
      <c r="A202" s="38"/>
      <c r="B202" s="39"/>
      <c r="C202" s="227" t="s">
        <v>522</v>
      </c>
      <c r="D202" s="227" t="s">
        <v>185</v>
      </c>
      <c r="E202" s="228" t="s">
        <v>4957</v>
      </c>
      <c r="F202" s="229" t="s">
        <v>4958</v>
      </c>
      <c r="G202" s="230" t="s">
        <v>325</v>
      </c>
      <c r="H202" s="231">
        <v>1</v>
      </c>
      <c r="I202" s="232"/>
      <c r="J202" s="233">
        <f>ROUND(I202*H202,2)</f>
        <v>0</v>
      </c>
      <c r="K202" s="234"/>
      <c r="L202" s="44"/>
      <c r="M202" s="235" t="s">
        <v>1</v>
      </c>
      <c r="N202" s="236" t="s">
        <v>38</v>
      </c>
      <c r="O202" s="91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327</v>
      </c>
      <c r="AT202" s="239" t="s">
        <v>185</v>
      </c>
      <c r="AU202" s="239" t="s">
        <v>83</v>
      </c>
      <c r="AY202" s="17" t="s">
        <v>183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7" t="s">
        <v>81</v>
      </c>
      <c r="BK202" s="240">
        <f>ROUND(I202*H202,2)</f>
        <v>0</v>
      </c>
      <c r="BL202" s="17" t="s">
        <v>327</v>
      </c>
      <c r="BM202" s="239" t="s">
        <v>4959</v>
      </c>
    </row>
    <row r="203" s="14" customFormat="1">
      <c r="A203" s="14"/>
      <c r="B203" s="252"/>
      <c r="C203" s="253"/>
      <c r="D203" s="243" t="s">
        <v>195</v>
      </c>
      <c r="E203" s="254" t="s">
        <v>1</v>
      </c>
      <c r="F203" s="255" t="s">
        <v>81</v>
      </c>
      <c r="G203" s="253"/>
      <c r="H203" s="256">
        <v>1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195</v>
      </c>
      <c r="AU203" s="262" t="s">
        <v>83</v>
      </c>
      <c r="AV203" s="14" t="s">
        <v>83</v>
      </c>
      <c r="AW203" s="14" t="s">
        <v>30</v>
      </c>
      <c r="AX203" s="14" t="s">
        <v>81</v>
      </c>
      <c r="AY203" s="262" t="s">
        <v>183</v>
      </c>
    </row>
    <row r="204" s="2" customFormat="1" ht="24.15" customHeight="1">
      <c r="A204" s="38"/>
      <c r="B204" s="39"/>
      <c r="C204" s="277" t="s">
        <v>528</v>
      </c>
      <c r="D204" s="277" t="s">
        <v>649</v>
      </c>
      <c r="E204" s="278" t="s">
        <v>4960</v>
      </c>
      <c r="F204" s="279" t="s">
        <v>4961</v>
      </c>
      <c r="G204" s="280" t="s">
        <v>325</v>
      </c>
      <c r="H204" s="281">
        <v>1</v>
      </c>
      <c r="I204" s="282"/>
      <c r="J204" s="283">
        <f>ROUND(I204*H204,2)</f>
        <v>0</v>
      </c>
      <c r="K204" s="284"/>
      <c r="L204" s="285"/>
      <c r="M204" s="286" t="s">
        <v>1</v>
      </c>
      <c r="N204" s="287" t="s">
        <v>38</v>
      </c>
      <c r="O204" s="91"/>
      <c r="P204" s="237">
        <f>O204*H204</f>
        <v>0</v>
      </c>
      <c r="Q204" s="237">
        <v>0.00010000000000000001</v>
      </c>
      <c r="R204" s="237">
        <f>Q204*H204</f>
        <v>0.00010000000000000001</v>
      </c>
      <c r="S204" s="237">
        <v>0</v>
      </c>
      <c r="T204" s="23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9" t="s">
        <v>435</v>
      </c>
      <c r="AT204" s="239" t="s">
        <v>649</v>
      </c>
      <c r="AU204" s="239" t="s">
        <v>83</v>
      </c>
      <c r="AY204" s="17" t="s">
        <v>183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7" t="s">
        <v>81</v>
      </c>
      <c r="BK204" s="240">
        <f>ROUND(I204*H204,2)</f>
        <v>0</v>
      </c>
      <c r="BL204" s="17" t="s">
        <v>327</v>
      </c>
      <c r="BM204" s="239" t="s">
        <v>4962</v>
      </c>
    </row>
    <row r="205" s="2" customFormat="1" ht="33" customHeight="1">
      <c r="A205" s="38"/>
      <c r="B205" s="39"/>
      <c r="C205" s="227" t="s">
        <v>533</v>
      </c>
      <c r="D205" s="227" t="s">
        <v>185</v>
      </c>
      <c r="E205" s="228" t="s">
        <v>4963</v>
      </c>
      <c r="F205" s="229" t="s">
        <v>4964</v>
      </c>
      <c r="G205" s="230" t="s">
        <v>325</v>
      </c>
      <c r="H205" s="231">
        <v>3</v>
      </c>
      <c r="I205" s="232"/>
      <c r="J205" s="233">
        <f>ROUND(I205*H205,2)</f>
        <v>0</v>
      </c>
      <c r="K205" s="234"/>
      <c r="L205" s="44"/>
      <c r="M205" s="235" t="s">
        <v>1</v>
      </c>
      <c r="N205" s="236" t="s">
        <v>38</v>
      </c>
      <c r="O205" s="91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327</v>
      </c>
      <c r="AT205" s="239" t="s">
        <v>185</v>
      </c>
      <c r="AU205" s="239" t="s">
        <v>83</v>
      </c>
      <c r="AY205" s="17" t="s">
        <v>183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81</v>
      </c>
      <c r="BK205" s="240">
        <f>ROUND(I205*H205,2)</f>
        <v>0</v>
      </c>
      <c r="BL205" s="17" t="s">
        <v>327</v>
      </c>
      <c r="BM205" s="239" t="s">
        <v>4965</v>
      </c>
    </row>
    <row r="206" s="14" customFormat="1">
      <c r="A206" s="14"/>
      <c r="B206" s="252"/>
      <c r="C206" s="253"/>
      <c r="D206" s="243" t="s">
        <v>195</v>
      </c>
      <c r="E206" s="254" t="s">
        <v>1</v>
      </c>
      <c r="F206" s="255" t="s">
        <v>199</v>
      </c>
      <c r="G206" s="253"/>
      <c r="H206" s="256">
        <v>3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195</v>
      </c>
      <c r="AU206" s="262" t="s">
        <v>83</v>
      </c>
      <c r="AV206" s="14" t="s">
        <v>83</v>
      </c>
      <c r="AW206" s="14" t="s">
        <v>30</v>
      </c>
      <c r="AX206" s="14" t="s">
        <v>81</v>
      </c>
      <c r="AY206" s="262" t="s">
        <v>183</v>
      </c>
    </row>
    <row r="207" s="2" customFormat="1" ht="24.15" customHeight="1">
      <c r="A207" s="38"/>
      <c r="B207" s="39"/>
      <c r="C207" s="277" t="s">
        <v>552</v>
      </c>
      <c r="D207" s="277" t="s">
        <v>649</v>
      </c>
      <c r="E207" s="278" t="s">
        <v>4966</v>
      </c>
      <c r="F207" s="279" t="s">
        <v>4967</v>
      </c>
      <c r="G207" s="280" t="s">
        <v>325</v>
      </c>
      <c r="H207" s="281">
        <v>3</v>
      </c>
      <c r="I207" s="282"/>
      <c r="J207" s="283">
        <f>ROUND(I207*H207,2)</f>
        <v>0</v>
      </c>
      <c r="K207" s="284"/>
      <c r="L207" s="285"/>
      <c r="M207" s="286" t="s">
        <v>1</v>
      </c>
      <c r="N207" s="287" t="s">
        <v>38</v>
      </c>
      <c r="O207" s="91"/>
      <c r="P207" s="237">
        <f>O207*H207</f>
        <v>0</v>
      </c>
      <c r="Q207" s="237">
        <v>0.00014999999999999999</v>
      </c>
      <c r="R207" s="237">
        <f>Q207*H207</f>
        <v>0.00044999999999999999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435</v>
      </c>
      <c r="AT207" s="239" t="s">
        <v>649</v>
      </c>
      <c r="AU207" s="239" t="s">
        <v>83</v>
      </c>
      <c r="AY207" s="17" t="s">
        <v>183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81</v>
      </c>
      <c r="BK207" s="240">
        <f>ROUND(I207*H207,2)</f>
        <v>0</v>
      </c>
      <c r="BL207" s="17" t="s">
        <v>327</v>
      </c>
      <c r="BM207" s="239" t="s">
        <v>4968</v>
      </c>
    </row>
    <row r="208" s="14" customFormat="1">
      <c r="A208" s="14"/>
      <c r="B208" s="252"/>
      <c r="C208" s="253"/>
      <c r="D208" s="243" t="s">
        <v>195</v>
      </c>
      <c r="E208" s="254" t="s">
        <v>1</v>
      </c>
      <c r="F208" s="255" t="s">
        <v>199</v>
      </c>
      <c r="G208" s="253"/>
      <c r="H208" s="256">
        <v>3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195</v>
      </c>
      <c r="AU208" s="262" t="s">
        <v>83</v>
      </c>
      <c r="AV208" s="14" t="s">
        <v>83</v>
      </c>
      <c r="AW208" s="14" t="s">
        <v>30</v>
      </c>
      <c r="AX208" s="14" t="s">
        <v>81</v>
      </c>
      <c r="AY208" s="262" t="s">
        <v>183</v>
      </c>
    </row>
    <row r="209" s="2" customFormat="1" ht="16.5" customHeight="1">
      <c r="A209" s="38"/>
      <c r="B209" s="39"/>
      <c r="C209" s="277" t="s">
        <v>822</v>
      </c>
      <c r="D209" s="277" t="s">
        <v>649</v>
      </c>
      <c r="E209" s="278" t="s">
        <v>4969</v>
      </c>
      <c r="F209" s="279" t="s">
        <v>4970</v>
      </c>
      <c r="G209" s="280" t="s">
        <v>325</v>
      </c>
      <c r="H209" s="281">
        <v>3</v>
      </c>
      <c r="I209" s="282"/>
      <c r="J209" s="283">
        <f>ROUND(I209*H209,2)</f>
        <v>0</v>
      </c>
      <c r="K209" s="284"/>
      <c r="L209" s="285"/>
      <c r="M209" s="286" t="s">
        <v>1</v>
      </c>
      <c r="N209" s="287" t="s">
        <v>38</v>
      </c>
      <c r="O209" s="91"/>
      <c r="P209" s="237">
        <f>O209*H209</f>
        <v>0</v>
      </c>
      <c r="Q209" s="237">
        <v>4.0000000000000003E-05</v>
      </c>
      <c r="R209" s="237">
        <f>Q209*H209</f>
        <v>0.00012000000000000002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435</v>
      </c>
      <c r="AT209" s="239" t="s">
        <v>649</v>
      </c>
      <c r="AU209" s="239" t="s">
        <v>83</v>
      </c>
      <c r="AY209" s="17" t="s">
        <v>183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81</v>
      </c>
      <c r="BK209" s="240">
        <f>ROUND(I209*H209,2)</f>
        <v>0</v>
      </c>
      <c r="BL209" s="17" t="s">
        <v>327</v>
      </c>
      <c r="BM209" s="239" t="s">
        <v>4971</v>
      </c>
    </row>
    <row r="210" s="14" customFormat="1">
      <c r="A210" s="14"/>
      <c r="B210" s="252"/>
      <c r="C210" s="253"/>
      <c r="D210" s="243" t="s">
        <v>195</v>
      </c>
      <c r="E210" s="254" t="s">
        <v>1</v>
      </c>
      <c r="F210" s="255" t="s">
        <v>199</v>
      </c>
      <c r="G210" s="253"/>
      <c r="H210" s="256">
        <v>3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195</v>
      </c>
      <c r="AU210" s="262" t="s">
        <v>83</v>
      </c>
      <c r="AV210" s="14" t="s">
        <v>83</v>
      </c>
      <c r="AW210" s="14" t="s">
        <v>30</v>
      </c>
      <c r="AX210" s="14" t="s">
        <v>81</v>
      </c>
      <c r="AY210" s="262" t="s">
        <v>183</v>
      </c>
    </row>
    <row r="211" s="2" customFormat="1" ht="24.15" customHeight="1">
      <c r="A211" s="38"/>
      <c r="B211" s="39"/>
      <c r="C211" s="227" t="s">
        <v>828</v>
      </c>
      <c r="D211" s="227" t="s">
        <v>185</v>
      </c>
      <c r="E211" s="228" t="s">
        <v>4972</v>
      </c>
      <c r="F211" s="229" t="s">
        <v>4973</v>
      </c>
      <c r="G211" s="230" t="s">
        <v>325</v>
      </c>
      <c r="H211" s="231">
        <v>4</v>
      </c>
      <c r="I211" s="232"/>
      <c r="J211" s="233">
        <f>ROUND(I211*H211,2)</f>
        <v>0</v>
      </c>
      <c r="K211" s="234"/>
      <c r="L211" s="44"/>
      <c r="M211" s="235" t="s">
        <v>1</v>
      </c>
      <c r="N211" s="236" t="s">
        <v>38</v>
      </c>
      <c r="O211" s="91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327</v>
      </c>
      <c r="AT211" s="239" t="s">
        <v>185</v>
      </c>
      <c r="AU211" s="239" t="s">
        <v>83</v>
      </c>
      <c r="AY211" s="17" t="s">
        <v>183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7" t="s">
        <v>81</v>
      </c>
      <c r="BK211" s="240">
        <f>ROUND(I211*H211,2)</f>
        <v>0</v>
      </c>
      <c r="BL211" s="17" t="s">
        <v>327</v>
      </c>
      <c r="BM211" s="239" t="s">
        <v>4974</v>
      </c>
    </row>
    <row r="212" s="14" customFormat="1">
      <c r="A212" s="14"/>
      <c r="B212" s="252"/>
      <c r="C212" s="253"/>
      <c r="D212" s="243" t="s">
        <v>195</v>
      </c>
      <c r="E212" s="254" t="s">
        <v>1</v>
      </c>
      <c r="F212" s="255" t="s">
        <v>188</v>
      </c>
      <c r="G212" s="253"/>
      <c r="H212" s="256">
        <v>4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195</v>
      </c>
      <c r="AU212" s="262" t="s">
        <v>83</v>
      </c>
      <c r="AV212" s="14" t="s">
        <v>83</v>
      </c>
      <c r="AW212" s="14" t="s">
        <v>30</v>
      </c>
      <c r="AX212" s="14" t="s">
        <v>81</v>
      </c>
      <c r="AY212" s="262" t="s">
        <v>183</v>
      </c>
    </row>
    <row r="213" s="2" customFormat="1" ht="24.15" customHeight="1">
      <c r="A213" s="38"/>
      <c r="B213" s="39"/>
      <c r="C213" s="277" t="s">
        <v>834</v>
      </c>
      <c r="D213" s="277" t="s">
        <v>649</v>
      </c>
      <c r="E213" s="278" t="s">
        <v>4975</v>
      </c>
      <c r="F213" s="279" t="s">
        <v>4976</v>
      </c>
      <c r="G213" s="280" t="s">
        <v>325</v>
      </c>
      <c r="H213" s="281">
        <v>4</v>
      </c>
      <c r="I213" s="282"/>
      <c r="J213" s="283">
        <f>ROUND(I213*H213,2)</f>
        <v>0</v>
      </c>
      <c r="K213" s="284"/>
      <c r="L213" s="285"/>
      <c r="M213" s="286" t="s">
        <v>1</v>
      </c>
      <c r="N213" s="287" t="s">
        <v>38</v>
      </c>
      <c r="O213" s="91"/>
      <c r="P213" s="237">
        <f>O213*H213</f>
        <v>0</v>
      </c>
      <c r="Q213" s="237">
        <v>6.0000000000000002E-05</v>
      </c>
      <c r="R213" s="237">
        <f>Q213*H213</f>
        <v>0.00024000000000000001</v>
      </c>
      <c r="S213" s="237">
        <v>0</v>
      </c>
      <c r="T213" s="23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435</v>
      </c>
      <c r="AT213" s="239" t="s">
        <v>649</v>
      </c>
      <c r="AU213" s="239" t="s">
        <v>83</v>
      </c>
      <c r="AY213" s="17" t="s">
        <v>183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7" t="s">
        <v>81</v>
      </c>
      <c r="BK213" s="240">
        <f>ROUND(I213*H213,2)</f>
        <v>0</v>
      </c>
      <c r="BL213" s="17" t="s">
        <v>327</v>
      </c>
      <c r="BM213" s="239" t="s">
        <v>4977</v>
      </c>
    </row>
    <row r="214" s="14" customFormat="1">
      <c r="A214" s="14"/>
      <c r="B214" s="252"/>
      <c r="C214" s="253"/>
      <c r="D214" s="243" t="s">
        <v>195</v>
      </c>
      <c r="E214" s="254" t="s">
        <v>1</v>
      </c>
      <c r="F214" s="255" t="s">
        <v>188</v>
      </c>
      <c r="G214" s="253"/>
      <c r="H214" s="256">
        <v>4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195</v>
      </c>
      <c r="AU214" s="262" t="s">
        <v>83</v>
      </c>
      <c r="AV214" s="14" t="s">
        <v>83</v>
      </c>
      <c r="AW214" s="14" t="s">
        <v>30</v>
      </c>
      <c r="AX214" s="14" t="s">
        <v>81</v>
      </c>
      <c r="AY214" s="262" t="s">
        <v>183</v>
      </c>
    </row>
    <row r="215" s="2" customFormat="1" ht="33" customHeight="1">
      <c r="A215" s="38"/>
      <c r="B215" s="39"/>
      <c r="C215" s="227" t="s">
        <v>840</v>
      </c>
      <c r="D215" s="227" t="s">
        <v>185</v>
      </c>
      <c r="E215" s="228" t="s">
        <v>4978</v>
      </c>
      <c r="F215" s="229" t="s">
        <v>4979</v>
      </c>
      <c r="G215" s="230" t="s">
        <v>325</v>
      </c>
      <c r="H215" s="231">
        <v>5</v>
      </c>
      <c r="I215" s="232"/>
      <c r="J215" s="233">
        <f>ROUND(I215*H215,2)</f>
        <v>0</v>
      </c>
      <c r="K215" s="234"/>
      <c r="L215" s="44"/>
      <c r="M215" s="235" t="s">
        <v>1</v>
      </c>
      <c r="N215" s="236" t="s">
        <v>38</v>
      </c>
      <c r="O215" s="91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9" t="s">
        <v>327</v>
      </c>
      <c r="AT215" s="239" t="s">
        <v>185</v>
      </c>
      <c r="AU215" s="239" t="s">
        <v>83</v>
      </c>
      <c r="AY215" s="17" t="s">
        <v>183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7" t="s">
        <v>81</v>
      </c>
      <c r="BK215" s="240">
        <f>ROUND(I215*H215,2)</f>
        <v>0</v>
      </c>
      <c r="BL215" s="17" t="s">
        <v>327</v>
      </c>
      <c r="BM215" s="239" t="s">
        <v>4980</v>
      </c>
    </row>
    <row r="216" s="14" customFormat="1">
      <c r="A216" s="14"/>
      <c r="B216" s="252"/>
      <c r="C216" s="253"/>
      <c r="D216" s="243" t="s">
        <v>195</v>
      </c>
      <c r="E216" s="254" t="s">
        <v>1</v>
      </c>
      <c r="F216" s="255" t="s">
        <v>244</v>
      </c>
      <c r="G216" s="253"/>
      <c r="H216" s="256">
        <v>5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195</v>
      </c>
      <c r="AU216" s="262" t="s">
        <v>83</v>
      </c>
      <c r="AV216" s="14" t="s">
        <v>83</v>
      </c>
      <c r="AW216" s="14" t="s">
        <v>30</v>
      </c>
      <c r="AX216" s="14" t="s">
        <v>81</v>
      </c>
      <c r="AY216" s="262" t="s">
        <v>183</v>
      </c>
    </row>
    <row r="217" s="2" customFormat="1" ht="24.15" customHeight="1">
      <c r="A217" s="38"/>
      <c r="B217" s="39"/>
      <c r="C217" s="277" t="s">
        <v>846</v>
      </c>
      <c r="D217" s="277" t="s">
        <v>649</v>
      </c>
      <c r="E217" s="278" t="s">
        <v>4981</v>
      </c>
      <c r="F217" s="279" t="s">
        <v>4982</v>
      </c>
      <c r="G217" s="280" t="s">
        <v>325</v>
      </c>
      <c r="H217" s="281">
        <v>5</v>
      </c>
      <c r="I217" s="282"/>
      <c r="J217" s="283">
        <f>ROUND(I217*H217,2)</f>
        <v>0</v>
      </c>
      <c r="K217" s="284"/>
      <c r="L217" s="285"/>
      <c r="M217" s="286" t="s">
        <v>1</v>
      </c>
      <c r="N217" s="287" t="s">
        <v>38</v>
      </c>
      <c r="O217" s="91"/>
      <c r="P217" s="237">
        <f>O217*H217</f>
        <v>0</v>
      </c>
      <c r="Q217" s="237">
        <v>6.0000000000000002E-05</v>
      </c>
      <c r="R217" s="237">
        <f>Q217*H217</f>
        <v>0.00030000000000000003</v>
      </c>
      <c r="S217" s="237">
        <v>0</v>
      </c>
      <c r="T217" s="23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9" t="s">
        <v>435</v>
      </c>
      <c r="AT217" s="239" t="s">
        <v>649</v>
      </c>
      <c r="AU217" s="239" t="s">
        <v>83</v>
      </c>
      <c r="AY217" s="17" t="s">
        <v>183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7" t="s">
        <v>81</v>
      </c>
      <c r="BK217" s="240">
        <f>ROUND(I217*H217,2)</f>
        <v>0</v>
      </c>
      <c r="BL217" s="17" t="s">
        <v>327</v>
      </c>
      <c r="BM217" s="239" t="s">
        <v>4983</v>
      </c>
    </row>
    <row r="218" s="14" customFormat="1">
      <c r="A218" s="14"/>
      <c r="B218" s="252"/>
      <c r="C218" s="253"/>
      <c r="D218" s="243" t="s">
        <v>195</v>
      </c>
      <c r="E218" s="254" t="s">
        <v>1</v>
      </c>
      <c r="F218" s="255" t="s">
        <v>244</v>
      </c>
      <c r="G218" s="253"/>
      <c r="H218" s="256">
        <v>5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195</v>
      </c>
      <c r="AU218" s="262" t="s">
        <v>83</v>
      </c>
      <c r="AV218" s="14" t="s">
        <v>83</v>
      </c>
      <c r="AW218" s="14" t="s">
        <v>30</v>
      </c>
      <c r="AX218" s="14" t="s">
        <v>81</v>
      </c>
      <c r="AY218" s="262" t="s">
        <v>183</v>
      </c>
    </row>
    <row r="219" s="2" customFormat="1" ht="16.5" customHeight="1">
      <c r="A219" s="38"/>
      <c r="B219" s="39"/>
      <c r="C219" s="277" t="s">
        <v>859</v>
      </c>
      <c r="D219" s="277" t="s">
        <v>649</v>
      </c>
      <c r="E219" s="278" t="s">
        <v>4984</v>
      </c>
      <c r="F219" s="279" t="s">
        <v>4985</v>
      </c>
      <c r="G219" s="280" t="s">
        <v>325</v>
      </c>
      <c r="H219" s="281">
        <v>5</v>
      </c>
      <c r="I219" s="282"/>
      <c r="J219" s="283">
        <f>ROUND(I219*H219,2)</f>
        <v>0</v>
      </c>
      <c r="K219" s="284"/>
      <c r="L219" s="285"/>
      <c r="M219" s="286" t="s">
        <v>1</v>
      </c>
      <c r="N219" s="287" t="s">
        <v>38</v>
      </c>
      <c r="O219" s="91"/>
      <c r="P219" s="237">
        <f>O219*H219</f>
        <v>0</v>
      </c>
      <c r="Q219" s="237">
        <v>2.0000000000000002E-05</v>
      </c>
      <c r="R219" s="237">
        <f>Q219*H219</f>
        <v>0.00010000000000000001</v>
      </c>
      <c r="S219" s="237">
        <v>0</v>
      </c>
      <c r="T219" s="23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9" t="s">
        <v>435</v>
      </c>
      <c r="AT219" s="239" t="s">
        <v>649</v>
      </c>
      <c r="AU219" s="239" t="s">
        <v>83</v>
      </c>
      <c r="AY219" s="17" t="s">
        <v>183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7" t="s">
        <v>81</v>
      </c>
      <c r="BK219" s="240">
        <f>ROUND(I219*H219,2)</f>
        <v>0</v>
      </c>
      <c r="BL219" s="17" t="s">
        <v>327</v>
      </c>
      <c r="BM219" s="239" t="s">
        <v>4986</v>
      </c>
    </row>
    <row r="220" s="14" customFormat="1">
      <c r="A220" s="14"/>
      <c r="B220" s="252"/>
      <c r="C220" s="253"/>
      <c r="D220" s="243" t="s">
        <v>195</v>
      </c>
      <c r="E220" s="254" t="s">
        <v>1</v>
      </c>
      <c r="F220" s="255" t="s">
        <v>244</v>
      </c>
      <c r="G220" s="253"/>
      <c r="H220" s="256">
        <v>5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195</v>
      </c>
      <c r="AU220" s="262" t="s">
        <v>83</v>
      </c>
      <c r="AV220" s="14" t="s">
        <v>83</v>
      </c>
      <c r="AW220" s="14" t="s">
        <v>30</v>
      </c>
      <c r="AX220" s="14" t="s">
        <v>81</v>
      </c>
      <c r="AY220" s="262" t="s">
        <v>183</v>
      </c>
    </row>
    <row r="221" s="2" customFormat="1" ht="24.15" customHeight="1">
      <c r="A221" s="38"/>
      <c r="B221" s="39"/>
      <c r="C221" s="227" t="s">
        <v>865</v>
      </c>
      <c r="D221" s="227" t="s">
        <v>185</v>
      </c>
      <c r="E221" s="228" t="s">
        <v>4987</v>
      </c>
      <c r="F221" s="229" t="s">
        <v>4988</v>
      </c>
      <c r="G221" s="230" t="s">
        <v>325</v>
      </c>
      <c r="H221" s="231">
        <v>8</v>
      </c>
      <c r="I221" s="232"/>
      <c r="J221" s="233">
        <f>ROUND(I221*H221,2)</f>
        <v>0</v>
      </c>
      <c r="K221" s="234"/>
      <c r="L221" s="44"/>
      <c r="M221" s="235" t="s">
        <v>1</v>
      </c>
      <c r="N221" s="236" t="s">
        <v>38</v>
      </c>
      <c r="O221" s="91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327</v>
      </c>
      <c r="AT221" s="239" t="s">
        <v>185</v>
      </c>
      <c r="AU221" s="239" t="s">
        <v>83</v>
      </c>
      <c r="AY221" s="17" t="s">
        <v>183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7" t="s">
        <v>81</v>
      </c>
      <c r="BK221" s="240">
        <f>ROUND(I221*H221,2)</f>
        <v>0</v>
      </c>
      <c r="BL221" s="17" t="s">
        <v>327</v>
      </c>
      <c r="BM221" s="239" t="s">
        <v>4989</v>
      </c>
    </row>
    <row r="222" s="14" customFormat="1">
      <c r="A222" s="14"/>
      <c r="B222" s="252"/>
      <c r="C222" s="253"/>
      <c r="D222" s="243" t="s">
        <v>195</v>
      </c>
      <c r="E222" s="254" t="s">
        <v>1</v>
      </c>
      <c r="F222" s="255" t="s">
        <v>283</v>
      </c>
      <c r="G222" s="253"/>
      <c r="H222" s="256">
        <v>8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195</v>
      </c>
      <c r="AU222" s="262" t="s">
        <v>83</v>
      </c>
      <c r="AV222" s="14" t="s">
        <v>83</v>
      </c>
      <c r="AW222" s="14" t="s">
        <v>30</v>
      </c>
      <c r="AX222" s="14" t="s">
        <v>81</v>
      </c>
      <c r="AY222" s="262" t="s">
        <v>183</v>
      </c>
    </row>
    <row r="223" s="2" customFormat="1" ht="24.15" customHeight="1">
      <c r="A223" s="38"/>
      <c r="B223" s="39"/>
      <c r="C223" s="277" t="s">
        <v>869</v>
      </c>
      <c r="D223" s="277" t="s">
        <v>649</v>
      </c>
      <c r="E223" s="278" t="s">
        <v>4990</v>
      </c>
      <c r="F223" s="279" t="s">
        <v>4991</v>
      </c>
      <c r="G223" s="280" t="s">
        <v>325</v>
      </c>
      <c r="H223" s="281">
        <v>8</v>
      </c>
      <c r="I223" s="282"/>
      <c r="J223" s="283">
        <f>ROUND(I223*H223,2)</f>
        <v>0</v>
      </c>
      <c r="K223" s="284"/>
      <c r="L223" s="285"/>
      <c r="M223" s="286" t="s">
        <v>1</v>
      </c>
      <c r="N223" s="287" t="s">
        <v>38</v>
      </c>
      <c r="O223" s="91"/>
      <c r="P223" s="237">
        <f>O223*H223</f>
        <v>0</v>
      </c>
      <c r="Q223" s="237">
        <v>6.0000000000000002E-05</v>
      </c>
      <c r="R223" s="237">
        <f>Q223*H223</f>
        <v>0.00048000000000000001</v>
      </c>
      <c r="S223" s="237">
        <v>0</v>
      </c>
      <c r="T223" s="23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9" t="s">
        <v>435</v>
      </c>
      <c r="AT223" s="239" t="s">
        <v>649</v>
      </c>
      <c r="AU223" s="239" t="s">
        <v>83</v>
      </c>
      <c r="AY223" s="17" t="s">
        <v>183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7" t="s">
        <v>81</v>
      </c>
      <c r="BK223" s="240">
        <f>ROUND(I223*H223,2)</f>
        <v>0</v>
      </c>
      <c r="BL223" s="17" t="s">
        <v>327</v>
      </c>
      <c r="BM223" s="239" t="s">
        <v>4992</v>
      </c>
    </row>
    <row r="224" s="14" customFormat="1">
      <c r="A224" s="14"/>
      <c r="B224" s="252"/>
      <c r="C224" s="253"/>
      <c r="D224" s="243" t="s">
        <v>195</v>
      </c>
      <c r="E224" s="254" t="s">
        <v>1</v>
      </c>
      <c r="F224" s="255" t="s">
        <v>283</v>
      </c>
      <c r="G224" s="253"/>
      <c r="H224" s="256">
        <v>8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195</v>
      </c>
      <c r="AU224" s="262" t="s">
        <v>83</v>
      </c>
      <c r="AV224" s="14" t="s">
        <v>83</v>
      </c>
      <c r="AW224" s="14" t="s">
        <v>30</v>
      </c>
      <c r="AX224" s="14" t="s">
        <v>81</v>
      </c>
      <c r="AY224" s="262" t="s">
        <v>183</v>
      </c>
    </row>
    <row r="225" s="2" customFormat="1" ht="24.15" customHeight="1">
      <c r="A225" s="38"/>
      <c r="B225" s="39"/>
      <c r="C225" s="227" t="s">
        <v>876</v>
      </c>
      <c r="D225" s="227" t="s">
        <v>185</v>
      </c>
      <c r="E225" s="228" t="s">
        <v>4993</v>
      </c>
      <c r="F225" s="229" t="s">
        <v>4994</v>
      </c>
      <c r="G225" s="230" t="s">
        <v>325</v>
      </c>
      <c r="H225" s="231">
        <v>1</v>
      </c>
      <c r="I225" s="232"/>
      <c r="J225" s="233">
        <f>ROUND(I225*H225,2)</f>
        <v>0</v>
      </c>
      <c r="K225" s="234"/>
      <c r="L225" s="44"/>
      <c r="M225" s="235" t="s">
        <v>1</v>
      </c>
      <c r="N225" s="236" t="s">
        <v>38</v>
      </c>
      <c r="O225" s="91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9" t="s">
        <v>327</v>
      </c>
      <c r="AT225" s="239" t="s">
        <v>185</v>
      </c>
      <c r="AU225" s="239" t="s">
        <v>83</v>
      </c>
      <c r="AY225" s="17" t="s">
        <v>183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7" t="s">
        <v>81</v>
      </c>
      <c r="BK225" s="240">
        <f>ROUND(I225*H225,2)</f>
        <v>0</v>
      </c>
      <c r="BL225" s="17" t="s">
        <v>327</v>
      </c>
      <c r="BM225" s="239" t="s">
        <v>4995</v>
      </c>
    </row>
    <row r="226" s="14" customFormat="1">
      <c r="A226" s="14"/>
      <c r="B226" s="252"/>
      <c r="C226" s="253"/>
      <c r="D226" s="243" t="s">
        <v>195</v>
      </c>
      <c r="E226" s="254" t="s">
        <v>1</v>
      </c>
      <c r="F226" s="255" t="s">
        <v>81</v>
      </c>
      <c r="G226" s="253"/>
      <c r="H226" s="256">
        <v>1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195</v>
      </c>
      <c r="AU226" s="262" t="s">
        <v>83</v>
      </c>
      <c r="AV226" s="14" t="s">
        <v>83</v>
      </c>
      <c r="AW226" s="14" t="s">
        <v>30</v>
      </c>
      <c r="AX226" s="14" t="s">
        <v>81</v>
      </c>
      <c r="AY226" s="262" t="s">
        <v>183</v>
      </c>
    </row>
    <row r="227" s="2" customFormat="1" ht="24.15" customHeight="1">
      <c r="A227" s="38"/>
      <c r="B227" s="39"/>
      <c r="C227" s="277" t="s">
        <v>884</v>
      </c>
      <c r="D227" s="277" t="s">
        <v>649</v>
      </c>
      <c r="E227" s="278" t="s">
        <v>4996</v>
      </c>
      <c r="F227" s="279" t="s">
        <v>4997</v>
      </c>
      <c r="G227" s="280" t="s">
        <v>325</v>
      </c>
      <c r="H227" s="281">
        <v>1</v>
      </c>
      <c r="I227" s="282"/>
      <c r="J227" s="283">
        <f>ROUND(I227*H227,2)</f>
        <v>0</v>
      </c>
      <c r="K227" s="284"/>
      <c r="L227" s="285"/>
      <c r="M227" s="286" t="s">
        <v>1</v>
      </c>
      <c r="N227" s="287" t="s">
        <v>38</v>
      </c>
      <c r="O227" s="91"/>
      <c r="P227" s="237">
        <f>O227*H227</f>
        <v>0</v>
      </c>
      <c r="Q227" s="237">
        <v>0.00059000000000000003</v>
      </c>
      <c r="R227" s="237">
        <f>Q227*H227</f>
        <v>0.00059000000000000003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435</v>
      </c>
      <c r="AT227" s="239" t="s">
        <v>649</v>
      </c>
      <c r="AU227" s="239" t="s">
        <v>83</v>
      </c>
      <c r="AY227" s="17" t="s">
        <v>183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81</v>
      </c>
      <c r="BK227" s="240">
        <f>ROUND(I227*H227,2)</f>
        <v>0</v>
      </c>
      <c r="BL227" s="17" t="s">
        <v>327</v>
      </c>
      <c r="BM227" s="239" t="s">
        <v>4998</v>
      </c>
    </row>
    <row r="228" s="14" customFormat="1">
      <c r="A228" s="14"/>
      <c r="B228" s="252"/>
      <c r="C228" s="253"/>
      <c r="D228" s="243" t="s">
        <v>195</v>
      </c>
      <c r="E228" s="254" t="s">
        <v>1</v>
      </c>
      <c r="F228" s="255" t="s">
        <v>81</v>
      </c>
      <c r="G228" s="253"/>
      <c r="H228" s="256">
        <v>1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195</v>
      </c>
      <c r="AU228" s="262" t="s">
        <v>83</v>
      </c>
      <c r="AV228" s="14" t="s">
        <v>83</v>
      </c>
      <c r="AW228" s="14" t="s">
        <v>30</v>
      </c>
      <c r="AX228" s="14" t="s">
        <v>81</v>
      </c>
      <c r="AY228" s="262" t="s">
        <v>183</v>
      </c>
    </row>
    <row r="229" s="2" customFormat="1" ht="24.15" customHeight="1">
      <c r="A229" s="38"/>
      <c r="B229" s="39"/>
      <c r="C229" s="227" t="s">
        <v>890</v>
      </c>
      <c r="D229" s="227" t="s">
        <v>185</v>
      </c>
      <c r="E229" s="228" t="s">
        <v>4999</v>
      </c>
      <c r="F229" s="229" t="s">
        <v>5000</v>
      </c>
      <c r="G229" s="230" t="s">
        <v>325</v>
      </c>
      <c r="H229" s="231">
        <v>80</v>
      </c>
      <c r="I229" s="232"/>
      <c r="J229" s="233">
        <f>ROUND(I229*H229,2)</f>
        <v>0</v>
      </c>
      <c r="K229" s="234"/>
      <c r="L229" s="44"/>
      <c r="M229" s="235" t="s">
        <v>1</v>
      </c>
      <c r="N229" s="236" t="s">
        <v>38</v>
      </c>
      <c r="O229" s="91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9" t="s">
        <v>327</v>
      </c>
      <c r="AT229" s="239" t="s">
        <v>185</v>
      </c>
      <c r="AU229" s="239" t="s">
        <v>83</v>
      </c>
      <c r="AY229" s="17" t="s">
        <v>183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7" t="s">
        <v>81</v>
      </c>
      <c r="BK229" s="240">
        <f>ROUND(I229*H229,2)</f>
        <v>0</v>
      </c>
      <c r="BL229" s="17" t="s">
        <v>327</v>
      </c>
      <c r="BM229" s="239" t="s">
        <v>5001</v>
      </c>
    </row>
    <row r="230" s="14" customFormat="1">
      <c r="A230" s="14"/>
      <c r="B230" s="252"/>
      <c r="C230" s="253"/>
      <c r="D230" s="243" t="s">
        <v>195</v>
      </c>
      <c r="E230" s="254" t="s">
        <v>1</v>
      </c>
      <c r="F230" s="255" t="s">
        <v>5002</v>
      </c>
      <c r="G230" s="253"/>
      <c r="H230" s="256">
        <v>80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195</v>
      </c>
      <c r="AU230" s="262" t="s">
        <v>83</v>
      </c>
      <c r="AV230" s="14" t="s">
        <v>83</v>
      </c>
      <c r="AW230" s="14" t="s">
        <v>30</v>
      </c>
      <c r="AX230" s="14" t="s">
        <v>81</v>
      </c>
      <c r="AY230" s="262" t="s">
        <v>183</v>
      </c>
    </row>
    <row r="231" s="2" customFormat="1" ht="24.15" customHeight="1">
      <c r="A231" s="38"/>
      <c r="B231" s="39"/>
      <c r="C231" s="277" t="s">
        <v>896</v>
      </c>
      <c r="D231" s="277" t="s">
        <v>649</v>
      </c>
      <c r="E231" s="278" t="s">
        <v>5003</v>
      </c>
      <c r="F231" s="279" t="s">
        <v>5004</v>
      </c>
      <c r="G231" s="280" t="s">
        <v>325</v>
      </c>
      <c r="H231" s="281">
        <v>66</v>
      </c>
      <c r="I231" s="282"/>
      <c r="J231" s="283">
        <f>ROUND(I231*H231,2)</f>
        <v>0</v>
      </c>
      <c r="K231" s="284"/>
      <c r="L231" s="285"/>
      <c r="M231" s="286" t="s">
        <v>1</v>
      </c>
      <c r="N231" s="287" t="s">
        <v>38</v>
      </c>
      <c r="O231" s="91"/>
      <c r="P231" s="237">
        <f>O231*H231</f>
        <v>0</v>
      </c>
      <c r="Q231" s="237">
        <v>6.9999999999999994E-05</v>
      </c>
      <c r="R231" s="237">
        <f>Q231*H231</f>
        <v>0.00462</v>
      </c>
      <c r="S231" s="237">
        <v>0</v>
      </c>
      <c r="T231" s="23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9" t="s">
        <v>435</v>
      </c>
      <c r="AT231" s="239" t="s">
        <v>649</v>
      </c>
      <c r="AU231" s="239" t="s">
        <v>83</v>
      </c>
      <c r="AY231" s="17" t="s">
        <v>183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7" t="s">
        <v>81</v>
      </c>
      <c r="BK231" s="240">
        <f>ROUND(I231*H231,2)</f>
        <v>0</v>
      </c>
      <c r="BL231" s="17" t="s">
        <v>327</v>
      </c>
      <c r="BM231" s="239" t="s">
        <v>5005</v>
      </c>
    </row>
    <row r="232" s="14" customFormat="1">
      <c r="A232" s="14"/>
      <c r="B232" s="252"/>
      <c r="C232" s="253"/>
      <c r="D232" s="243" t="s">
        <v>195</v>
      </c>
      <c r="E232" s="254" t="s">
        <v>1</v>
      </c>
      <c r="F232" s="255" t="s">
        <v>920</v>
      </c>
      <c r="G232" s="253"/>
      <c r="H232" s="256">
        <v>66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195</v>
      </c>
      <c r="AU232" s="262" t="s">
        <v>83</v>
      </c>
      <c r="AV232" s="14" t="s">
        <v>83</v>
      </c>
      <c r="AW232" s="14" t="s">
        <v>30</v>
      </c>
      <c r="AX232" s="14" t="s">
        <v>81</v>
      </c>
      <c r="AY232" s="262" t="s">
        <v>183</v>
      </c>
    </row>
    <row r="233" s="2" customFormat="1" ht="24.15" customHeight="1">
      <c r="A233" s="38"/>
      <c r="B233" s="39"/>
      <c r="C233" s="277" t="s">
        <v>900</v>
      </c>
      <c r="D233" s="277" t="s">
        <v>649</v>
      </c>
      <c r="E233" s="278" t="s">
        <v>5006</v>
      </c>
      <c r="F233" s="279" t="s">
        <v>5007</v>
      </c>
      <c r="G233" s="280" t="s">
        <v>325</v>
      </c>
      <c r="H233" s="281">
        <v>14</v>
      </c>
      <c r="I233" s="282"/>
      <c r="J233" s="283">
        <f>ROUND(I233*H233,2)</f>
        <v>0</v>
      </c>
      <c r="K233" s="284"/>
      <c r="L233" s="285"/>
      <c r="M233" s="286" t="s">
        <v>1</v>
      </c>
      <c r="N233" s="287" t="s">
        <v>38</v>
      </c>
      <c r="O233" s="91"/>
      <c r="P233" s="237">
        <f>O233*H233</f>
        <v>0</v>
      </c>
      <c r="Q233" s="237">
        <v>0.00013999999999999999</v>
      </c>
      <c r="R233" s="237">
        <f>Q233*H233</f>
        <v>0.0019599999999999999</v>
      </c>
      <c r="S233" s="237">
        <v>0</v>
      </c>
      <c r="T233" s="23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9" t="s">
        <v>435</v>
      </c>
      <c r="AT233" s="239" t="s">
        <v>649</v>
      </c>
      <c r="AU233" s="239" t="s">
        <v>83</v>
      </c>
      <c r="AY233" s="17" t="s">
        <v>183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7" t="s">
        <v>81</v>
      </c>
      <c r="BK233" s="240">
        <f>ROUND(I233*H233,2)</f>
        <v>0</v>
      </c>
      <c r="BL233" s="17" t="s">
        <v>327</v>
      </c>
      <c r="BM233" s="239" t="s">
        <v>5008</v>
      </c>
    </row>
    <row r="234" s="14" customFormat="1">
      <c r="A234" s="14"/>
      <c r="B234" s="252"/>
      <c r="C234" s="253"/>
      <c r="D234" s="243" t="s">
        <v>195</v>
      </c>
      <c r="E234" s="254" t="s">
        <v>1</v>
      </c>
      <c r="F234" s="255" t="s">
        <v>146</v>
      </c>
      <c r="G234" s="253"/>
      <c r="H234" s="256">
        <v>14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195</v>
      </c>
      <c r="AU234" s="262" t="s">
        <v>83</v>
      </c>
      <c r="AV234" s="14" t="s">
        <v>83</v>
      </c>
      <c r="AW234" s="14" t="s">
        <v>30</v>
      </c>
      <c r="AX234" s="14" t="s">
        <v>81</v>
      </c>
      <c r="AY234" s="262" t="s">
        <v>183</v>
      </c>
    </row>
    <row r="235" s="2" customFormat="1" ht="33" customHeight="1">
      <c r="A235" s="38"/>
      <c r="B235" s="39"/>
      <c r="C235" s="227" t="s">
        <v>906</v>
      </c>
      <c r="D235" s="227" t="s">
        <v>185</v>
      </c>
      <c r="E235" s="228" t="s">
        <v>5009</v>
      </c>
      <c r="F235" s="229" t="s">
        <v>5010</v>
      </c>
      <c r="G235" s="230" t="s">
        <v>325</v>
      </c>
      <c r="H235" s="231">
        <v>24</v>
      </c>
      <c r="I235" s="232"/>
      <c r="J235" s="233">
        <f>ROUND(I235*H235,2)</f>
        <v>0</v>
      </c>
      <c r="K235" s="234"/>
      <c r="L235" s="44"/>
      <c r="M235" s="235" t="s">
        <v>1</v>
      </c>
      <c r="N235" s="236" t="s">
        <v>38</v>
      </c>
      <c r="O235" s="91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327</v>
      </c>
      <c r="AT235" s="239" t="s">
        <v>185</v>
      </c>
      <c r="AU235" s="239" t="s">
        <v>83</v>
      </c>
      <c r="AY235" s="17" t="s">
        <v>183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81</v>
      </c>
      <c r="BK235" s="240">
        <f>ROUND(I235*H235,2)</f>
        <v>0</v>
      </c>
      <c r="BL235" s="17" t="s">
        <v>327</v>
      </c>
      <c r="BM235" s="239" t="s">
        <v>5011</v>
      </c>
    </row>
    <row r="236" s="14" customFormat="1">
      <c r="A236" s="14"/>
      <c r="B236" s="252"/>
      <c r="C236" s="253"/>
      <c r="D236" s="243" t="s">
        <v>195</v>
      </c>
      <c r="E236" s="254" t="s">
        <v>1</v>
      </c>
      <c r="F236" s="255" t="s">
        <v>376</v>
      </c>
      <c r="G236" s="253"/>
      <c r="H236" s="256">
        <v>24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195</v>
      </c>
      <c r="AU236" s="262" t="s">
        <v>83</v>
      </c>
      <c r="AV236" s="14" t="s">
        <v>83</v>
      </c>
      <c r="AW236" s="14" t="s">
        <v>30</v>
      </c>
      <c r="AX236" s="14" t="s">
        <v>81</v>
      </c>
      <c r="AY236" s="262" t="s">
        <v>183</v>
      </c>
    </row>
    <row r="237" s="2" customFormat="1" ht="24.15" customHeight="1">
      <c r="A237" s="38"/>
      <c r="B237" s="39"/>
      <c r="C237" s="277" t="s">
        <v>912</v>
      </c>
      <c r="D237" s="277" t="s">
        <v>649</v>
      </c>
      <c r="E237" s="278" t="s">
        <v>5012</v>
      </c>
      <c r="F237" s="279" t="s">
        <v>5013</v>
      </c>
      <c r="G237" s="280" t="s">
        <v>325</v>
      </c>
      <c r="H237" s="281">
        <v>24</v>
      </c>
      <c r="I237" s="282"/>
      <c r="J237" s="283">
        <f>ROUND(I237*H237,2)</f>
        <v>0</v>
      </c>
      <c r="K237" s="284"/>
      <c r="L237" s="285"/>
      <c r="M237" s="286" t="s">
        <v>1</v>
      </c>
      <c r="N237" s="287" t="s">
        <v>38</v>
      </c>
      <c r="O237" s="91"/>
      <c r="P237" s="237">
        <f>O237*H237</f>
        <v>0</v>
      </c>
      <c r="Q237" s="237">
        <v>0.00010000000000000001</v>
      </c>
      <c r="R237" s="237">
        <f>Q237*H237</f>
        <v>0.0024000000000000002</v>
      </c>
      <c r="S237" s="237">
        <v>0</v>
      </c>
      <c r="T237" s="23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9" t="s">
        <v>435</v>
      </c>
      <c r="AT237" s="239" t="s">
        <v>649</v>
      </c>
      <c r="AU237" s="239" t="s">
        <v>83</v>
      </c>
      <c r="AY237" s="17" t="s">
        <v>183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7" t="s">
        <v>81</v>
      </c>
      <c r="BK237" s="240">
        <f>ROUND(I237*H237,2)</f>
        <v>0</v>
      </c>
      <c r="BL237" s="17" t="s">
        <v>327</v>
      </c>
      <c r="BM237" s="239" t="s">
        <v>5014</v>
      </c>
    </row>
    <row r="238" s="14" customFormat="1">
      <c r="A238" s="14"/>
      <c r="B238" s="252"/>
      <c r="C238" s="253"/>
      <c r="D238" s="243" t="s">
        <v>195</v>
      </c>
      <c r="E238" s="254" t="s">
        <v>1</v>
      </c>
      <c r="F238" s="255" t="s">
        <v>376</v>
      </c>
      <c r="G238" s="253"/>
      <c r="H238" s="256">
        <v>24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195</v>
      </c>
      <c r="AU238" s="262" t="s">
        <v>83</v>
      </c>
      <c r="AV238" s="14" t="s">
        <v>83</v>
      </c>
      <c r="AW238" s="14" t="s">
        <v>30</v>
      </c>
      <c r="AX238" s="14" t="s">
        <v>81</v>
      </c>
      <c r="AY238" s="262" t="s">
        <v>183</v>
      </c>
    </row>
    <row r="239" s="2" customFormat="1" ht="33" customHeight="1">
      <c r="A239" s="38"/>
      <c r="B239" s="39"/>
      <c r="C239" s="227" t="s">
        <v>920</v>
      </c>
      <c r="D239" s="227" t="s">
        <v>185</v>
      </c>
      <c r="E239" s="228" t="s">
        <v>5015</v>
      </c>
      <c r="F239" s="229" t="s">
        <v>5016</v>
      </c>
      <c r="G239" s="230" t="s">
        <v>325</v>
      </c>
      <c r="H239" s="231">
        <v>2</v>
      </c>
      <c r="I239" s="232"/>
      <c r="J239" s="233">
        <f>ROUND(I239*H239,2)</f>
        <v>0</v>
      </c>
      <c r="K239" s="234"/>
      <c r="L239" s="44"/>
      <c r="M239" s="235" t="s">
        <v>1</v>
      </c>
      <c r="N239" s="236" t="s">
        <v>38</v>
      </c>
      <c r="O239" s="91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9" t="s">
        <v>327</v>
      </c>
      <c r="AT239" s="239" t="s">
        <v>185</v>
      </c>
      <c r="AU239" s="239" t="s">
        <v>83</v>
      </c>
      <c r="AY239" s="17" t="s">
        <v>183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7" t="s">
        <v>81</v>
      </c>
      <c r="BK239" s="240">
        <f>ROUND(I239*H239,2)</f>
        <v>0</v>
      </c>
      <c r="BL239" s="17" t="s">
        <v>327</v>
      </c>
      <c r="BM239" s="239" t="s">
        <v>5017</v>
      </c>
    </row>
    <row r="240" s="14" customFormat="1">
      <c r="A240" s="14"/>
      <c r="B240" s="252"/>
      <c r="C240" s="253"/>
      <c r="D240" s="243" t="s">
        <v>195</v>
      </c>
      <c r="E240" s="254" t="s">
        <v>1</v>
      </c>
      <c r="F240" s="255" t="s">
        <v>83</v>
      </c>
      <c r="G240" s="253"/>
      <c r="H240" s="256">
        <v>2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195</v>
      </c>
      <c r="AU240" s="262" t="s">
        <v>83</v>
      </c>
      <c r="AV240" s="14" t="s">
        <v>83</v>
      </c>
      <c r="AW240" s="14" t="s">
        <v>30</v>
      </c>
      <c r="AX240" s="14" t="s">
        <v>81</v>
      </c>
      <c r="AY240" s="262" t="s">
        <v>183</v>
      </c>
    </row>
    <row r="241" s="2" customFormat="1" ht="24.15" customHeight="1">
      <c r="A241" s="38"/>
      <c r="B241" s="39"/>
      <c r="C241" s="277" t="s">
        <v>928</v>
      </c>
      <c r="D241" s="277" t="s">
        <v>649</v>
      </c>
      <c r="E241" s="278" t="s">
        <v>5018</v>
      </c>
      <c r="F241" s="279" t="s">
        <v>5019</v>
      </c>
      <c r="G241" s="280" t="s">
        <v>325</v>
      </c>
      <c r="H241" s="281">
        <v>2</v>
      </c>
      <c r="I241" s="282"/>
      <c r="J241" s="283">
        <f>ROUND(I241*H241,2)</f>
        <v>0</v>
      </c>
      <c r="K241" s="284"/>
      <c r="L241" s="285"/>
      <c r="M241" s="286" t="s">
        <v>1</v>
      </c>
      <c r="N241" s="287" t="s">
        <v>38</v>
      </c>
      <c r="O241" s="91"/>
      <c r="P241" s="237">
        <f>O241*H241</f>
        <v>0</v>
      </c>
      <c r="Q241" s="237">
        <v>0.00089999999999999998</v>
      </c>
      <c r="R241" s="237">
        <f>Q241*H241</f>
        <v>0.0018</v>
      </c>
      <c r="S241" s="237">
        <v>0</v>
      </c>
      <c r="T241" s="23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9" t="s">
        <v>435</v>
      </c>
      <c r="AT241" s="239" t="s">
        <v>649</v>
      </c>
      <c r="AU241" s="239" t="s">
        <v>83</v>
      </c>
      <c r="AY241" s="17" t="s">
        <v>183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7" t="s">
        <v>81</v>
      </c>
      <c r="BK241" s="240">
        <f>ROUND(I241*H241,2)</f>
        <v>0</v>
      </c>
      <c r="BL241" s="17" t="s">
        <v>327</v>
      </c>
      <c r="BM241" s="239" t="s">
        <v>5020</v>
      </c>
    </row>
    <row r="242" s="14" customFormat="1">
      <c r="A242" s="14"/>
      <c r="B242" s="252"/>
      <c r="C242" s="253"/>
      <c r="D242" s="243" t="s">
        <v>195</v>
      </c>
      <c r="E242" s="254" t="s">
        <v>1</v>
      </c>
      <c r="F242" s="255" t="s">
        <v>83</v>
      </c>
      <c r="G242" s="253"/>
      <c r="H242" s="256">
        <v>2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195</v>
      </c>
      <c r="AU242" s="262" t="s">
        <v>83</v>
      </c>
      <c r="AV242" s="14" t="s">
        <v>83</v>
      </c>
      <c r="AW242" s="14" t="s">
        <v>30</v>
      </c>
      <c r="AX242" s="14" t="s">
        <v>81</v>
      </c>
      <c r="AY242" s="262" t="s">
        <v>183</v>
      </c>
    </row>
    <row r="243" s="2" customFormat="1" ht="33" customHeight="1">
      <c r="A243" s="38"/>
      <c r="B243" s="39"/>
      <c r="C243" s="227" t="s">
        <v>932</v>
      </c>
      <c r="D243" s="227" t="s">
        <v>185</v>
      </c>
      <c r="E243" s="228" t="s">
        <v>5021</v>
      </c>
      <c r="F243" s="229" t="s">
        <v>5022</v>
      </c>
      <c r="G243" s="230" t="s">
        <v>325</v>
      </c>
      <c r="H243" s="231">
        <v>2</v>
      </c>
      <c r="I243" s="232"/>
      <c r="J243" s="233">
        <f>ROUND(I243*H243,2)</f>
        <v>0</v>
      </c>
      <c r="K243" s="234"/>
      <c r="L243" s="44"/>
      <c r="M243" s="235" t="s">
        <v>1</v>
      </c>
      <c r="N243" s="236" t="s">
        <v>38</v>
      </c>
      <c r="O243" s="91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9" t="s">
        <v>327</v>
      </c>
      <c r="AT243" s="239" t="s">
        <v>185</v>
      </c>
      <c r="AU243" s="239" t="s">
        <v>83</v>
      </c>
      <c r="AY243" s="17" t="s">
        <v>183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7" t="s">
        <v>81</v>
      </c>
      <c r="BK243" s="240">
        <f>ROUND(I243*H243,2)</f>
        <v>0</v>
      </c>
      <c r="BL243" s="17" t="s">
        <v>327</v>
      </c>
      <c r="BM243" s="239" t="s">
        <v>5023</v>
      </c>
    </row>
    <row r="244" s="14" customFormat="1">
      <c r="A244" s="14"/>
      <c r="B244" s="252"/>
      <c r="C244" s="253"/>
      <c r="D244" s="243" t="s">
        <v>195</v>
      </c>
      <c r="E244" s="254" t="s">
        <v>1</v>
      </c>
      <c r="F244" s="255" t="s">
        <v>83</v>
      </c>
      <c r="G244" s="253"/>
      <c r="H244" s="256">
        <v>2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195</v>
      </c>
      <c r="AU244" s="262" t="s">
        <v>83</v>
      </c>
      <c r="AV244" s="14" t="s">
        <v>83</v>
      </c>
      <c r="AW244" s="14" t="s">
        <v>30</v>
      </c>
      <c r="AX244" s="14" t="s">
        <v>81</v>
      </c>
      <c r="AY244" s="262" t="s">
        <v>183</v>
      </c>
    </row>
    <row r="245" s="2" customFormat="1" ht="24.15" customHeight="1">
      <c r="A245" s="38"/>
      <c r="B245" s="39"/>
      <c r="C245" s="277" t="s">
        <v>936</v>
      </c>
      <c r="D245" s="277" t="s">
        <v>649</v>
      </c>
      <c r="E245" s="278" t="s">
        <v>5024</v>
      </c>
      <c r="F245" s="279" t="s">
        <v>5025</v>
      </c>
      <c r="G245" s="280" t="s">
        <v>325</v>
      </c>
      <c r="H245" s="281">
        <v>2</v>
      </c>
      <c r="I245" s="282"/>
      <c r="J245" s="283">
        <f>ROUND(I245*H245,2)</f>
        <v>0</v>
      </c>
      <c r="K245" s="284"/>
      <c r="L245" s="285"/>
      <c r="M245" s="286" t="s">
        <v>1</v>
      </c>
      <c r="N245" s="287" t="s">
        <v>38</v>
      </c>
      <c r="O245" s="91"/>
      <c r="P245" s="237">
        <f>O245*H245</f>
        <v>0</v>
      </c>
      <c r="Q245" s="237">
        <v>0.0013500000000000001</v>
      </c>
      <c r="R245" s="237">
        <f>Q245*H245</f>
        <v>0.0027000000000000001</v>
      </c>
      <c r="S245" s="237">
        <v>0</v>
      </c>
      <c r="T245" s="23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9" t="s">
        <v>435</v>
      </c>
      <c r="AT245" s="239" t="s">
        <v>649</v>
      </c>
      <c r="AU245" s="239" t="s">
        <v>83</v>
      </c>
      <c r="AY245" s="17" t="s">
        <v>183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7" t="s">
        <v>81</v>
      </c>
      <c r="BK245" s="240">
        <f>ROUND(I245*H245,2)</f>
        <v>0</v>
      </c>
      <c r="BL245" s="17" t="s">
        <v>327</v>
      </c>
      <c r="BM245" s="239" t="s">
        <v>5026</v>
      </c>
    </row>
    <row r="246" s="14" customFormat="1">
      <c r="A246" s="14"/>
      <c r="B246" s="252"/>
      <c r="C246" s="253"/>
      <c r="D246" s="243" t="s">
        <v>195</v>
      </c>
      <c r="E246" s="254" t="s">
        <v>1</v>
      </c>
      <c r="F246" s="255" t="s">
        <v>83</v>
      </c>
      <c r="G246" s="253"/>
      <c r="H246" s="256">
        <v>2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195</v>
      </c>
      <c r="AU246" s="262" t="s">
        <v>83</v>
      </c>
      <c r="AV246" s="14" t="s">
        <v>83</v>
      </c>
      <c r="AW246" s="14" t="s">
        <v>30</v>
      </c>
      <c r="AX246" s="14" t="s">
        <v>81</v>
      </c>
      <c r="AY246" s="262" t="s">
        <v>183</v>
      </c>
    </row>
    <row r="247" s="2" customFormat="1" ht="33" customHeight="1">
      <c r="A247" s="38"/>
      <c r="B247" s="39"/>
      <c r="C247" s="227" t="s">
        <v>941</v>
      </c>
      <c r="D247" s="227" t="s">
        <v>185</v>
      </c>
      <c r="E247" s="228" t="s">
        <v>5027</v>
      </c>
      <c r="F247" s="229" t="s">
        <v>5028</v>
      </c>
      <c r="G247" s="230" t="s">
        <v>325</v>
      </c>
      <c r="H247" s="231">
        <v>3</v>
      </c>
      <c r="I247" s="232"/>
      <c r="J247" s="233">
        <f>ROUND(I247*H247,2)</f>
        <v>0</v>
      </c>
      <c r="K247" s="234"/>
      <c r="L247" s="44"/>
      <c r="M247" s="235" t="s">
        <v>1</v>
      </c>
      <c r="N247" s="236" t="s">
        <v>38</v>
      </c>
      <c r="O247" s="91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9" t="s">
        <v>327</v>
      </c>
      <c r="AT247" s="239" t="s">
        <v>185</v>
      </c>
      <c r="AU247" s="239" t="s">
        <v>83</v>
      </c>
      <c r="AY247" s="17" t="s">
        <v>183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7" t="s">
        <v>81</v>
      </c>
      <c r="BK247" s="240">
        <f>ROUND(I247*H247,2)</f>
        <v>0</v>
      </c>
      <c r="BL247" s="17" t="s">
        <v>327</v>
      </c>
      <c r="BM247" s="239" t="s">
        <v>5029</v>
      </c>
    </row>
    <row r="248" s="14" customFormat="1">
      <c r="A248" s="14"/>
      <c r="B248" s="252"/>
      <c r="C248" s="253"/>
      <c r="D248" s="243" t="s">
        <v>195</v>
      </c>
      <c r="E248" s="254" t="s">
        <v>1</v>
      </c>
      <c r="F248" s="255" t="s">
        <v>199</v>
      </c>
      <c r="G248" s="253"/>
      <c r="H248" s="256">
        <v>3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195</v>
      </c>
      <c r="AU248" s="262" t="s">
        <v>83</v>
      </c>
      <c r="AV248" s="14" t="s">
        <v>83</v>
      </c>
      <c r="AW248" s="14" t="s">
        <v>30</v>
      </c>
      <c r="AX248" s="14" t="s">
        <v>81</v>
      </c>
      <c r="AY248" s="262" t="s">
        <v>183</v>
      </c>
    </row>
    <row r="249" s="2" customFormat="1" ht="24.15" customHeight="1">
      <c r="A249" s="38"/>
      <c r="B249" s="39"/>
      <c r="C249" s="277" t="s">
        <v>946</v>
      </c>
      <c r="D249" s="277" t="s">
        <v>649</v>
      </c>
      <c r="E249" s="278" t="s">
        <v>5030</v>
      </c>
      <c r="F249" s="279" t="s">
        <v>5031</v>
      </c>
      <c r="G249" s="280" t="s">
        <v>325</v>
      </c>
      <c r="H249" s="281">
        <v>3</v>
      </c>
      <c r="I249" s="282"/>
      <c r="J249" s="283">
        <f>ROUND(I249*H249,2)</f>
        <v>0</v>
      </c>
      <c r="K249" s="284"/>
      <c r="L249" s="285"/>
      <c r="M249" s="286" t="s">
        <v>1</v>
      </c>
      <c r="N249" s="287" t="s">
        <v>38</v>
      </c>
      <c r="O249" s="91"/>
      <c r="P249" s="237">
        <f>O249*H249</f>
        <v>0</v>
      </c>
      <c r="Q249" s="237">
        <v>0.00059999999999999995</v>
      </c>
      <c r="R249" s="237">
        <f>Q249*H249</f>
        <v>0.0018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435</v>
      </c>
      <c r="AT249" s="239" t="s">
        <v>649</v>
      </c>
      <c r="AU249" s="239" t="s">
        <v>83</v>
      </c>
      <c r="AY249" s="17" t="s">
        <v>183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81</v>
      </c>
      <c r="BK249" s="240">
        <f>ROUND(I249*H249,2)</f>
        <v>0</v>
      </c>
      <c r="BL249" s="17" t="s">
        <v>327</v>
      </c>
      <c r="BM249" s="239" t="s">
        <v>5032</v>
      </c>
    </row>
    <row r="250" s="14" customFormat="1">
      <c r="A250" s="14"/>
      <c r="B250" s="252"/>
      <c r="C250" s="253"/>
      <c r="D250" s="243" t="s">
        <v>195</v>
      </c>
      <c r="E250" s="254" t="s">
        <v>1</v>
      </c>
      <c r="F250" s="255" t="s">
        <v>199</v>
      </c>
      <c r="G250" s="253"/>
      <c r="H250" s="256">
        <v>3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195</v>
      </c>
      <c r="AU250" s="262" t="s">
        <v>83</v>
      </c>
      <c r="AV250" s="14" t="s">
        <v>83</v>
      </c>
      <c r="AW250" s="14" t="s">
        <v>30</v>
      </c>
      <c r="AX250" s="14" t="s">
        <v>81</v>
      </c>
      <c r="AY250" s="262" t="s">
        <v>183</v>
      </c>
    </row>
    <row r="251" s="2" customFormat="1" ht="24.15" customHeight="1">
      <c r="A251" s="38"/>
      <c r="B251" s="39"/>
      <c r="C251" s="227" t="s">
        <v>951</v>
      </c>
      <c r="D251" s="227" t="s">
        <v>185</v>
      </c>
      <c r="E251" s="228" t="s">
        <v>5033</v>
      </c>
      <c r="F251" s="229" t="s">
        <v>5034</v>
      </c>
      <c r="G251" s="230" t="s">
        <v>325</v>
      </c>
      <c r="H251" s="231">
        <v>2</v>
      </c>
      <c r="I251" s="232"/>
      <c r="J251" s="233">
        <f>ROUND(I251*H251,2)</f>
        <v>0</v>
      </c>
      <c r="K251" s="234"/>
      <c r="L251" s="44"/>
      <c r="M251" s="235" t="s">
        <v>1</v>
      </c>
      <c r="N251" s="236" t="s">
        <v>38</v>
      </c>
      <c r="O251" s="91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327</v>
      </c>
      <c r="AT251" s="239" t="s">
        <v>185</v>
      </c>
      <c r="AU251" s="239" t="s">
        <v>83</v>
      </c>
      <c r="AY251" s="17" t="s">
        <v>183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7" t="s">
        <v>81</v>
      </c>
      <c r="BK251" s="240">
        <f>ROUND(I251*H251,2)</f>
        <v>0</v>
      </c>
      <c r="BL251" s="17" t="s">
        <v>327</v>
      </c>
      <c r="BM251" s="239" t="s">
        <v>5035</v>
      </c>
    </row>
    <row r="252" s="14" customFormat="1">
      <c r="A252" s="14"/>
      <c r="B252" s="252"/>
      <c r="C252" s="253"/>
      <c r="D252" s="243" t="s">
        <v>195</v>
      </c>
      <c r="E252" s="254" t="s">
        <v>1</v>
      </c>
      <c r="F252" s="255" t="s">
        <v>83</v>
      </c>
      <c r="G252" s="253"/>
      <c r="H252" s="256">
        <v>2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195</v>
      </c>
      <c r="AU252" s="262" t="s">
        <v>83</v>
      </c>
      <c r="AV252" s="14" t="s">
        <v>83</v>
      </c>
      <c r="AW252" s="14" t="s">
        <v>30</v>
      </c>
      <c r="AX252" s="14" t="s">
        <v>81</v>
      </c>
      <c r="AY252" s="262" t="s">
        <v>183</v>
      </c>
    </row>
    <row r="253" s="2" customFormat="1" ht="21.75" customHeight="1">
      <c r="A253" s="38"/>
      <c r="B253" s="39"/>
      <c r="C253" s="277" t="s">
        <v>956</v>
      </c>
      <c r="D253" s="277" t="s">
        <v>649</v>
      </c>
      <c r="E253" s="278" t="s">
        <v>5036</v>
      </c>
      <c r="F253" s="279" t="s">
        <v>5037</v>
      </c>
      <c r="G253" s="280" t="s">
        <v>325</v>
      </c>
      <c r="H253" s="281">
        <v>2</v>
      </c>
      <c r="I253" s="282"/>
      <c r="J253" s="283">
        <f>ROUND(I253*H253,2)</f>
        <v>0</v>
      </c>
      <c r="K253" s="284"/>
      <c r="L253" s="285"/>
      <c r="M253" s="286" t="s">
        <v>1</v>
      </c>
      <c r="N253" s="287" t="s">
        <v>38</v>
      </c>
      <c r="O253" s="91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9" t="s">
        <v>435</v>
      </c>
      <c r="AT253" s="239" t="s">
        <v>649</v>
      </c>
      <c r="AU253" s="239" t="s">
        <v>83</v>
      </c>
      <c r="AY253" s="17" t="s">
        <v>183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7" t="s">
        <v>81</v>
      </c>
      <c r="BK253" s="240">
        <f>ROUND(I253*H253,2)</f>
        <v>0</v>
      </c>
      <c r="BL253" s="17" t="s">
        <v>327</v>
      </c>
      <c r="BM253" s="239" t="s">
        <v>5038</v>
      </c>
    </row>
    <row r="254" s="14" customFormat="1">
      <c r="A254" s="14"/>
      <c r="B254" s="252"/>
      <c r="C254" s="253"/>
      <c r="D254" s="243" t="s">
        <v>195</v>
      </c>
      <c r="E254" s="254" t="s">
        <v>1</v>
      </c>
      <c r="F254" s="255" t="s">
        <v>83</v>
      </c>
      <c r="G254" s="253"/>
      <c r="H254" s="256">
        <v>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195</v>
      </c>
      <c r="AU254" s="262" t="s">
        <v>83</v>
      </c>
      <c r="AV254" s="14" t="s">
        <v>83</v>
      </c>
      <c r="AW254" s="14" t="s">
        <v>30</v>
      </c>
      <c r="AX254" s="14" t="s">
        <v>81</v>
      </c>
      <c r="AY254" s="262" t="s">
        <v>183</v>
      </c>
    </row>
    <row r="255" s="2" customFormat="1" ht="16.5" customHeight="1">
      <c r="A255" s="38"/>
      <c r="B255" s="39"/>
      <c r="C255" s="277" t="s">
        <v>961</v>
      </c>
      <c r="D255" s="277" t="s">
        <v>649</v>
      </c>
      <c r="E255" s="278" t="s">
        <v>5039</v>
      </c>
      <c r="F255" s="279" t="s">
        <v>5040</v>
      </c>
      <c r="G255" s="280" t="s">
        <v>325</v>
      </c>
      <c r="H255" s="281">
        <v>2</v>
      </c>
      <c r="I255" s="282"/>
      <c r="J255" s="283">
        <f>ROUND(I255*H255,2)</f>
        <v>0</v>
      </c>
      <c r="K255" s="284"/>
      <c r="L255" s="285"/>
      <c r="M255" s="286" t="s">
        <v>1</v>
      </c>
      <c r="N255" s="287" t="s">
        <v>38</v>
      </c>
      <c r="O255" s="91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9" t="s">
        <v>435</v>
      </c>
      <c r="AT255" s="239" t="s">
        <v>649</v>
      </c>
      <c r="AU255" s="239" t="s">
        <v>83</v>
      </c>
      <c r="AY255" s="17" t="s">
        <v>183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7" t="s">
        <v>81</v>
      </c>
      <c r="BK255" s="240">
        <f>ROUND(I255*H255,2)</f>
        <v>0</v>
      </c>
      <c r="BL255" s="17" t="s">
        <v>327</v>
      </c>
      <c r="BM255" s="239" t="s">
        <v>5041</v>
      </c>
    </row>
    <row r="256" s="14" customFormat="1">
      <c r="A256" s="14"/>
      <c r="B256" s="252"/>
      <c r="C256" s="253"/>
      <c r="D256" s="243" t="s">
        <v>195</v>
      </c>
      <c r="E256" s="254" t="s">
        <v>1</v>
      </c>
      <c r="F256" s="255" t="s">
        <v>83</v>
      </c>
      <c r="G256" s="253"/>
      <c r="H256" s="256">
        <v>2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195</v>
      </c>
      <c r="AU256" s="262" t="s">
        <v>83</v>
      </c>
      <c r="AV256" s="14" t="s">
        <v>83</v>
      </c>
      <c r="AW256" s="14" t="s">
        <v>30</v>
      </c>
      <c r="AX256" s="14" t="s">
        <v>81</v>
      </c>
      <c r="AY256" s="262" t="s">
        <v>183</v>
      </c>
    </row>
    <row r="257" s="2" customFormat="1" ht="24.15" customHeight="1">
      <c r="A257" s="38"/>
      <c r="B257" s="39"/>
      <c r="C257" s="227" t="s">
        <v>963</v>
      </c>
      <c r="D257" s="227" t="s">
        <v>185</v>
      </c>
      <c r="E257" s="228" t="s">
        <v>5042</v>
      </c>
      <c r="F257" s="229" t="s">
        <v>5043</v>
      </c>
      <c r="G257" s="230" t="s">
        <v>325</v>
      </c>
      <c r="H257" s="231">
        <v>5</v>
      </c>
      <c r="I257" s="232"/>
      <c r="J257" s="233">
        <f>ROUND(I257*H257,2)</f>
        <v>0</v>
      </c>
      <c r="K257" s="234"/>
      <c r="L257" s="44"/>
      <c r="M257" s="235" t="s">
        <v>1</v>
      </c>
      <c r="N257" s="236" t="s">
        <v>38</v>
      </c>
      <c r="O257" s="91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9" t="s">
        <v>327</v>
      </c>
      <c r="AT257" s="239" t="s">
        <v>185</v>
      </c>
      <c r="AU257" s="239" t="s">
        <v>83</v>
      </c>
      <c r="AY257" s="17" t="s">
        <v>183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7" t="s">
        <v>81</v>
      </c>
      <c r="BK257" s="240">
        <f>ROUND(I257*H257,2)</f>
        <v>0</v>
      </c>
      <c r="BL257" s="17" t="s">
        <v>327</v>
      </c>
      <c r="BM257" s="239" t="s">
        <v>5044</v>
      </c>
    </row>
    <row r="258" s="13" customFormat="1">
      <c r="A258" s="13"/>
      <c r="B258" s="241"/>
      <c r="C258" s="242"/>
      <c r="D258" s="243" t="s">
        <v>195</v>
      </c>
      <c r="E258" s="244" t="s">
        <v>1</v>
      </c>
      <c r="F258" s="245" t="s">
        <v>5045</v>
      </c>
      <c r="G258" s="242"/>
      <c r="H258" s="244" t="s">
        <v>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195</v>
      </c>
      <c r="AU258" s="251" t="s">
        <v>83</v>
      </c>
      <c r="AV258" s="13" t="s">
        <v>81</v>
      </c>
      <c r="AW258" s="13" t="s">
        <v>30</v>
      </c>
      <c r="AX258" s="13" t="s">
        <v>73</v>
      </c>
      <c r="AY258" s="251" t="s">
        <v>183</v>
      </c>
    </row>
    <row r="259" s="14" customFormat="1">
      <c r="A259" s="14"/>
      <c r="B259" s="252"/>
      <c r="C259" s="253"/>
      <c r="D259" s="243" t="s">
        <v>195</v>
      </c>
      <c r="E259" s="254" t="s">
        <v>1</v>
      </c>
      <c r="F259" s="255" t="s">
        <v>244</v>
      </c>
      <c r="G259" s="253"/>
      <c r="H259" s="256">
        <v>5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2" t="s">
        <v>195</v>
      </c>
      <c r="AU259" s="262" t="s">
        <v>83</v>
      </c>
      <c r="AV259" s="14" t="s">
        <v>83</v>
      </c>
      <c r="AW259" s="14" t="s">
        <v>30</v>
      </c>
      <c r="AX259" s="14" t="s">
        <v>81</v>
      </c>
      <c r="AY259" s="262" t="s">
        <v>183</v>
      </c>
    </row>
    <row r="260" s="2" customFormat="1" ht="37.8" customHeight="1">
      <c r="A260" s="38"/>
      <c r="B260" s="39"/>
      <c r="C260" s="227" t="s">
        <v>967</v>
      </c>
      <c r="D260" s="227" t="s">
        <v>185</v>
      </c>
      <c r="E260" s="228" t="s">
        <v>5046</v>
      </c>
      <c r="F260" s="229" t="s">
        <v>5047</v>
      </c>
      <c r="G260" s="230" t="s">
        <v>325</v>
      </c>
      <c r="H260" s="231">
        <v>5</v>
      </c>
      <c r="I260" s="232"/>
      <c r="J260" s="233">
        <f>ROUND(I260*H260,2)</f>
        <v>0</v>
      </c>
      <c r="K260" s="234"/>
      <c r="L260" s="44"/>
      <c r="M260" s="235" t="s">
        <v>1</v>
      </c>
      <c r="N260" s="236" t="s">
        <v>38</v>
      </c>
      <c r="O260" s="91"/>
      <c r="P260" s="237">
        <f>O260*H260</f>
        <v>0</v>
      </c>
      <c r="Q260" s="237">
        <v>0</v>
      </c>
      <c r="R260" s="237">
        <f>Q260*H260</f>
        <v>0</v>
      </c>
      <c r="S260" s="237">
        <v>0.0050000000000000001</v>
      </c>
      <c r="T260" s="238">
        <f>S260*H260</f>
        <v>0.025000000000000001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9" t="s">
        <v>327</v>
      </c>
      <c r="AT260" s="239" t="s">
        <v>185</v>
      </c>
      <c r="AU260" s="239" t="s">
        <v>83</v>
      </c>
      <c r="AY260" s="17" t="s">
        <v>183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7" t="s">
        <v>81</v>
      </c>
      <c r="BK260" s="240">
        <f>ROUND(I260*H260,2)</f>
        <v>0</v>
      </c>
      <c r="BL260" s="17" t="s">
        <v>327</v>
      </c>
      <c r="BM260" s="239" t="s">
        <v>5048</v>
      </c>
    </row>
    <row r="261" s="13" customFormat="1">
      <c r="A261" s="13"/>
      <c r="B261" s="241"/>
      <c r="C261" s="242"/>
      <c r="D261" s="243" t="s">
        <v>195</v>
      </c>
      <c r="E261" s="244" t="s">
        <v>1</v>
      </c>
      <c r="F261" s="245" t="s">
        <v>5045</v>
      </c>
      <c r="G261" s="242"/>
      <c r="H261" s="244" t="s">
        <v>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195</v>
      </c>
      <c r="AU261" s="251" t="s">
        <v>83</v>
      </c>
      <c r="AV261" s="13" t="s">
        <v>81</v>
      </c>
      <c r="AW261" s="13" t="s">
        <v>30</v>
      </c>
      <c r="AX261" s="13" t="s">
        <v>73</v>
      </c>
      <c r="AY261" s="251" t="s">
        <v>183</v>
      </c>
    </row>
    <row r="262" s="14" customFormat="1">
      <c r="A262" s="14"/>
      <c r="B262" s="252"/>
      <c r="C262" s="253"/>
      <c r="D262" s="243" t="s">
        <v>195</v>
      </c>
      <c r="E262" s="254" t="s">
        <v>1</v>
      </c>
      <c r="F262" s="255" t="s">
        <v>244</v>
      </c>
      <c r="G262" s="253"/>
      <c r="H262" s="256">
        <v>5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195</v>
      </c>
      <c r="AU262" s="262" t="s">
        <v>83</v>
      </c>
      <c r="AV262" s="14" t="s">
        <v>83</v>
      </c>
      <c r="AW262" s="14" t="s">
        <v>30</v>
      </c>
      <c r="AX262" s="14" t="s">
        <v>81</v>
      </c>
      <c r="AY262" s="262" t="s">
        <v>183</v>
      </c>
    </row>
    <row r="263" s="2" customFormat="1" ht="24.15" customHeight="1">
      <c r="A263" s="38"/>
      <c r="B263" s="39"/>
      <c r="C263" s="227" t="s">
        <v>973</v>
      </c>
      <c r="D263" s="227" t="s">
        <v>185</v>
      </c>
      <c r="E263" s="228" t="s">
        <v>5049</v>
      </c>
      <c r="F263" s="229" t="s">
        <v>5050</v>
      </c>
      <c r="G263" s="230" t="s">
        <v>1875</v>
      </c>
      <c r="H263" s="231">
        <v>9</v>
      </c>
      <c r="I263" s="232"/>
      <c r="J263" s="233">
        <f>ROUND(I263*H263,2)</f>
        <v>0</v>
      </c>
      <c r="K263" s="234"/>
      <c r="L263" s="44"/>
      <c r="M263" s="235" t="s">
        <v>1</v>
      </c>
      <c r="N263" s="236" t="s">
        <v>38</v>
      </c>
      <c r="O263" s="91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9" t="s">
        <v>188</v>
      </c>
      <c r="AT263" s="239" t="s">
        <v>185</v>
      </c>
      <c r="AU263" s="239" t="s">
        <v>83</v>
      </c>
      <c r="AY263" s="17" t="s">
        <v>183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7" t="s">
        <v>81</v>
      </c>
      <c r="BK263" s="240">
        <f>ROUND(I263*H263,2)</f>
        <v>0</v>
      </c>
      <c r="BL263" s="17" t="s">
        <v>188</v>
      </c>
      <c r="BM263" s="239" t="s">
        <v>5051</v>
      </c>
    </row>
    <row r="264" s="2" customFormat="1" ht="24.15" customHeight="1">
      <c r="A264" s="38"/>
      <c r="B264" s="39"/>
      <c r="C264" s="227" t="s">
        <v>978</v>
      </c>
      <c r="D264" s="227" t="s">
        <v>185</v>
      </c>
      <c r="E264" s="228" t="s">
        <v>5052</v>
      </c>
      <c r="F264" s="229" t="s">
        <v>5053</v>
      </c>
      <c r="G264" s="230" t="s">
        <v>1875</v>
      </c>
      <c r="H264" s="231">
        <v>1</v>
      </c>
      <c r="I264" s="232"/>
      <c r="J264" s="233">
        <f>ROUND(I264*H264,2)</f>
        <v>0</v>
      </c>
      <c r="K264" s="234"/>
      <c r="L264" s="44"/>
      <c r="M264" s="235" t="s">
        <v>1</v>
      </c>
      <c r="N264" s="236" t="s">
        <v>38</v>
      </c>
      <c r="O264" s="91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9" t="s">
        <v>188</v>
      </c>
      <c r="AT264" s="239" t="s">
        <v>185</v>
      </c>
      <c r="AU264" s="239" t="s">
        <v>83</v>
      </c>
      <c r="AY264" s="17" t="s">
        <v>183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7" t="s">
        <v>81</v>
      </c>
      <c r="BK264" s="240">
        <f>ROUND(I264*H264,2)</f>
        <v>0</v>
      </c>
      <c r="BL264" s="17" t="s">
        <v>188</v>
      </c>
      <c r="BM264" s="239" t="s">
        <v>5054</v>
      </c>
    </row>
    <row r="265" s="2" customFormat="1" ht="24.15" customHeight="1">
      <c r="A265" s="38"/>
      <c r="B265" s="39"/>
      <c r="C265" s="227" t="s">
        <v>986</v>
      </c>
      <c r="D265" s="288" t="s">
        <v>185</v>
      </c>
      <c r="E265" s="228" t="s">
        <v>5055</v>
      </c>
      <c r="F265" s="229" t="s">
        <v>5056</v>
      </c>
      <c r="G265" s="230" t="s">
        <v>1875</v>
      </c>
      <c r="H265" s="231">
        <v>5</v>
      </c>
      <c r="I265" s="232"/>
      <c r="J265" s="233">
        <f>ROUND(I265*H265,2)</f>
        <v>0</v>
      </c>
      <c r="K265" s="234"/>
      <c r="L265" s="44"/>
      <c r="M265" s="235" t="s">
        <v>1</v>
      </c>
      <c r="N265" s="236" t="s">
        <v>38</v>
      </c>
      <c r="O265" s="91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9" t="s">
        <v>188</v>
      </c>
      <c r="AT265" s="239" t="s">
        <v>185</v>
      </c>
      <c r="AU265" s="239" t="s">
        <v>83</v>
      </c>
      <c r="AY265" s="17" t="s">
        <v>183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7" t="s">
        <v>81</v>
      </c>
      <c r="BK265" s="240">
        <f>ROUND(I265*H265,2)</f>
        <v>0</v>
      </c>
      <c r="BL265" s="17" t="s">
        <v>188</v>
      </c>
      <c r="BM265" s="239" t="s">
        <v>5057</v>
      </c>
    </row>
    <row r="266" s="2" customFormat="1" ht="16.5" customHeight="1">
      <c r="A266" s="38"/>
      <c r="B266" s="39"/>
      <c r="C266" s="227" t="s">
        <v>990</v>
      </c>
      <c r="D266" s="227" t="s">
        <v>185</v>
      </c>
      <c r="E266" s="228" t="s">
        <v>5058</v>
      </c>
      <c r="F266" s="229" t="s">
        <v>5059</v>
      </c>
      <c r="G266" s="230" t="s">
        <v>1875</v>
      </c>
      <c r="H266" s="231">
        <v>2</v>
      </c>
      <c r="I266" s="232"/>
      <c r="J266" s="233">
        <f>ROUND(I266*H266,2)</f>
        <v>0</v>
      </c>
      <c r="K266" s="234"/>
      <c r="L266" s="44"/>
      <c r="M266" s="235" t="s">
        <v>1</v>
      </c>
      <c r="N266" s="236" t="s">
        <v>38</v>
      </c>
      <c r="O266" s="91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9" t="s">
        <v>188</v>
      </c>
      <c r="AT266" s="239" t="s">
        <v>185</v>
      </c>
      <c r="AU266" s="239" t="s">
        <v>83</v>
      </c>
      <c r="AY266" s="17" t="s">
        <v>183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7" t="s">
        <v>81</v>
      </c>
      <c r="BK266" s="240">
        <f>ROUND(I266*H266,2)</f>
        <v>0</v>
      </c>
      <c r="BL266" s="17" t="s">
        <v>188</v>
      </c>
      <c r="BM266" s="239" t="s">
        <v>5060</v>
      </c>
    </row>
    <row r="267" s="2" customFormat="1" ht="33" customHeight="1">
      <c r="A267" s="38"/>
      <c r="B267" s="39"/>
      <c r="C267" s="227" t="s">
        <v>997</v>
      </c>
      <c r="D267" s="227" t="s">
        <v>185</v>
      </c>
      <c r="E267" s="228" t="s">
        <v>5061</v>
      </c>
      <c r="F267" s="229" t="s">
        <v>5062</v>
      </c>
      <c r="G267" s="230" t="s">
        <v>1875</v>
      </c>
      <c r="H267" s="231">
        <v>1</v>
      </c>
      <c r="I267" s="232"/>
      <c r="J267" s="233">
        <f>ROUND(I267*H267,2)</f>
        <v>0</v>
      </c>
      <c r="K267" s="234"/>
      <c r="L267" s="44"/>
      <c r="M267" s="235" t="s">
        <v>1</v>
      </c>
      <c r="N267" s="236" t="s">
        <v>38</v>
      </c>
      <c r="O267" s="91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9" t="s">
        <v>188</v>
      </c>
      <c r="AT267" s="239" t="s">
        <v>185</v>
      </c>
      <c r="AU267" s="239" t="s">
        <v>83</v>
      </c>
      <c r="AY267" s="17" t="s">
        <v>183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7" t="s">
        <v>81</v>
      </c>
      <c r="BK267" s="240">
        <f>ROUND(I267*H267,2)</f>
        <v>0</v>
      </c>
      <c r="BL267" s="17" t="s">
        <v>188</v>
      </c>
      <c r="BM267" s="239" t="s">
        <v>5063</v>
      </c>
    </row>
    <row r="268" s="2" customFormat="1" ht="24.15" customHeight="1">
      <c r="A268" s="38"/>
      <c r="B268" s="39"/>
      <c r="C268" s="227" t="s">
        <v>1001</v>
      </c>
      <c r="D268" s="227" t="s">
        <v>185</v>
      </c>
      <c r="E268" s="228" t="s">
        <v>5064</v>
      </c>
      <c r="F268" s="229" t="s">
        <v>5065</v>
      </c>
      <c r="G268" s="230" t="s">
        <v>1875</v>
      </c>
      <c r="H268" s="231">
        <v>3</v>
      </c>
      <c r="I268" s="232"/>
      <c r="J268" s="233">
        <f>ROUND(I268*H268,2)</f>
        <v>0</v>
      </c>
      <c r="K268" s="234"/>
      <c r="L268" s="44"/>
      <c r="M268" s="235" t="s">
        <v>1</v>
      </c>
      <c r="N268" s="236" t="s">
        <v>38</v>
      </c>
      <c r="O268" s="91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9" t="s">
        <v>188</v>
      </c>
      <c r="AT268" s="239" t="s">
        <v>185</v>
      </c>
      <c r="AU268" s="239" t="s">
        <v>83</v>
      </c>
      <c r="AY268" s="17" t="s">
        <v>183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7" t="s">
        <v>81</v>
      </c>
      <c r="BK268" s="240">
        <f>ROUND(I268*H268,2)</f>
        <v>0</v>
      </c>
      <c r="BL268" s="17" t="s">
        <v>188</v>
      </c>
      <c r="BM268" s="239" t="s">
        <v>5066</v>
      </c>
    </row>
    <row r="269" s="2" customFormat="1" ht="24.15" customHeight="1">
      <c r="A269" s="38"/>
      <c r="B269" s="39"/>
      <c r="C269" s="227" t="s">
        <v>1006</v>
      </c>
      <c r="D269" s="227" t="s">
        <v>185</v>
      </c>
      <c r="E269" s="228" t="s">
        <v>5067</v>
      </c>
      <c r="F269" s="229" t="s">
        <v>5068</v>
      </c>
      <c r="G269" s="230" t="s">
        <v>1875</v>
      </c>
      <c r="H269" s="231">
        <v>6</v>
      </c>
      <c r="I269" s="232"/>
      <c r="J269" s="233">
        <f>ROUND(I269*H269,2)</f>
        <v>0</v>
      </c>
      <c r="K269" s="234"/>
      <c r="L269" s="44"/>
      <c r="M269" s="235" t="s">
        <v>1</v>
      </c>
      <c r="N269" s="236" t="s">
        <v>38</v>
      </c>
      <c r="O269" s="91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9" t="s">
        <v>188</v>
      </c>
      <c r="AT269" s="239" t="s">
        <v>185</v>
      </c>
      <c r="AU269" s="239" t="s">
        <v>83</v>
      </c>
      <c r="AY269" s="17" t="s">
        <v>183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7" t="s">
        <v>81</v>
      </c>
      <c r="BK269" s="240">
        <f>ROUND(I269*H269,2)</f>
        <v>0</v>
      </c>
      <c r="BL269" s="17" t="s">
        <v>188</v>
      </c>
      <c r="BM269" s="239" t="s">
        <v>5069</v>
      </c>
    </row>
    <row r="270" s="2" customFormat="1" ht="24.15" customHeight="1">
      <c r="A270" s="38"/>
      <c r="B270" s="39"/>
      <c r="C270" s="227" t="s">
        <v>1010</v>
      </c>
      <c r="D270" s="227" t="s">
        <v>185</v>
      </c>
      <c r="E270" s="228" t="s">
        <v>5070</v>
      </c>
      <c r="F270" s="229" t="s">
        <v>5071</v>
      </c>
      <c r="G270" s="230" t="s">
        <v>1875</v>
      </c>
      <c r="H270" s="231">
        <v>2</v>
      </c>
      <c r="I270" s="232"/>
      <c r="J270" s="233">
        <f>ROUND(I270*H270,2)</f>
        <v>0</v>
      </c>
      <c r="K270" s="234"/>
      <c r="L270" s="44"/>
      <c r="M270" s="235" t="s">
        <v>1</v>
      </c>
      <c r="N270" s="236" t="s">
        <v>38</v>
      </c>
      <c r="O270" s="91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9" t="s">
        <v>188</v>
      </c>
      <c r="AT270" s="239" t="s">
        <v>185</v>
      </c>
      <c r="AU270" s="239" t="s">
        <v>83</v>
      </c>
      <c r="AY270" s="17" t="s">
        <v>183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7" t="s">
        <v>81</v>
      </c>
      <c r="BK270" s="240">
        <f>ROUND(I270*H270,2)</f>
        <v>0</v>
      </c>
      <c r="BL270" s="17" t="s">
        <v>188</v>
      </c>
      <c r="BM270" s="239" t="s">
        <v>5072</v>
      </c>
    </row>
    <row r="271" s="2" customFormat="1" ht="24.15" customHeight="1">
      <c r="A271" s="38"/>
      <c r="B271" s="39"/>
      <c r="C271" s="227" t="s">
        <v>1015</v>
      </c>
      <c r="D271" s="227" t="s">
        <v>185</v>
      </c>
      <c r="E271" s="228" t="s">
        <v>5073</v>
      </c>
      <c r="F271" s="229" t="s">
        <v>5074</v>
      </c>
      <c r="G271" s="230" t="s">
        <v>1875</v>
      </c>
      <c r="H271" s="231">
        <v>5</v>
      </c>
      <c r="I271" s="232"/>
      <c r="J271" s="233">
        <f>ROUND(I271*H271,2)</f>
        <v>0</v>
      </c>
      <c r="K271" s="234"/>
      <c r="L271" s="44"/>
      <c r="M271" s="235" t="s">
        <v>1</v>
      </c>
      <c r="N271" s="236" t="s">
        <v>38</v>
      </c>
      <c r="O271" s="91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9" t="s">
        <v>188</v>
      </c>
      <c r="AT271" s="239" t="s">
        <v>185</v>
      </c>
      <c r="AU271" s="239" t="s">
        <v>83</v>
      </c>
      <c r="AY271" s="17" t="s">
        <v>183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7" t="s">
        <v>81</v>
      </c>
      <c r="BK271" s="240">
        <f>ROUND(I271*H271,2)</f>
        <v>0</v>
      </c>
      <c r="BL271" s="17" t="s">
        <v>188</v>
      </c>
      <c r="BM271" s="239" t="s">
        <v>5075</v>
      </c>
    </row>
    <row r="272" s="2" customFormat="1" ht="24.15" customHeight="1">
      <c r="A272" s="38"/>
      <c r="B272" s="39"/>
      <c r="C272" s="227" t="s">
        <v>1019</v>
      </c>
      <c r="D272" s="227" t="s">
        <v>185</v>
      </c>
      <c r="E272" s="228" t="s">
        <v>5076</v>
      </c>
      <c r="F272" s="229" t="s">
        <v>5077</v>
      </c>
      <c r="G272" s="230" t="s">
        <v>1875</v>
      </c>
      <c r="H272" s="231">
        <v>1</v>
      </c>
      <c r="I272" s="232"/>
      <c r="J272" s="233">
        <f>ROUND(I272*H272,2)</f>
        <v>0</v>
      </c>
      <c r="K272" s="234"/>
      <c r="L272" s="44"/>
      <c r="M272" s="235" t="s">
        <v>1</v>
      </c>
      <c r="N272" s="236" t="s">
        <v>38</v>
      </c>
      <c r="O272" s="91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9" t="s">
        <v>188</v>
      </c>
      <c r="AT272" s="239" t="s">
        <v>185</v>
      </c>
      <c r="AU272" s="239" t="s">
        <v>83</v>
      </c>
      <c r="AY272" s="17" t="s">
        <v>183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7" t="s">
        <v>81</v>
      </c>
      <c r="BK272" s="240">
        <f>ROUND(I272*H272,2)</f>
        <v>0</v>
      </c>
      <c r="BL272" s="17" t="s">
        <v>188</v>
      </c>
      <c r="BM272" s="239" t="s">
        <v>5078</v>
      </c>
    </row>
    <row r="273" s="2" customFormat="1" ht="37.8" customHeight="1">
      <c r="A273" s="38"/>
      <c r="B273" s="39"/>
      <c r="C273" s="227" t="s">
        <v>1030</v>
      </c>
      <c r="D273" s="288" t="s">
        <v>185</v>
      </c>
      <c r="E273" s="228" t="s">
        <v>5079</v>
      </c>
      <c r="F273" s="229" t="s">
        <v>5080</v>
      </c>
      <c r="G273" s="230" t="s">
        <v>1875</v>
      </c>
      <c r="H273" s="231">
        <v>40</v>
      </c>
      <c r="I273" s="232"/>
      <c r="J273" s="233">
        <f>ROUND(I273*H273,2)</f>
        <v>0</v>
      </c>
      <c r="K273" s="234"/>
      <c r="L273" s="44"/>
      <c r="M273" s="235" t="s">
        <v>1</v>
      </c>
      <c r="N273" s="236" t="s">
        <v>38</v>
      </c>
      <c r="O273" s="91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9" t="s">
        <v>188</v>
      </c>
      <c r="AT273" s="239" t="s">
        <v>185</v>
      </c>
      <c r="AU273" s="239" t="s">
        <v>83</v>
      </c>
      <c r="AY273" s="17" t="s">
        <v>183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7" t="s">
        <v>81</v>
      </c>
      <c r="BK273" s="240">
        <f>ROUND(I273*H273,2)</f>
        <v>0</v>
      </c>
      <c r="BL273" s="17" t="s">
        <v>188</v>
      </c>
      <c r="BM273" s="239" t="s">
        <v>5081</v>
      </c>
    </row>
    <row r="274" s="2" customFormat="1" ht="33" customHeight="1">
      <c r="A274" s="38"/>
      <c r="B274" s="39"/>
      <c r="C274" s="227" t="s">
        <v>1050</v>
      </c>
      <c r="D274" s="227" t="s">
        <v>185</v>
      </c>
      <c r="E274" s="228" t="s">
        <v>5082</v>
      </c>
      <c r="F274" s="229" t="s">
        <v>5083</v>
      </c>
      <c r="G274" s="230" t="s">
        <v>1875</v>
      </c>
      <c r="H274" s="231">
        <v>4</v>
      </c>
      <c r="I274" s="232"/>
      <c r="J274" s="233">
        <f>ROUND(I274*H274,2)</f>
        <v>0</v>
      </c>
      <c r="K274" s="234"/>
      <c r="L274" s="44"/>
      <c r="M274" s="235" t="s">
        <v>1</v>
      </c>
      <c r="N274" s="236" t="s">
        <v>38</v>
      </c>
      <c r="O274" s="91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9" t="s">
        <v>188</v>
      </c>
      <c r="AT274" s="239" t="s">
        <v>185</v>
      </c>
      <c r="AU274" s="239" t="s">
        <v>83</v>
      </c>
      <c r="AY274" s="17" t="s">
        <v>183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7" t="s">
        <v>81</v>
      </c>
      <c r="BK274" s="240">
        <f>ROUND(I274*H274,2)</f>
        <v>0</v>
      </c>
      <c r="BL274" s="17" t="s">
        <v>188</v>
      </c>
      <c r="BM274" s="239" t="s">
        <v>5084</v>
      </c>
    </row>
    <row r="275" s="2" customFormat="1" ht="33" customHeight="1">
      <c r="A275" s="38"/>
      <c r="B275" s="39"/>
      <c r="C275" s="227" t="s">
        <v>1055</v>
      </c>
      <c r="D275" s="227" t="s">
        <v>185</v>
      </c>
      <c r="E275" s="228" t="s">
        <v>5085</v>
      </c>
      <c r="F275" s="229" t="s">
        <v>5086</v>
      </c>
      <c r="G275" s="230" t="s">
        <v>1875</v>
      </c>
      <c r="H275" s="231">
        <v>9</v>
      </c>
      <c r="I275" s="232"/>
      <c r="J275" s="233">
        <f>ROUND(I275*H275,2)</f>
        <v>0</v>
      </c>
      <c r="K275" s="234"/>
      <c r="L275" s="44"/>
      <c r="M275" s="235" t="s">
        <v>1</v>
      </c>
      <c r="N275" s="236" t="s">
        <v>38</v>
      </c>
      <c r="O275" s="91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9" t="s">
        <v>188</v>
      </c>
      <c r="AT275" s="239" t="s">
        <v>185</v>
      </c>
      <c r="AU275" s="239" t="s">
        <v>83</v>
      </c>
      <c r="AY275" s="17" t="s">
        <v>183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7" t="s">
        <v>81</v>
      </c>
      <c r="BK275" s="240">
        <f>ROUND(I275*H275,2)</f>
        <v>0</v>
      </c>
      <c r="BL275" s="17" t="s">
        <v>188</v>
      </c>
      <c r="BM275" s="239" t="s">
        <v>5087</v>
      </c>
    </row>
    <row r="276" s="2" customFormat="1" ht="21.75" customHeight="1">
      <c r="A276" s="38"/>
      <c r="B276" s="39"/>
      <c r="C276" s="227" t="s">
        <v>1061</v>
      </c>
      <c r="D276" s="227" t="s">
        <v>185</v>
      </c>
      <c r="E276" s="228" t="s">
        <v>5088</v>
      </c>
      <c r="F276" s="229" t="s">
        <v>5089</v>
      </c>
      <c r="G276" s="230" t="s">
        <v>1875</v>
      </c>
      <c r="H276" s="231">
        <v>2</v>
      </c>
      <c r="I276" s="232"/>
      <c r="J276" s="233">
        <f>ROUND(I276*H276,2)</f>
        <v>0</v>
      </c>
      <c r="K276" s="234"/>
      <c r="L276" s="44"/>
      <c r="M276" s="235" t="s">
        <v>1</v>
      </c>
      <c r="N276" s="236" t="s">
        <v>38</v>
      </c>
      <c r="O276" s="91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9" t="s">
        <v>188</v>
      </c>
      <c r="AT276" s="239" t="s">
        <v>185</v>
      </c>
      <c r="AU276" s="239" t="s">
        <v>83</v>
      </c>
      <c r="AY276" s="17" t="s">
        <v>183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7" t="s">
        <v>81</v>
      </c>
      <c r="BK276" s="240">
        <f>ROUND(I276*H276,2)</f>
        <v>0</v>
      </c>
      <c r="BL276" s="17" t="s">
        <v>188</v>
      </c>
      <c r="BM276" s="239" t="s">
        <v>5090</v>
      </c>
    </row>
    <row r="277" s="2" customFormat="1" ht="16.5" customHeight="1">
      <c r="A277" s="38"/>
      <c r="B277" s="39"/>
      <c r="C277" s="227" t="s">
        <v>1126</v>
      </c>
      <c r="D277" s="227" t="s">
        <v>185</v>
      </c>
      <c r="E277" s="228" t="s">
        <v>5091</v>
      </c>
      <c r="F277" s="229" t="s">
        <v>5092</v>
      </c>
      <c r="G277" s="230" t="s">
        <v>1875</v>
      </c>
      <c r="H277" s="231">
        <v>1</v>
      </c>
      <c r="I277" s="232"/>
      <c r="J277" s="233">
        <f>ROUND(I277*H277,2)</f>
        <v>0</v>
      </c>
      <c r="K277" s="234"/>
      <c r="L277" s="44"/>
      <c r="M277" s="235" t="s">
        <v>1</v>
      </c>
      <c r="N277" s="236" t="s">
        <v>38</v>
      </c>
      <c r="O277" s="91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9" t="s">
        <v>188</v>
      </c>
      <c r="AT277" s="239" t="s">
        <v>185</v>
      </c>
      <c r="AU277" s="239" t="s">
        <v>83</v>
      </c>
      <c r="AY277" s="17" t="s">
        <v>183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7" t="s">
        <v>81</v>
      </c>
      <c r="BK277" s="240">
        <f>ROUND(I277*H277,2)</f>
        <v>0</v>
      </c>
      <c r="BL277" s="17" t="s">
        <v>188</v>
      </c>
      <c r="BM277" s="239" t="s">
        <v>5093</v>
      </c>
    </row>
    <row r="278" s="2" customFormat="1" ht="16.5" customHeight="1">
      <c r="A278" s="38"/>
      <c r="B278" s="39"/>
      <c r="C278" s="227" t="s">
        <v>1149</v>
      </c>
      <c r="D278" s="227" t="s">
        <v>185</v>
      </c>
      <c r="E278" s="228" t="s">
        <v>5094</v>
      </c>
      <c r="F278" s="229" t="s">
        <v>5095</v>
      </c>
      <c r="G278" s="230" t="s">
        <v>1875</v>
      </c>
      <c r="H278" s="231">
        <v>1</v>
      </c>
      <c r="I278" s="232"/>
      <c r="J278" s="233">
        <f>ROUND(I278*H278,2)</f>
        <v>0</v>
      </c>
      <c r="K278" s="234"/>
      <c r="L278" s="44"/>
      <c r="M278" s="235" t="s">
        <v>1</v>
      </c>
      <c r="N278" s="236" t="s">
        <v>38</v>
      </c>
      <c r="O278" s="91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9" t="s">
        <v>188</v>
      </c>
      <c r="AT278" s="239" t="s">
        <v>185</v>
      </c>
      <c r="AU278" s="239" t="s">
        <v>83</v>
      </c>
      <c r="AY278" s="17" t="s">
        <v>183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7" t="s">
        <v>81</v>
      </c>
      <c r="BK278" s="240">
        <f>ROUND(I278*H278,2)</f>
        <v>0</v>
      </c>
      <c r="BL278" s="17" t="s">
        <v>188</v>
      </c>
      <c r="BM278" s="239" t="s">
        <v>5096</v>
      </c>
    </row>
    <row r="279" s="2" customFormat="1" ht="16.5" customHeight="1">
      <c r="A279" s="38"/>
      <c r="B279" s="39"/>
      <c r="C279" s="227" t="s">
        <v>1153</v>
      </c>
      <c r="D279" s="227" t="s">
        <v>185</v>
      </c>
      <c r="E279" s="228" t="s">
        <v>5097</v>
      </c>
      <c r="F279" s="229" t="s">
        <v>5098</v>
      </c>
      <c r="G279" s="230" t="s">
        <v>1875</v>
      </c>
      <c r="H279" s="231">
        <v>5</v>
      </c>
      <c r="I279" s="232"/>
      <c r="J279" s="233">
        <f>ROUND(I279*H279,2)</f>
        <v>0</v>
      </c>
      <c r="K279" s="234"/>
      <c r="L279" s="44"/>
      <c r="M279" s="235" t="s">
        <v>1</v>
      </c>
      <c r="N279" s="236" t="s">
        <v>38</v>
      </c>
      <c r="O279" s="91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9" t="s">
        <v>188</v>
      </c>
      <c r="AT279" s="239" t="s">
        <v>185</v>
      </c>
      <c r="AU279" s="239" t="s">
        <v>83</v>
      </c>
      <c r="AY279" s="17" t="s">
        <v>183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7" t="s">
        <v>81</v>
      </c>
      <c r="BK279" s="240">
        <f>ROUND(I279*H279,2)</f>
        <v>0</v>
      </c>
      <c r="BL279" s="17" t="s">
        <v>188</v>
      </c>
      <c r="BM279" s="239" t="s">
        <v>5099</v>
      </c>
    </row>
    <row r="280" s="2" customFormat="1" ht="16.5" customHeight="1">
      <c r="A280" s="38"/>
      <c r="B280" s="39"/>
      <c r="C280" s="227" t="s">
        <v>1174</v>
      </c>
      <c r="D280" s="227" t="s">
        <v>185</v>
      </c>
      <c r="E280" s="228" t="s">
        <v>5100</v>
      </c>
      <c r="F280" s="229" t="s">
        <v>5101</v>
      </c>
      <c r="G280" s="230" t="s">
        <v>1875</v>
      </c>
      <c r="H280" s="231">
        <v>4</v>
      </c>
      <c r="I280" s="232"/>
      <c r="J280" s="233">
        <f>ROUND(I280*H280,2)</f>
        <v>0</v>
      </c>
      <c r="K280" s="234"/>
      <c r="L280" s="44"/>
      <c r="M280" s="235" t="s">
        <v>1</v>
      </c>
      <c r="N280" s="236" t="s">
        <v>38</v>
      </c>
      <c r="O280" s="91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9" t="s">
        <v>188</v>
      </c>
      <c r="AT280" s="239" t="s">
        <v>185</v>
      </c>
      <c r="AU280" s="239" t="s">
        <v>83</v>
      </c>
      <c r="AY280" s="17" t="s">
        <v>183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7" t="s">
        <v>81</v>
      </c>
      <c r="BK280" s="240">
        <f>ROUND(I280*H280,2)</f>
        <v>0</v>
      </c>
      <c r="BL280" s="17" t="s">
        <v>188</v>
      </c>
      <c r="BM280" s="239" t="s">
        <v>5102</v>
      </c>
    </row>
    <row r="281" s="2" customFormat="1" ht="24.15" customHeight="1">
      <c r="A281" s="38"/>
      <c r="B281" s="39"/>
      <c r="C281" s="227" t="s">
        <v>1178</v>
      </c>
      <c r="D281" s="227" t="s">
        <v>185</v>
      </c>
      <c r="E281" s="228" t="s">
        <v>5103</v>
      </c>
      <c r="F281" s="229" t="s">
        <v>5104</v>
      </c>
      <c r="G281" s="230" t="s">
        <v>1875</v>
      </c>
      <c r="H281" s="231">
        <v>2</v>
      </c>
      <c r="I281" s="232"/>
      <c r="J281" s="233">
        <f>ROUND(I281*H281,2)</f>
        <v>0</v>
      </c>
      <c r="K281" s="234"/>
      <c r="L281" s="44"/>
      <c r="M281" s="235" t="s">
        <v>1</v>
      </c>
      <c r="N281" s="236" t="s">
        <v>38</v>
      </c>
      <c r="O281" s="91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9" t="s">
        <v>188</v>
      </c>
      <c r="AT281" s="239" t="s">
        <v>185</v>
      </c>
      <c r="AU281" s="239" t="s">
        <v>83</v>
      </c>
      <c r="AY281" s="17" t="s">
        <v>183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7" t="s">
        <v>81</v>
      </c>
      <c r="BK281" s="240">
        <f>ROUND(I281*H281,2)</f>
        <v>0</v>
      </c>
      <c r="BL281" s="17" t="s">
        <v>188</v>
      </c>
      <c r="BM281" s="239" t="s">
        <v>5105</v>
      </c>
    </row>
    <row r="282" s="2" customFormat="1" ht="24.15" customHeight="1">
      <c r="A282" s="38"/>
      <c r="B282" s="39"/>
      <c r="C282" s="227" t="s">
        <v>1182</v>
      </c>
      <c r="D282" s="227" t="s">
        <v>185</v>
      </c>
      <c r="E282" s="228" t="s">
        <v>5106</v>
      </c>
      <c r="F282" s="229" t="s">
        <v>5107</v>
      </c>
      <c r="G282" s="230" t="s">
        <v>1875</v>
      </c>
      <c r="H282" s="231">
        <v>8</v>
      </c>
      <c r="I282" s="232"/>
      <c r="J282" s="233">
        <f>ROUND(I282*H282,2)</f>
        <v>0</v>
      </c>
      <c r="K282" s="234"/>
      <c r="L282" s="44"/>
      <c r="M282" s="235" t="s">
        <v>1</v>
      </c>
      <c r="N282" s="236" t="s">
        <v>38</v>
      </c>
      <c r="O282" s="91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9" t="s">
        <v>188</v>
      </c>
      <c r="AT282" s="239" t="s">
        <v>185</v>
      </c>
      <c r="AU282" s="239" t="s">
        <v>83</v>
      </c>
      <c r="AY282" s="17" t="s">
        <v>183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7" t="s">
        <v>81</v>
      </c>
      <c r="BK282" s="240">
        <f>ROUND(I282*H282,2)</f>
        <v>0</v>
      </c>
      <c r="BL282" s="17" t="s">
        <v>188</v>
      </c>
      <c r="BM282" s="239" t="s">
        <v>5108</v>
      </c>
    </row>
    <row r="283" s="2" customFormat="1" ht="24.15" customHeight="1">
      <c r="A283" s="38"/>
      <c r="B283" s="39"/>
      <c r="C283" s="227" t="s">
        <v>1190</v>
      </c>
      <c r="D283" s="227" t="s">
        <v>185</v>
      </c>
      <c r="E283" s="228" t="s">
        <v>5109</v>
      </c>
      <c r="F283" s="229" t="s">
        <v>5110</v>
      </c>
      <c r="G283" s="230" t="s">
        <v>1875</v>
      </c>
      <c r="H283" s="231">
        <v>1</v>
      </c>
      <c r="I283" s="232"/>
      <c r="J283" s="233">
        <f>ROUND(I283*H283,2)</f>
        <v>0</v>
      </c>
      <c r="K283" s="234"/>
      <c r="L283" s="44"/>
      <c r="M283" s="235" t="s">
        <v>1</v>
      </c>
      <c r="N283" s="236" t="s">
        <v>38</v>
      </c>
      <c r="O283" s="91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9" t="s">
        <v>188</v>
      </c>
      <c r="AT283" s="239" t="s">
        <v>185</v>
      </c>
      <c r="AU283" s="239" t="s">
        <v>83</v>
      </c>
      <c r="AY283" s="17" t="s">
        <v>183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7" t="s">
        <v>81</v>
      </c>
      <c r="BK283" s="240">
        <f>ROUND(I283*H283,2)</f>
        <v>0</v>
      </c>
      <c r="BL283" s="17" t="s">
        <v>188</v>
      </c>
      <c r="BM283" s="239" t="s">
        <v>5111</v>
      </c>
    </row>
    <row r="284" s="2" customFormat="1" ht="24.15" customHeight="1">
      <c r="A284" s="38"/>
      <c r="B284" s="39"/>
      <c r="C284" s="227" t="s">
        <v>1195</v>
      </c>
      <c r="D284" s="227" t="s">
        <v>185</v>
      </c>
      <c r="E284" s="228" t="s">
        <v>5112</v>
      </c>
      <c r="F284" s="229" t="s">
        <v>5113</v>
      </c>
      <c r="G284" s="230" t="s">
        <v>1875</v>
      </c>
      <c r="H284" s="231">
        <v>2</v>
      </c>
      <c r="I284" s="232"/>
      <c r="J284" s="233">
        <f>ROUND(I284*H284,2)</f>
        <v>0</v>
      </c>
      <c r="K284" s="234"/>
      <c r="L284" s="44"/>
      <c r="M284" s="235" t="s">
        <v>1</v>
      </c>
      <c r="N284" s="236" t="s">
        <v>38</v>
      </c>
      <c r="O284" s="91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9" t="s">
        <v>188</v>
      </c>
      <c r="AT284" s="239" t="s">
        <v>185</v>
      </c>
      <c r="AU284" s="239" t="s">
        <v>83</v>
      </c>
      <c r="AY284" s="17" t="s">
        <v>183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7" t="s">
        <v>81</v>
      </c>
      <c r="BK284" s="240">
        <f>ROUND(I284*H284,2)</f>
        <v>0</v>
      </c>
      <c r="BL284" s="17" t="s">
        <v>188</v>
      </c>
      <c r="BM284" s="239" t="s">
        <v>5114</v>
      </c>
    </row>
    <row r="285" s="2" customFormat="1" ht="24.15" customHeight="1">
      <c r="A285" s="38"/>
      <c r="B285" s="39"/>
      <c r="C285" s="227" t="s">
        <v>1210</v>
      </c>
      <c r="D285" s="227" t="s">
        <v>185</v>
      </c>
      <c r="E285" s="228" t="s">
        <v>5115</v>
      </c>
      <c r="F285" s="229" t="s">
        <v>5116</v>
      </c>
      <c r="G285" s="230" t="s">
        <v>1875</v>
      </c>
      <c r="H285" s="231">
        <v>1</v>
      </c>
      <c r="I285" s="232"/>
      <c r="J285" s="233">
        <f>ROUND(I285*H285,2)</f>
        <v>0</v>
      </c>
      <c r="K285" s="234"/>
      <c r="L285" s="44"/>
      <c r="M285" s="235" t="s">
        <v>1</v>
      </c>
      <c r="N285" s="236" t="s">
        <v>38</v>
      </c>
      <c r="O285" s="91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9" t="s">
        <v>188</v>
      </c>
      <c r="AT285" s="239" t="s">
        <v>185</v>
      </c>
      <c r="AU285" s="239" t="s">
        <v>83</v>
      </c>
      <c r="AY285" s="17" t="s">
        <v>183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7" t="s">
        <v>81</v>
      </c>
      <c r="BK285" s="240">
        <f>ROUND(I285*H285,2)</f>
        <v>0</v>
      </c>
      <c r="BL285" s="17" t="s">
        <v>188</v>
      </c>
      <c r="BM285" s="239" t="s">
        <v>5117</v>
      </c>
    </row>
    <row r="286" s="2" customFormat="1" ht="24.15" customHeight="1">
      <c r="A286" s="38"/>
      <c r="B286" s="39"/>
      <c r="C286" s="227" t="s">
        <v>1216</v>
      </c>
      <c r="D286" s="227" t="s">
        <v>185</v>
      </c>
      <c r="E286" s="228" t="s">
        <v>5118</v>
      </c>
      <c r="F286" s="229" t="s">
        <v>5119</v>
      </c>
      <c r="G286" s="230" t="s">
        <v>1875</v>
      </c>
      <c r="H286" s="231">
        <v>1</v>
      </c>
      <c r="I286" s="232"/>
      <c r="J286" s="233">
        <f>ROUND(I286*H286,2)</f>
        <v>0</v>
      </c>
      <c r="K286" s="234"/>
      <c r="L286" s="44"/>
      <c r="M286" s="235" t="s">
        <v>1</v>
      </c>
      <c r="N286" s="236" t="s">
        <v>38</v>
      </c>
      <c r="O286" s="91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9" t="s">
        <v>188</v>
      </c>
      <c r="AT286" s="239" t="s">
        <v>185</v>
      </c>
      <c r="AU286" s="239" t="s">
        <v>83</v>
      </c>
      <c r="AY286" s="17" t="s">
        <v>183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7" t="s">
        <v>81</v>
      </c>
      <c r="BK286" s="240">
        <f>ROUND(I286*H286,2)</f>
        <v>0</v>
      </c>
      <c r="BL286" s="17" t="s">
        <v>188</v>
      </c>
      <c r="BM286" s="239" t="s">
        <v>5120</v>
      </c>
    </row>
    <row r="287" s="2" customFormat="1" ht="24.15" customHeight="1">
      <c r="A287" s="38"/>
      <c r="B287" s="39"/>
      <c r="C287" s="227" t="s">
        <v>1221</v>
      </c>
      <c r="D287" s="227" t="s">
        <v>185</v>
      </c>
      <c r="E287" s="228" t="s">
        <v>5121</v>
      </c>
      <c r="F287" s="229" t="s">
        <v>5122</v>
      </c>
      <c r="G287" s="230" t="s">
        <v>1875</v>
      </c>
      <c r="H287" s="231">
        <v>1</v>
      </c>
      <c r="I287" s="232"/>
      <c r="J287" s="233">
        <f>ROUND(I287*H287,2)</f>
        <v>0</v>
      </c>
      <c r="K287" s="234"/>
      <c r="L287" s="44"/>
      <c r="M287" s="235" t="s">
        <v>1</v>
      </c>
      <c r="N287" s="236" t="s">
        <v>38</v>
      </c>
      <c r="O287" s="91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9" t="s">
        <v>188</v>
      </c>
      <c r="AT287" s="239" t="s">
        <v>185</v>
      </c>
      <c r="AU287" s="239" t="s">
        <v>83</v>
      </c>
      <c r="AY287" s="17" t="s">
        <v>183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7" t="s">
        <v>81</v>
      </c>
      <c r="BK287" s="240">
        <f>ROUND(I287*H287,2)</f>
        <v>0</v>
      </c>
      <c r="BL287" s="17" t="s">
        <v>188</v>
      </c>
      <c r="BM287" s="239" t="s">
        <v>5123</v>
      </c>
    </row>
    <row r="288" s="2" customFormat="1" ht="33" customHeight="1">
      <c r="A288" s="38"/>
      <c r="B288" s="39"/>
      <c r="C288" s="227" t="s">
        <v>1230</v>
      </c>
      <c r="D288" s="227" t="s">
        <v>185</v>
      </c>
      <c r="E288" s="228" t="s">
        <v>5124</v>
      </c>
      <c r="F288" s="229" t="s">
        <v>5125</v>
      </c>
      <c r="G288" s="230" t="s">
        <v>1875</v>
      </c>
      <c r="H288" s="231">
        <v>4</v>
      </c>
      <c r="I288" s="232"/>
      <c r="J288" s="233">
        <f>ROUND(I288*H288,2)</f>
        <v>0</v>
      </c>
      <c r="K288" s="234"/>
      <c r="L288" s="44"/>
      <c r="M288" s="235" t="s">
        <v>1</v>
      </c>
      <c r="N288" s="236" t="s">
        <v>38</v>
      </c>
      <c r="O288" s="91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9" t="s">
        <v>188</v>
      </c>
      <c r="AT288" s="239" t="s">
        <v>185</v>
      </c>
      <c r="AU288" s="239" t="s">
        <v>83</v>
      </c>
      <c r="AY288" s="17" t="s">
        <v>183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7" t="s">
        <v>81</v>
      </c>
      <c r="BK288" s="240">
        <f>ROUND(I288*H288,2)</f>
        <v>0</v>
      </c>
      <c r="BL288" s="17" t="s">
        <v>188</v>
      </c>
      <c r="BM288" s="239" t="s">
        <v>5126</v>
      </c>
    </row>
    <row r="289" s="2" customFormat="1" ht="33" customHeight="1">
      <c r="A289" s="38"/>
      <c r="B289" s="39"/>
      <c r="C289" s="227" t="s">
        <v>1245</v>
      </c>
      <c r="D289" s="288" t="s">
        <v>185</v>
      </c>
      <c r="E289" s="228" t="s">
        <v>5127</v>
      </c>
      <c r="F289" s="229" t="s">
        <v>5128</v>
      </c>
      <c r="G289" s="230" t="s">
        <v>1875</v>
      </c>
      <c r="H289" s="231">
        <v>8</v>
      </c>
      <c r="I289" s="232"/>
      <c r="J289" s="233">
        <f>ROUND(I289*H289,2)</f>
        <v>0</v>
      </c>
      <c r="K289" s="234"/>
      <c r="L289" s="44"/>
      <c r="M289" s="235" t="s">
        <v>1</v>
      </c>
      <c r="N289" s="236" t="s">
        <v>38</v>
      </c>
      <c r="O289" s="91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9" t="s">
        <v>188</v>
      </c>
      <c r="AT289" s="239" t="s">
        <v>185</v>
      </c>
      <c r="AU289" s="239" t="s">
        <v>83</v>
      </c>
      <c r="AY289" s="17" t="s">
        <v>183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7" t="s">
        <v>81</v>
      </c>
      <c r="BK289" s="240">
        <f>ROUND(I289*H289,2)</f>
        <v>0</v>
      </c>
      <c r="BL289" s="17" t="s">
        <v>188</v>
      </c>
      <c r="BM289" s="239" t="s">
        <v>5129</v>
      </c>
    </row>
    <row r="290" s="2" customFormat="1" ht="24.15" customHeight="1">
      <c r="A290" s="38"/>
      <c r="B290" s="39"/>
      <c r="C290" s="227" t="s">
        <v>1255</v>
      </c>
      <c r="D290" s="227" t="s">
        <v>185</v>
      </c>
      <c r="E290" s="228" t="s">
        <v>5130</v>
      </c>
      <c r="F290" s="229" t="s">
        <v>5131</v>
      </c>
      <c r="G290" s="230" t="s">
        <v>1875</v>
      </c>
      <c r="H290" s="231">
        <v>2</v>
      </c>
      <c r="I290" s="232"/>
      <c r="J290" s="233">
        <f>ROUND(I290*H290,2)</f>
        <v>0</v>
      </c>
      <c r="K290" s="234"/>
      <c r="L290" s="44"/>
      <c r="M290" s="235" t="s">
        <v>1</v>
      </c>
      <c r="N290" s="236" t="s">
        <v>38</v>
      </c>
      <c r="O290" s="91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9" t="s">
        <v>188</v>
      </c>
      <c r="AT290" s="239" t="s">
        <v>185</v>
      </c>
      <c r="AU290" s="239" t="s">
        <v>83</v>
      </c>
      <c r="AY290" s="17" t="s">
        <v>183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7" t="s">
        <v>81</v>
      </c>
      <c r="BK290" s="240">
        <f>ROUND(I290*H290,2)</f>
        <v>0</v>
      </c>
      <c r="BL290" s="17" t="s">
        <v>188</v>
      </c>
      <c r="BM290" s="239" t="s">
        <v>5132</v>
      </c>
    </row>
    <row r="291" s="2" customFormat="1" ht="33" customHeight="1">
      <c r="A291" s="38"/>
      <c r="B291" s="39"/>
      <c r="C291" s="227" t="s">
        <v>1262</v>
      </c>
      <c r="D291" s="227" t="s">
        <v>185</v>
      </c>
      <c r="E291" s="228" t="s">
        <v>5133</v>
      </c>
      <c r="F291" s="229" t="s">
        <v>5134</v>
      </c>
      <c r="G291" s="230" t="s">
        <v>1875</v>
      </c>
      <c r="H291" s="231">
        <v>3</v>
      </c>
      <c r="I291" s="232"/>
      <c r="J291" s="233">
        <f>ROUND(I291*H291,2)</f>
        <v>0</v>
      </c>
      <c r="K291" s="234"/>
      <c r="L291" s="44"/>
      <c r="M291" s="235" t="s">
        <v>1</v>
      </c>
      <c r="N291" s="236" t="s">
        <v>38</v>
      </c>
      <c r="O291" s="91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9" t="s">
        <v>188</v>
      </c>
      <c r="AT291" s="239" t="s">
        <v>185</v>
      </c>
      <c r="AU291" s="239" t="s">
        <v>83</v>
      </c>
      <c r="AY291" s="17" t="s">
        <v>183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7" t="s">
        <v>81</v>
      </c>
      <c r="BK291" s="240">
        <f>ROUND(I291*H291,2)</f>
        <v>0</v>
      </c>
      <c r="BL291" s="17" t="s">
        <v>188</v>
      </c>
      <c r="BM291" s="239" t="s">
        <v>5135</v>
      </c>
    </row>
    <row r="292" s="2" customFormat="1" ht="24.15" customHeight="1">
      <c r="A292" s="38"/>
      <c r="B292" s="39"/>
      <c r="C292" s="227" t="s">
        <v>1270</v>
      </c>
      <c r="D292" s="288" t="s">
        <v>185</v>
      </c>
      <c r="E292" s="228" t="s">
        <v>5136</v>
      </c>
      <c r="F292" s="229" t="s">
        <v>5137</v>
      </c>
      <c r="G292" s="230" t="s">
        <v>1875</v>
      </c>
      <c r="H292" s="231">
        <v>14</v>
      </c>
      <c r="I292" s="232"/>
      <c r="J292" s="233">
        <f>ROUND(I292*H292,2)</f>
        <v>0</v>
      </c>
      <c r="K292" s="234"/>
      <c r="L292" s="44"/>
      <c r="M292" s="235" t="s">
        <v>1</v>
      </c>
      <c r="N292" s="236" t="s">
        <v>38</v>
      </c>
      <c r="O292" s="91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9" t="s">
        <v>188</v>
      </c>
      <c r="AT292" s="239" t="s">
        <v>185</v>
      </c>
      <c r="AU292" s="239" t="s">
        <v>83</v>
      </c>
      <c r="AY292" s="17" t="s">
        <v>183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7" t="s">
        <v>81</v>
      </c>
      <c r="BK292" s="240">
        <f>ROUND(I292*H292,2)</f>
        <v>0</v>
      </c>
      <c r="BL292" s="17" t="s">
        <v>188</v>
      </c>
      <c r="BM292" s="239" t="s">
        <v>5138</v>
      </c>
    </row>
    <row r="293" s="2" customFormat="1" ht="37.8" customHeight="1">
      <c r="A293" s="38"/>
      <c r="B293" s="39"/>
      <c r="C293" s="227" t="s">
        <v>1276</v>
      </c>
      <c r="D293" s="227" t="s">
        <v>185</v>
      </c>
      <c r="E293" s="228" t="s">
        <v>5139</v>
      </c>
      <c r="F293" s="229" t="s">
        <v>5140</v>
      </c>
      <c r="G293" s="230" t="s">
        <v>1875</v>
      </c>
      <c r="H293" s="231">
        <v>8</v>
      </c>
      <c r="I293" s="232"/>
      <c r="J293" s="233">
        <f>ROUND(I293*H293,2)</f>
        <v>0</v>
      </c>
      <c r="K293" s="234"/>
      <c r="L293" s="44"/>
      <c r="M293" s="235" t="s">
        <v>1</v>
      </c>
      <c r="N293" s="236" t="s">
        <v>38</v>
      </c>
      <c r="O293" s="91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9" t="s">
        <v>188</v>
      </c>
      <c r="AT293" s="239" t="s">
        <v>185</v>
      </c>
      <c r="AU293" s="239" t="s">
        <v>83</v>
      </c>
      <c r="AY293" s="17" t="s">
        <v>183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7" t="s">
        <v>81</v>
      </c>
      <c r="BK293" s="240">
        <f>ROUND(I293*H293,2)</f>
        <v>0</v>
      </c>
      <c r="BL293" s="17" t="s">
        <v>188</v>
      </c>
      <c r="BM293" s="239" t="s">
        <v>5141</v>
      </c>
    </row>
    <row r="294" s="2" customFormat="1" ht="24.15" customHeight="1">
      <c r="A294" s="38"/>
      <c r="B294" s="39"/>
      <c r="C294" s="227" t="s">
        <v>1282</v>
      </c>
      <c r="D294" s="227" t="s">
        <v>185</v>
      </c>
      <c r="E294" s="228" t="s">
        <v>5142</v>
      </c>
      <c r="F294" s="229" t="s">
        <v>5143</v>
      </c>
      <c r="G294" s="230" t="s">
        <v>1875</v>
      </c>
      <c r="H294" s="231">
        <v>11</v>
      </c>
      <c r="I294" s="232"/>
      <c r="J294" s="233">
        <f>ROUND(I294*H294,2)</f>
        <v>0</v>
      </c>
      <c r="K294" s="234"/>
      <c r="L294" s="44"/>
      <c r="M294" s="235" t="s">
        <v>1</v>
      </c>
      <c r="N294" s="236" t="s">
        <v>38</v>
      </c>
      <c r="O294" s="91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9" t="s">
        <v>188</v>
      </c>
      <c r="AT294" s="239" t="s">
        <v>185</v>
      </c>
      <c r="AU294" s="239" t="s">
        <v>83</v>
      </c>
      <c r="AY294" s="17" t="s">
        <v>183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7" t="s">
        <v>81</v>
      </c>
      <c r="BK294" s="240">
        <f>ROUND(I294*H294,2)</f>
        <v>0</v>
      </c>
      <c r="BL294" s="17" t="s">
        <v>188</v>
      </c>
      <c r="BM294" s="239" t="s">
        <v>5144</v>
      </c>
    </row>
    <row r="295" s="2" customFormat="1" ht="33" customHeight="1">
      <c r="A295" s="38"/>
      <c r="B295" s="39"/>
      <c r="C295" s="227" t="s">
        <v>1287</v>
      </c>
      <c r="D295" s="227" t="s">
        <v>185</v>
      </c>
      <c r="E295" s="228" t="s">
        <v>5145</v>
      </c>
      <c r="F295" s="229" t="s">
        <v>5146</v>
      </c>
      <c r="G295" s="230" t="s">
        <v>1875</v>
      </c>
      <c r="H295" s="231">
        <v>27</v>
      </c>
      <c r="I295" s="232"/>
      <c r="J295" s="233">
        <f>ROUND(I295*H295,2)</f>
        <v>0</v>
      </c>
      <c r="K295" s="234"/>
      <c r="L295" s="44"/>
      <c r="M295" s="235" t="s">
        <v>1</v>
      </c>
      <c r="N295" s="236" t="s">
        <v>38</v>
      </c>
      <c r="O295" s="91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9" t="s">
        <v>188</v>
      </c>
      <c r="AT295" s="239" t="s">
        <v>185</v>
      </c>
      <c r="AU295" s="239" t="s">
        <v>83</v>
      </c>
      <c r="AY295" s="17" t="s">
        <v>183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7" t="s">
        <v>81</v>
      </c>
      <c r="BK295" s="240">
        <f>ROUND(I295*H295,2)</f>
        <v>0</v>
      </c>
      <c r="BL295" s="17" t="s">
        <v>188</v>
      </c>
      <c r="BM295" s="239" t="s">
        <v>5147</v>
      </c>
    </row>
    <row r="296" s="2" customFormat="1" ht="24.15" customHeight="1">
      <c r="A296" s="38"/>
      <c r="B296" s="39"/>
      <c r="C296" s="227" t="s">
        <v>1291</v>
      </c>
      <c r="D296" s="288" t="s">
        <v>185</v>
      </c>
      <c r="E296" s="228" t="s">
        <v>5148</v>
      </c>
      <c r="F296" s="229" t="s">
        <v>5149</v>
      </c>
      <c r="G296" s="230" t="s">
        <v>1875</v>
      </c>
      <c r="H296" s="231">
        <v>6</v>
      </c>
      <c r="I296" s="232"/>
      <c r="J296" s="233">
        <f>ROUND(I296*H296,2)</f>
        <v>0</v>
      </c>
      <c r="K296" s="234"/>
      <c r="L296" s="44"/>
      <c r="M296" s="235" t="s">
        <v>1</v>
      </c>
      <c r="N296" s="236" t="s">
        <v>38</v>
      </c>
      <c r="O296" s="91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9" t="s">
        <v>188</v>
      </c>
      <c r="AT296" s="239" t="s">
        <v>185</v>
      </c>
      <c r="AU296" s="239" t="s">
        <v>83</v>
      </c>
      <c r="AY296" s="17" t="s">
        <v>183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7" t="s">
        <v>81</v>
      </c>
      <c r="BK296" s="240">
        <f>ROUND(I296*H296,2)</f>
        <v>0</v>
      </c>
      <c r="BL296" s="17" t="s">
        <v>188</v>
      </c>
      <c r="BM296" s="239" t="s">
        <v>5150</v>
      </c>
    </row>
    <row r="297" s="2" customFormat="1" ht="24.15" customHeight="1">
      <c r="A297" s="38"/>
      <c r="B297" s="39"/>
      <c r="C297" s="227" t="s">
        <v>1296</v>
      </c>
      <c r="D297" s="288" t="s">
        <v>185</v>
      </c>
      <c r="E297" s="228" t="s">
        <v>5151</v>
      </c>
      <c r="F297" s="229" t="s">
        <v>5152</v>
      </c>
      <c r="G297" s="230" t="s">
        <v>1875</v>
      </c>
      <c r="H297" s="231">
        <v>1</v>
      </c>
      <c r="I297" s="232"/>
      <c r="J297" s="233">
        <f>ROUND(I297*H297,2)</f>
        <v>0</v>
      </c>
      <c r="K297" s="234"/>
      <c r="L297" s="44"/>
      <c r="M297" s="235" t="s">
        <v>1</v>
      </c>
      <c r="N297" s="236" t="s">
        <v>38</v>
      </c>
      <c r="O297" s="91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9" t="s">
        <v>188</v>
      </c>
      <c r="AT297" s="239" t="s">
        <v>185</v>
      </c>
      <c r="AU297" s="239" t="s">
        <v>83</v>
      </c>
      <c r="AY297" s="17" t="s">
        <v>183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7" t="s">
        <v>81</v>
      </c>
      <c r="BK297" s="240">
        <f>ROUND(I297*H297,2)</f>
        <v>0</v>
      </c>
      <c r="BL297" s="17" t="s">
        <v>188</v>
      </c>
      <c r="BM297" s="239" t="s">
        <v>5153</v>
      </c>
    </row>
    <row r="298" s="2" customFormat="1" ht="24.15" customHeight="1">
      <c r="A298" s="38"/>
      <c r="B298" s="39"/>
      <c r="C298" s="227" t="s">
        <v>1301</v>
      </c>
      <c r="D298" s="288" t="s">
        <v>185</v>
      </c>
      <c r="E298" s="228" t="s">
        <v>5154</v>
      </c>
      <c r="F298" s="229" t="s">
        <v>5155</v>
      </c>
      <c r="G298" s="230" t="s">
        <v>1875</v>
      </c>
      <c r="H298" s="231">
        <v>24</v>
      </c>
      <c r="I298" s="232"/>
      <c r="J298" s="233">
        <f>ROUND(I298*H298,2)</f>
        <v>0</v>
      </c>
      <c r="K298" s="234"/>
      <c r="L298" s="44"/>
      <c r="M298" s="235" t="s">
        <v>1</v>
      </c>
      <c r="N298" s="236" t="s">
        <v>38</v>
      </c>
      <c r="O298" s="91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9" t="s">
        <v>188</v>
      </c>
      <c r="AT298" s="239" t="s">
        <v>185</v>
      </c>
      <c r="AU298" s="239" t="s">
        <v>83</v>
      </c>
      <c r="AY298" s="17" t="s">
        <v>183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7" t="s">
        <v>81</v>
      </c>
      <c r="BK298" s="240">
        <f>ROUND(I298*H298,2)</f>
        <v>0</v>
      </c>
      <c r="BL298" s="17" t="s">
        <v>188</v>
      </c>
      <c r="BM298" s="239" t="s">
        <v>5156</v>
      </c>
    </row>
    <row r="299" s="2" customFormat="1" ht="24.15" customHeight="1">
      <c r="A299" s="38"/>
      <c r="B299" s="39"/>
      <c r="C299" s="227" t="s">
        <v>1305</v>
      </c>
      <c r="D299" s="227" t="s">
        <v>185</v>
      </c>
      <c r="E299" s="228" t="s">
        <v>5157</v>
      </c>
      <c r="F299" s="229" t="s">
        <v>5158</v>
      </c>
      <c r="G299" s="230" t="s">
        <v>325</v>
      </c>
      <c r="H299" s="231">
        <v>1</v>
      </c>
      <c r="I299" s="232"/>
      <c r="J299" s="233">
        <f>ROUND(I299*H299,2)</f>
        <v>0</v>
      </c>
      <c r="K299" s="234"/>
      <c r="L299" s="44"/>
      <c r="M299" s="235" t="s">
        <v>1</v>
      </c>
      <c r="N299" s="236" t="s">
        <v>38</v>
      </c>
      <c r="O299" s="91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9" t="s">
        <v>188</v>
      </c>
      <c r="AT299" s="239" t="s">
        <v>185</v>
      </c>
      <c r="AU299" s="239" t="s">
        <v>83</v>
      </c>
      <c r="AY299" s="17" t="s">
        <v>183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7" t="s">
        <v>81</v>
      </c>
      <c r="BK299" s="240">
        <f>ROUND(I299*H299,2)</f>
        <v>0</v>
      </c>
      <c r="BL299" s="17" t="s">
        <v>188</v>
      </c>
      <c r="BM299" s="239" t="s">
        <v>5159</v>
      </c>
    </row>
    <row r="300" s="2" customFormat="1" ht="24.15" customHeight="1">
      <c r="A300" s="38"/>
      <c r="B300" s="39"/>
      <c r="C300" s="227" t="s">
        <v>1309</v>
      </c>
      <c r="D300" s="227" t="s">
        <v>185</v>
      </c>
      <c r="E300" s="228" t="s">
        <v>5160</v>
      </c>
      <c r="F300" s="229" t="s">
        <v>5161</v>
      </c>
      <c r="G300" s="230" t="s">
        <v>325</v>
      </c>
      <c r="H300" s="231">
        <v>3</v>
      </c>
      <c r="I300" s="232"/>
      <c r="J300" s="233">
        <f>ROUND(I300*H300,2)</f>
        <v>0</v>
      </c>
      <c r="K300" s="234"/>
      <c r="L300" s="44"/>
      <c r="M300" s="235" t="s">
        <v>1</v>
      </c>
      <c r="N300" s="236" t="s">
        <v>38</v>
      </c>
      <c r="O300" s="91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9" t="s">
        <v>327</v>
      </c>
      <c r="AT300" s="239" t="s">
        <v>185</v>
      </c>
      <c r="AU300" s="239" t="s">
        <v>83</v>
      </c>
      <c r="AY300" s="17" t="s">
        <v>183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7" t="s">
        <v>81</v>
      </c>
      <c r="BK300" s="240">
        <f>ROUND(I300*H300,2)</f>
        <v>0</v>
      </c>
      <c r="BL300" s="17" t="s">
        <v>327</v>
      </c>
      <c r="BM300" s="239" t="s">
        <v>5162</v>
      </c>
    </row>
    <row r="301" s="2" customFormat="1" ht="37.8" customHeight="1">
      <c r="A301" s="38"/>
      <c r="B301" s="39"/>
      <c r="C301" s="227" t="s">
        <v>1313</v>
      </c>
      <c r="D301" s="227" t="s">
        <v>185</v>
      </c>
      <c r="E301" s="228" t="s">
        <v>5163</v>
      </c>
      <c r="F301" s="229" t="s">
        <v>5164</v>
      </c>
      <c r="G301" s="230" t="s">
        <v>325</v>
      </c>
      <c r="H301" s="231">
        <v>5</v>
      </c>
      <c r="I301" s="232"/>
      <c r="J301" s="233">
        <f>ROUND(I301*H301,2)</f>
        <v>0</v>
      </c>
      <c r="K301" s="234"/>
      <c r="L301" s="44"/>
      <c r="M301" s="235" t="s">
        <v>1</v>
      </c>
      <c r="N301" s="236" t="s">
        <v>38</v>
      </c>
      <c r="O301" s="91"/>
      <c r="P301" s="237">
        <f>O301*H301</f>
        <v>0</v>
      </c>
      <c r="Q301" s="237">
        <v>0.0030000000000000001</v>
      </c>
      <c r="R301" s="237">
        <f>Q301*H301</f>
        <v>0.014999999999999999</v>
      </c>
      <c r="S301" s="237">
        <v>0</v>
      </c>
      <c r="T301" s="23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9" t="s">
        <v>327</v>
      </c>
      <c r="AT301" s="239" t="s">
        <v>185</v>
      </c>
      <c r="AU301" s="239" t="s">
        <v>83</v>
      </c>
      <c r="AY301" s="17" t="s">
        <v>183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7" t="s">
        <v>81</v>
      </c>
      <c r="BK301" s="240">
        <f>ROUND(I301*H301,2)</f>
        <v>0</v>
      </c>
      <c r="BL301" s="17" t="s">
        <v>327</v>
      </c>
      <c r="BM301" s="239" t="s">
        <v>5165</v>
      </c>
    </row>
    <row r="302" s="2" customFormat="1" ht="24.15" customHeight="1">
      <c r="A302" s="38"/>
      <c r="B302" s="39"/>
      <c r="C302" s="227" t="s">
        <v>1317</v>
      </c>
      <c r="D302" s="227" t="s">
        <v>185</v>
      </c>
      <c r="E302" s="228" t="s">
        <v>5166</v>
      </c>
      <c r="F302" s="229" t="s">
        <v>5167</v>
      </c>
      <c r="G302" s="230" t="s">
        <v>293</v>
      </c>
      <c r="H302" s="231">
        <v>1.883</v>
      </c>
      <c r="I302" s="232"/>
      <c r="J302" s="233">
        <f>ROUND(I302*H302,2)</f>
        <v>0</v>
      </c>
      <c r="K302" s="234"/>
      <c r="L302" s="44"/>
      <c r="M302" s="235" t="s">
        <v>1</v>
      </c>
      <c r="N302" s="236" t="s">
        <v>38</v>
      </c>
      <c r="O302" s="91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9" t="s">
        <v>327</v>
      </c>
      <c r="AT302" s="239" t="s">
        <v>185</v>
      </c>
      <c r="AU302" s="239" t="s">
        <v>83</v>
      </c>
      <c r="AY302" s="17" t="s">
        <v>183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7" t="s">
        <v>81</v>
      </c>
      <c r="BK302" s="240">
        <f>ROUND(I302*H302,2)</f>
        <v>0</v>
      </c>
      <c r="BL302" s="17" t="s">
        <v>327</v>
      </c>
      <c r="BM302" s="239" t="s">
        <v>5168</v>
      </c>
    </row>
    <row r="303" s="2" customFormat="1" ht="24.15" customHeight="1">
      <c r="A303" s="38"/>
      <c r="B303" s="39"/>
      <c r="C303" s="227" t="s">
        <v>1323</v>
      </c>
      <c r="D303" s="227" t="s">
        <v>185</v>
      </c>
      <c r="E303" s="228" t="s">
        <v>5169</v>
      </c>
      <c r="F303" s="229" t="s">
        <v>5170</v>
      </c>
      <c r="G303" s="230" t="s">
        <v>293</v>
      </c>
      <c r="H303" s="231">
        <v>5.649</v>
      </c>
      <c r="I303" s="232"/>
      <c r="J303" s="233">
        <f>ROUND(I303*H303,2)</f>
        <v>0</v>
      </c>
      <c r="K303" s="234"/>
      <c r="L303" s="44"/>
      <c r="M303" s="235" t="s">
        <v>1</v>
      </c>
      <c r="N303" s="236" t="s">
        <v>38</v>
      </c>
      <c r="O303" s="91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9" t="s">
        <v>327</v>
      </c>
      <c r="AT303" s="239" t="s">
        <v>185</v>
      </c>
      <c r="AU303" s="239" t="s">
        <v>83</v>
      </c>
      <c r="AY303" s="17" t="s">
        <v>183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7" t="s">
        <v>81</v>
      </c>
      <c r="BK303" s="240">
        <f>ROUND(I303*H303,2)</f>
        <v>0</v>
      </c>
      <c r="BL303" s="17" t="s">
        <v>327</v>
      </c>
      <c r="BM303" s="239" t="s">
        <v>5171</v>
      </c>
    </row>
    <row r="304" s="14" customFormat="1">
      <c r="A304" s="14"/>
      <c r="B304" s="252"/>
      <c r="C304" s="253"/>
      <c r="D304" s="243" t="s">
        <v>195</v>
      </c>
      <c r="E304" s="253"/>
      <c r="F304" s="255" t="s">
        <v>5172</v>
      </c>
      <c r="G304" s="253"/>
      <c r="H304" s="256">
        <v>5.649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195</v>
      </c>
      <c r="AU304" s="262" t="s">
        <v>83</v>
      </c>
      <c r="AV304" s="14" t="s">
        <v>83</v>
      </c>
      <c r="AW304" s="14" t="s">
        <v>4</v>
      </c>
      <c r="AX304" s="14" t="s">
        <v>81</v>
      </c>
      <c r="AY304" s="262" t="s">
        <v>183</v>
      </c>
    </row>
    <row r="305" s="12" customFormat="1" ht="22.8" customHeight="1">
      <c r="A305" s="12"/>
      <c r="B305" s="211"/>
      <c r="C305" s="212"/>
      <c r="D305" s="213" t="s">
        <v>72</v>
      </c>
      <c r="E305" s="225" t="s">
        <v>2649</v>
      </c>
      <c r="F305" s="225" t="s">
        <v>2650</v>
      </c>
      <c r="G305" s="212"/>
      <c r="H305" s="212"/>
      <c r="I305" s="215"/>
      <c r="J305" s="226">
        <f>BK305</f>
        <v>0</v>
      </c>
      <c r="K305" s="212"/>
      <c r="L305" s="217"/>
      <c r="M305" s="218"/>
      <c r="N305" s="219"/>
      <c r="O305" s="219"/>
      <c r="P305" s="220">
        <f>SUM(P306:P333)</f>
        <v>0</v>
      </c>
      <c r="Q305" s="219"/>
      <c r="R305" s="220">
        <f>SUM(R306:R333)</f>
        <v>0.42851000000000011</v>
      </c>
      <c r="S305" s="219"/>
      <c r="T305" s="221">
        <f>SUM(T306:T333)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2" t="s">
        <v>83</v>
      </c>
      <c r="AT305" s="223" t="s">
        <v>72</v>
      </c>
      <c r="AU305" s="223" t="s">
        <v>81</v>
      </c>
      <c r="AY305" s="222" t="s">
        <v>183</v>
      </c>
      <c r="BK305" s="224">
        <f>SUM(BK306:BK333)</f>
        <v>0</v>
      </c>
    </row>
    <row r="306" s="2" customFormat="1" ht="24.15" customHeight="1">
      <c r="A306" s="38"/>
      <c r="B306" s="39"/>
      <c r="C306" s="227" t="s">
        <v>1342</v>
      </c>
      <c r="D306" s="227" t="s">
        <v>185</v>
      </c>
      <c r="E306" s="228" t="s">
        <v>5173</v>
      </c>
      <c r="F306" s="229" t="s">
        <v>5174</v>
      </c>
      <c r="G306" s="230" t="s">
        <v>319</v>
      </c>
      <c r="H306" s="231">
        <v>180</v>
      </c>
      <c r="I306" s="232"/>
      <c r="J306" s="233">
        <f>ROUND(I306*H306,2)</f>
        <v>0</v>
      </c>
      <c r="K306" s="234"/>
      <c r="L306" s="44"/>
      <c r="M306" s="235" t="s">
        <v>1</v>
      </c>
      <c r="N306" s="236" t="s">
        <v>38</v>
      </c>
      <c r="O306" s="91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9" t="s">
        <v>327</v>
      </c>
      <c r="AT306" s="239" t="s">
        <v>185</v>
      </c>
      <c r="AU306" s="239" t="s">
        <v>83</v>
      </c>
      <c r="AY306" s="17" t="s">
        <v>183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7" t="s">
        <v>81</v>
      </c>
      <c r="BK306" s="240">
        <f>ROUND(I306*H306,2)</f>
        <v>0</v>
      </c>
      <c r="BL306" s="17" t="s">
        <v>327</v>
      </c>
      <c r="BM306" s="239" t="s">
        <v>5175</v>
      </c>
    </row>
    <row r="307" s="14" customFormat="1">
      <c r="A307" s="14"/>
      <c r="B307" s="252"/>
      <c r="C307" s="253"/>
      <c r="D307" s="243" t="s">
        <v>195</v>
      </c>
      <c r="E307" s="254" t="s">
        <v>1</v>
      </c>
      <c r="F307" s="255" t="s">
        <v>5176</v>
      </c>
      <c r="G307" s="253"/>
      <c r="H307" s="256">
        <v>180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195</v>
      </c>
      <c r="AU307" s="262" t="s">
        <v>83</v>
      </c>
      <c r="AV307" s="14" t="s">
        <v>83</v>
      </c>
      <c r="AW307" s="14" t="s">
        <v>30</v>
      </c>
      <c r="AX307" s="14" t="s">
        <v>81</v>
      </c>
      <c r="AY307" s="262" t="s">
        <v>183</v>
      </c>
    </row>
    <row r="308" s="2" customFormat="1" ht="24.15" customHeight="1">
      <c r="A308" s="38"/>
      <c r="B308" s="39"/>
      <c r="C308" s="277" t="s">
        <v>1353</v>
      </c>
      <c r="D308" s="277" t="s">
        <v>649</v>
      </c>
      <c r="E308" s="278" t="s">
        <v>5177</v>
      </c>
      <c r="F308" s="279" t="s">
        <v>5178</v>
      </c>
      <c r="G308" s="280" t="s">
        <v>319</v>
      </c>
      <c r="H308" s="281">
        <v>126</v>
      </c>
      <c r="I308" s="282"/>
      <c r="J308" s="283">
        <f>ROUND(I308*H308,2)</f>
        <v>0</v>
      </c>
      <c r="K308" s="284"/>
      <c r="L308" s="285"/>
      <c r="M308" s="286" t="s">
        <v>1</v>
      </c>
      <c r="N308" s="287" t="s">
        <v>38</v>
      </c>
      <c r="O308" s="91"/>
      <c r="P308" s="237">
        <f>O308*H308</f>
        <v>0</v>
      </c>
      <c r="Q308" s="237">
        <v>6.9999999999999994E-05</v>
      </c>
      <c r="R308" s="237">
        <f>Q308*H308</f>
        <v>0.0088199999999999997</v>
      </c>
      <c r="S308" s="237">
        <v>0</v>
      </c>
      <c r="T308" s="23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9" t="s">
        <v>435</v>
      </c>
      <c r="AT308" s="239" t="s">
        <v>649</v>
      </c>
      <c r="AU308" s="239" t="s">
        <v>83</v>
      </c>
      <c r="AY308" s="17" t="s">
        <v>183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7" t="s">
        <v>81</v>
      </c>
      <c r="BK308" s="240">
        <f>ROUND(I308*H308,2)</f>
        <v>0</v>
      </c>
      <c r="BL308" s="17" t="s">
        <v>327</v>
      </c>
      <c r="BM308" s="239" t="s">
        <v>5179</v>
      </c>
    </row>
    <row r="309" s="14" customFormat="1">
      <c r="A309" s="14"/>
      <c r="B309" s="252"/>
      <c r="C309" s="253"/>
      <c r="D309" s="243" t="s">
        <v>195</v>
      </c>
      <c r="E309" s="253"/>
      <c r="F309" s="255" t="s">
        <v>5180</v>
      </c>
      <c r="G309" s="253"/>
      <c r="H309" s="256">
        <v>126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195</v>
      </c>
      <c r="AU309" s="262" t="s">
        <v>83</v>
      </c>
      <c r="AV309" s="14" t="s">
        <v>83</v>
      </c>
      <c r="AW309" s="14" t="s">
        <v>4</v>
      </c>
      <c r="AX309" s="14" t="s">
        <v>81</v>
      </c>
      <c r="AY309" s="262" t="s">
        <v>183</v>
      </c>
    </row>
    <row r="310" s="2" customFormat="1" ht="24.15" customHeight="1">
      <c r="A310" s="38"/>
      <c r="B310" s="39"/>
      <c r="C310" s="277" t="s">
        <v>1363</v>
      </c>
      <c r="D310" s="277" t="s">
        <v>649</v>
      </c>
      <c r="E310" s="278" t="s">
        <v>5181</v>
      </c>
      <c r="F310" s="279" t="s">
        <v>5182</v>
      </c>
      <c r="G310" s="280" t="s">
        <v>319</v>
      </c>
      <c r="H310" s="281">
        <v>60</v>
      </c>
      <c r="I310" s="282"/>
      <c r="J310" s="283">
        <f>ROUND(I310*H310,2)</f>
        <v>0</v>
      </c>
      <c r="K310" s="284"/>
      <c r="L310" s="285"/>
      <c r="M310" s="286" t="s">
        <v>1</v>
      </c>
      <c r="N310" s="287" t="s">
        <v>38</v>
      </c>
      <c r="O310" s="91"/>
      <c r="P310" s="237">
        <f>O310*H310</f>
        <v>0</v>
      </c>
      <c r="Q310" s="237">
        <v>0.00013999999999999999</v>
      </c>
      <c r="R310" s="237">
        <f>Q310*H310</f>
        <v>0.0083999999999999995</v>
      </c>
      <c r="S310" s="237">
        <v>0</v>
      </c>
      <c r="T310" s="23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9" t="s">
        <v>435</v>
      </c>
      <c r="AT310" s="239" t="s">
        <v>649</v>
      </c>
      <c r="AU310" s="239" t="s">
        <v>83</v>
      </c>
      <c r="AY310" s="17" t="s">
        <v>183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7" t="s">
        <v>81</v>
      </c>
      <c r="BK310" s="240">
        <f>ROUND(I310*H310,2)</f>
        <v>0</v>
      </c>
      <c r="BL310" s="17" t="s">
        <v>327</v>
      </c>
      <c r="BM310" s="239" t="s">
        <v>5183</v>
      </c>
    </row>
    <row r="311" s="14" customFormat="1">
      <c r="A311" s="14"/>
      <c r="B311" s="252"/>
      <c r="C311" s="253"/>
      <c r="D311" s="243" t="s">
        <v>195</v>
      </c>
      <c r="E311" s="254" t="s">
        <v>1</v>
      </c>
      <c r="F311" s="255" t="s">
        <v>884</v>
      </c>
      <c r="G311" s="253"/>
      <c r="H311" s="256">
        <v>60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195</v>
      </c>
      <c r="AU311" s="262" t="s">
        <v>83</v>
      </c>
      <c r="AV311" s="14" t="s">
        <v>83</v>
      </c>
      <c r="AW311" s="14" t="s">
        <v>30</v>
      </c>
      <c r="AX311" s="14" t="s">
        <v>81</v>
      </c>
      <c r="AY311" s="262" t="s">
        <v>183</v>
      </c>
    </row>
    <row r="312" s="2" customFormat="1" ht="24.15" customHeight="1">
      <c r="A312" s="38"/>
      <c r="B312" s="39"/>
      <c r="C312" s="277" t="s">
        <v>1367</v>
      </c>
      <c r="D312" s="277" t="s">
        <v>649</v>
      </c>
      <c r="E312" s="278" t="s">
        <v>5184</v>
      </c>
      <c r="F312" s="279" t="s">
        <v>5185</v>
      </c>
      <c r="G312" s="280" t="s">
        <v>325</v>
      </c>
      <c r="H312" s="281">
        <v>126</v>
      </c>
      <c r="I312" s="282"/>
      <c r="J312" s="283">
        <f>ROUND(I312*H312,2)</f>
        <v>0</v>
      </c>
      <c r="K312" s="284"/>
      <c r="L312" s="285"/>
      <c r="M312" s="286" t="s">
        <v>1</v>
      </c>
      <c r="N312" s="287" t="s">
        <v>38</v>
      </c>
      <c r="O312" s="91"/>
      <c r="P312" s="237">
        <f>O312*H312</f>
        <v>0</v>
      </c>
      <c r="Q312" s="237">
        <v>1.0000000000000001E-05</v>
      </c>
      <c r="R312" s="237">
        <f>Q312*H312</f>
        <v>0.0012600000000000001</v>
      </c>
      <c r="S312" s="237">
        <v>0</v>
      </c>
      <c r="T312" s="23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9" t="s">
        <v>435</v>
      </c>
      <c r="AT312" s="239" t="s">
        <v>649</v>
      </c>
      <c r="AU312" s="239" t="s">
        <v>83</v>
      </c>
      <c r="AY312" s="17" t="s">
        <v>183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7" t="s">
        <v>81</v>
      </c>
      <c r="BK312" s="240">
        <f>ROUND(I312*H312,2)</f>
        <v>0</v>
      </c>
      <c r="BL312" s="17" t="s">
        <v>327</v>
      </c>
      <c r="BM312" s="239" t="s">
        <v>5186</v>
      </c>
    </row>
    <row r="313" s="14" customFormat="1">
      <c r="A313" s="14"/>
      <c r="B313" s="252"/>
      <c r="C313" s="253"/>
      <c r="D313" s="243" t="s">
        <v>195</v>
      </c>
      <c r="E313" s="253"/>
      <c r="F313" s="255" t="s">
        <v>5180</v>
      </c>
      <c r="G313" s="253"/>
      <c r="H313" s="256">
        <v>126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195</v>
      </c>
      <c r="AU313" s="262" t="s">
        <v>83</v>
      </c>
      <c r="AV313" s="14" t="s">
        <v>83</v>
      </c>
      <c r="AW313" s="14" t="s">
        <v>4</v>
      </c>
      <c r="AX313" s="14" t="s">
        <v>81</v>
      </c>
      <c r="AY313" s="262" t="s">
        <v>183</v>
      </c>
    </row>
    <row r="314" s="2" customFormat="1" ht="24.15" customHeight="1">
      <c r="A314" s="38"/>
      <c r="B314" s="39"/>
      <c r="C314" s="277" t="s">
        <v>1373</v>
      </c>
      <c r="D314" s="277" t="s">
        <v>649</v>
      </c>
      <c r="E314" s="278" t="s">
        <v>5187</v>
      </c>
      <c r="F314" s="279" t="s">
        <v>5188</v>
      </c>
      <c r="G314" s="280" t="s">
        <v>325</v>
      </c>
      <c r="H314" s="281">
        <v>63</v>
      </c>
      <c r="I314" s="282"/>
      <c r="J314" s="283">
        <f>ROUND(I314*H314,2)</f>
        <v>0</v>
      </c>
      <c r="K314" s="284"/>
      <c r="L314" s="285"/>
      <c r="M314" s="286" t="s">
        <v>1</v>
      </c>
      <c r="N314" s="287" t="s">
        <v>38</v>
      </c>
      <c r="O314" s="91"/>
      <c r="P314" s="237">
        <f>O314*H314</f>
        <v>0</v>
      </c>
      <c r="Q314" s="237">
        <v>1.0000000000000001E-05</v>
      </c>
      <c r="R314" s="237">
        <f>Q314*H314</f>
        <v>0.00063000000000000003</v>
      </c>
      <c r="S314" s="237">
        <v>0</v>
      </c>
      <c r="T314" s="23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9" t="s">
        <v>435</v>
      </c>
      <c r="AT314" s="239" t="s">
        <v>649</v>
      </c>
      <c r="AU314" s="239" t="s">
        <v>83</v>
      </c>
      <c r="AY314" s="17" t="s">
        <v>183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7" t="s">
        <v>81</v>
      </c>
      <c r="BK314" s="240">
        <f>ROUND(I314*H314,2)</f>
        <v>0</v>
      </c>
      <c r="BL314" s="17" t="s">
        <v>327</v>
      </c>
      <c r="BM314" s="239" t="s">
        <v>5189</v>
      </c>
    </row>
    <row r="315" s="14" customFormat="1">
      <c r="A315" s="14"/>
      <c r="B315" s="252"/>
      <c r="C315" s="253"/>
      <c r="D315" s="243" t="s">
        <v>195</v>
      </c>
      <c r="E315" s="254" t="s">
        <v>1</v>
      </c>
      <c r="F315" s="255" t="s">
        <v>884</v>
      </c>
      <c r="G315" s="253"/>
      <c r="H315" s="256">
        <v>60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195</v>
      </c>
      <c r="AU315" s="262" t="s">
        <v>83</v>
      </c>
      <c r="AV315" s="14" t="s">
        <v>83</v>
      </c>
      <c r="AW315" s="14" t="s">
        <v>30</v>
      </c>
      <c r="AX315" s="14" t="s">
        <v>81</v>
      </c>
      <c r="AY315" s="262" t="s">
        <v>183</v>
      </c>
    </row>
    <row r="316" s="14" customFormat="1">
      <c r="A316" s="14"/>
      <c r="B316" s="252"/>
      <c r="C316" s="253"/>
      <c r="D316" s="243" t="s">
        <v>195</v>
      </c>
      <c r="E316" s="253"/>
      <c r="F316" s="255" t="s">
        <v>5190</v>
      </c>
      <c r="G316" s="253"/>
      <c r="H316" s="256">
        <v>63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2" t="s">
        <v>195</v>
      </c>
      <c r="AU316" s="262" t="s">
        <v>83</v>
      </c>
      <c r="AV316" s="14" t="s">
        <v>83</v>
      </c>
      <c r="AW316" s="14" t="s">
        <v>4</v>
      </c>
      <c r="AX316" s="14" t="s">
        <v>81</v>
      </c>
      <c r="AY316" s="262" t="s">
        <v>183</v>
      </c>
    </row>
    <row r="317" s="2" customFormat="1" ht="24.15" customHeight="1">
      <c r="A317" s="38"/>
      <c r="B317" s="39"/>
      <c r="C317" s="227" t="s">
        <v>1378</v>
      </c>
      <c r="D317" s="227" t="s">
        <v>185</v>
      </c>
      <c r="E317" s="228" t="s">
        <v>5191</v>
      </c>
      <c r="F317" s="229" t="s">
        <v>5192</v>
      </c>
      <c r="G317" s="230" t="s">
        <v>319</v>
      </c>
      <c r="H317" s="231">
        <v>220</v>
      </c>
      <c r="I317" s="232"/>
      <c r="J317" s="233">
        <f>ROUND(I317*H317,2)</f>
        <v>0</v>
      </c>
      <c r="K317" s="234"/>
      <c r="L317" s="44"/>
      <c r="M317" s="235" t="s">
        <v>1</v>
      </c>
      <c r="N317" s="236" t="s">
        <v>38</v>
      </c>
      <c r="O317" s="91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9" t="s">
        <v>327</v>
      </c>
      <c r="AT317" s="239" t="s">
        <v>185</v>
      </c>
      <c r="AU317" s="239" t="s">
        <v>83</v>
      </c>
      <c r="AY317" s="17" t="s">
        <v>183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7" t="s">
        <v>81</v>
      </c>
      <c r="BK317" s="240">
        <f>ROUND(I317*H317,2)</f>
        <v>0</v>
      </c>
      <c r="BL317" s="17" t="s">
        <v>327</v>
      </c>
      <c r="BM317" s="239" t="s">
        <v>5193</v>
      </c>
    </row>
    <row r="318" s="14" customFormat="1">
      <c r="A318" s="14"/>
      <c r="B318" s="252"/>
      <c r="C318" s="253"/>
      <c r="D318" s="243" t="s">
        <v>195</v>
      </c>
      <c r="E318" s="254" t="s">
        <v>1</v>
      </c>
      <c r="F318" s="255" t="s">
        <v>5194</v>
      </c>
      <c r="G318" s="253"/>
      <c r="H318" s="256">
        <v>220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2" t="s">
        <v>195</v>
      </c>
      <c r="AU318" s="262" t="s">
        <v>83</v>
      </c>
      <c r="AV318" s="14" t="s">
        <v>83</v>
      </c>
      <c r="AW318" s="14" t="s">
        <v>30</v>
      </c>
      <c r="AX318" s="14" t="s">
        <v>81</v>
      </c>
      <c r="AY318" s="262" t="s">
        <v>183</v>
      </c>
    </row>
    <row r="319" s="2" customFormat="1" ht="21.75" customHeight="1">
      <c r="A319" s="38"/>
      <c r="B319" s="39"/>
      <c r="C319" s="277" t="s">
        <v>1382</v>
      </c>
      <c r="D319" s="277" t="s">
        <v>649</v>
      </c>
      <c r="E319" s="278" t="s">
        <v>5195</v>
      </c>
      <c r="F319" s="279" t="s">
        <v>5196</v>
      </c>
      <c r="G319" s="280" t="s">
        <v>319</v>
      </c>
      <c r="H319" s="281">
        <v>60</v>
      </c>
      <c r="I319" s="282"/>
      <c r="J319" s="283">
        <f>ROUND(I319*H319,2)</f>
        <v>0</v>
      </c>
      <c r="K319" s="284"/>
      <c r="L319" s="285"/>
      <c r="M319" s="286" t="s">
        <v>1</v>
      </c>
      <c r="N319" s="287" t="s">
        <v>38</v>
      </c>
      <c r="O319" s="91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9" t="s">
        <v>435</v>
      </c>
      <c r="AT319" s="239" t="s">
        <v>649</v>
      </c>
      <c r="AU319" s="239" t="s">
        <v>83</v>
      </c>
      <c r="AY319" s="17" t="s">
        <v>183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7" t="s">
        <v>81</v>
      </c>
      <c r="BK319" s="240">
        <f>ROUND(I319*H319,2)</f>
        <v>0</v>
      </c>
      <c r="BL319" s="17" t="s">
        <v>327</v>
      </c>
      <c r="BM319" s="239" t="s">
        <v>5197</v>
      </c>
    </row>
    <row r="320" s="14" customFormat="1">
      <c r="A320" s="14"/>
      <c r="B320" s="252"/>
      <c r="C320" s="253"/>
      <c r="D320" s="243" t="s">
        <v>195</v>
      </c>
      <c r="E320" s="254" t="s">
        <v>1</v>
      </c>
      <c r="F320" s="255" t="s">
        <v>884</v>
      </c>
      <c r="G320" s="253"/>
      <c r="H320" s="256">
        <v>60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195</v>
      </c>
      <c r="AU320" s="262" t="s">
        <v>83</v>
      </c>
      <c r="AV320" s="14" t="s">
        <v>83</v>
      </c>
      <c r="AW320" s="14" t="s">
        <v>30</v>
      </c>
      <c r="AX320" s="14" t="s">
        <v>81</v>
      </c>
      <c r="AY320" s="262" t="s">
        <v>183</v>
      </c>
    </row>
    <row r="321" s="2" customFormat="1" ht="21.75" customHeight="1">
      <c r="A321" s="38"/>
      <c r="B321" s="39"/>
      <c r="C321" s="277" t="s">
        <v>1386</v>
      </c>
      <c r="D321" s="277" t="s">
        <v>649</v>
      </c>
      <c r="E321" s="278" t="s">
        <v>5198</v>
      </c>
      <c r="F321" s="279" t="s">
        <v>5199</v>
      </c>
      <c r="G321" s="280" t="s">
        <v>319</v>
      </c>
      <c r="H321" s="281">
        <v>40</v>
      </c>
      <c r="I321" s="282"/>
      <c r="J321" s="283">
        <f>ROUND(I321*H321,2)</f>
        <v>0</v>
      </c>
      <c r="K321" s="284"/>
      <c r="L321" s="285"/>
      <c r="M321" s="286" t="s">
        <v>1</v>
      </c>
      <c r="N321" s="287" t="s">
        <v>38</v>
      </c>
      <c r="O321" s="91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9" t="s">
        <v>435</v>
      </c>
      <c r="AT321" s="239" t="s">
        <v>649</v>
      </c>
      <c r="AU321" s="239" t="s">
        <v>83</v>
      </c>
      <c r="AY321" s="17" t="s">
        <v>183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7" t="s">
        <v>81</v>
      </c>
      <c r="BK321" s="240">
        <f>ROUND(I321*H321,2)</f>
        <v>0</v>
      </c>
      <c r="BL321" s="17" t="s">
        <v>327</v>
      </c>
      <c r="BM321" s="239" t="s">
        <v>5200</v>
      </c>
    </row>
    <row r="322" s="14" customFormat="1">
      <c r="A322" s="14"/>
      <c r="B322" s="252"/>
      <c r="C322" s="253"/>
      <c r="D322" s="243" t="s">
        <v>195</v>
      </c>
      <c r="E322" s="254" t="s">
        <v>1</v>
      </c>
      <c r="F322" s="255" t="s">
        <v>482</v>
      </c>
      <c r="G322" s="253"/>
      <c r="H322" s="256">
        <v>40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195</v>
      </c>
      <c r="AU322" s="262" t="s">
        <v>83</v>
      </c>
      <c r="AV322" s="14" t="s">
        <v>83</v>
      </c>
      <c r="AW322" s="14" t="s">
        <v>30</v>
      </c>
      <c r="AX322" s="14" t="s">
        <v>81</v>
      </c>
      <c r="AY322" s="262" t="s">
        <v>183</v>
      </c>
    </row>
    <row r="323" s="2" customFormat="1" ht="24.15" customHeight="1">
      <c r="A323" s="38"/>
      <c r="B323" s="39"/>
      <c r="C323" s="277" t="s">
        <v>1390</v>
      </c>
      <c r="D323" s="277" t="s">
        <v>649</v>
      </c>
      <c r="E323" s="278" t="s">
        <v>5201</v>
      </c>
      <c r="F323" s="279" t="s">
        <v>5202</v>
      </c>
      <c r="G323" s="280" t="s">
        <v>319</v>
      </c>
      <c r="H323" s="281">
        <v>120</v>
      </c>
      <c r="I323" s="282"/>
      <c r="J323" s="283">
        <f>ROUND(I323*H323,2)</f>
        <v>0</v>
      </c>
      <c r="K323" s="284"/>
      <c r="L323" s="285"/>
      <c r="M323" s="286" t="s">
        <v>1</v>
      </c>
      <c r="N323" s="287" t="s">
        <v>38</v>
      </c>
      <c r="O323" s="91"/>
      <c r="P323" s="237">
        <f>O323*H323</f>
        <v>0</v>
      </c>
      <c r="Q323" s="237">
        <v>0.0028700000000000002</v>
      </c>
      <c r="R323" s="237">
        <f>Q323*H323</f>
        <v>0.34440000000000004</v>
      </c>
      <c r="S323" s="237">
        <v>0</v>
      </c>
      <c r="T323" s="23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9" t="s">
        <v>435</v>
      </c>
      <c r="AT323" s="239" t="s">
        <v>649</v>
      </c>
      <c r="AU323" s="239" t="s">
        <v>83</v>
      </c>
      <c r="AY323" s="17" t="s">
        <v>183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7" t="s">
        <v>81</v>
      </c>
      <c r="BK323" s="240">
        <f>ROUND(I323*H323,2)</f>
        <v>0</v>
      </c>
      <c r="BL323" s="17" t="s">
        <v>327</v>
      </c>
      <c r="BM323" s="239" t="s">
        <v>5203</v>
      </c>
    </row>
    <row r="324" s="14" customFormat="1">
      <c r="A324" s="14"/>
      <c r="B324" s="252"/>
      <c r="C324" s="253"/>
      <c r="D324" s="243" t="s">
        <v>195</v>
      </c>
      <c r="E324" s="254" t="s">
        <v>1</v>
      </c>
      <c r="F324" s="255" t="s">
        <v>1363</v>
      </c>
      <c r="G324" s="253"/>
      <c r="H324" s="256">
        <v>120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195</v>
      </c>
      <c r="AU324" s="262" t="s">
        <v>83</v>
      </c>
      <c r="AV324" s="14" t="s">
        <v>83</v>
      </c>
      <c r="AW324" s="14" t="s">
        <v>30</v>
      </c>
      <c r="AX324" s="14" t="s">
        <v>81</v>
      </c>
      <c r="AY324" s="262" t="s">
        <v>183</v>
      </c>
    </row>
    <row r="325" s="2" customFormat="1" ht="24.15" customHeight="1">
      <c r="A325" s="38"/>
      <c r="B325" s="39"/>
      <c r="C325" s="227" t="s">
        <v>1394</v>
      </c>
      <c r="D325" s="227" t="s">
        <v>185</v>
      </c>
      <c r="E325" s="228" t="s">
        <v>5204</v>
      </c>
      <c r="F325" s="229" t="s">
        <v>5205</v>
      </c>
      <c r="G325" s="230" t="s">
        <v>325</v>
      </c>
      <c r="H325" s="231">
        <v>100</v>
      </c>
      <c r="I325" s="232"/>
      <c r="J325" s="233">
        <f>ROUND(I325*H325,2)</f>
        <v>0</v>
      </c>
      <c r="K325" s="234"/>
      <c r="L325" s="44"/>
      <c r="M325" s="235" t="s">
        <v>1</v>
      </c>
      <c r="N325" s="236" t="s">
        <v>38</v>
      </c>
      <c r="O325" s="91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9" t="s">
        <v>327</v>
      </c>
      <c r="AT325" s="239" t="s">
        <v>185</v>
      </c>
      <c r="AU325" s="239" t="s">
        <v>83</v>
      </c>
      <c r="AY325" s="17" t="s">
        <v>183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7" t="s">
        <v>81</v>
      </c>
      <c r="BK325" s="240">
        <f>ROUND(I325*H325,2)</f>
        <v>0</v>
      </c>
      <c r="BL325" s="17" t="s">
        <v>327</v>
      </c>
      <c r="BM325" s="239" t="s">
        <v>5206</v>
      </c>
    </row>
    <row r="326" s="14" customFormat="1">
      <c r="A326" s="14"/>
      <c r="B326" s="252"/>
      <c r="C326" s="253"/>
      <c r="D326" s="243" t="s">
        <v>195</v>
      </c>
      <c r="E326" s="254" t="s">
        <v>1</v>
      </c>
      <c r="F326" s="255" t="s">
        <v>1216</v>
      </c>
      <c r="G326" s="253"/>
      <c r="H326" s="256">
        <v>100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2" t="s">
        <v>195</v>
      </c>
      <c r="AU326" s="262" t="s">
        <v>83</v>
      </c>
      <c r="AV326" s="14" t="s">
        <v>83</v>
      </c>
      <c r="AW326" s="14" t="s">
        <v>30</v>
      </c>
      <c r="AX326" s="14" t="s">
        <v>81</v>
      </c>
      <c r="AY326" s="262" t="s">
        <v>183</v>
      </c>
    </row>
    <row r="327" s="2" customFormat="1" ht="24.15" customHeight="1">
      <c r="A327" s="38"/>
      <c r="B327" s="39"/>
      <c r="C327" s="277" t="s">
        <v>1398</v>
      </c>
      <c r="D327" s="277" t="s">
        <v>649</v>
      </c>
      <c r="E327" s="278" t="s">
        <v>5207</v>
      </c>
      <c r="F327" s="279" t="s">
        <v>5208</v>
      </c>
      <c r="G327" s="280" t="s">
        <v>325</v>
      </c>
      <c r="H327" s="281">
        <v>100</v>
      </c>
      <c r="I327" s="282"/>
      <c r="J327" s="283">
        <f>ROUND(I327*H327,2)</f>
        <v>0</v>
      </c>
      <c r="K327" s="284"/>
      <c r="L327" s="285"/>
      <c r="M327" s="286" t="s">
        <v>1</v>
      </c>
      <c r="N327" s="287" t="s">
        <v>38</v>
      </c>
      <c r="O327" s="91"/>
      <c r="P327" s="237">
        <f>O327*H327</f>
        <v>0</v>
      </c>
      <c r="Q327" s="237">
        <v>0.00024000000000000001</v>
      </c>
      <c r="R327" s="237">
        <f>Q327*H327</f>
        <v>0.024</v>
      </c>
      <c r="S327" s="237">
        <v>0</v>
      </c>
      <c r="T327" s="23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9" t="s">
        <v>435</v>
      </c>
      <c r="AT327" s="239" t="s">
        <v>649</v>
      </c>
      <c r="AU327" s="239" t="s">
        <v>83</v>
      </c>
      <c r="AY327" s="17" t="s">
        <v>183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7" t="s">
        <v>81</v>
      </c>
      <c r="BK327" s="240">
        <f>ROUND(I327*H327,2)</f>
        <v>0</v>
      </c>
      <c r="BL327" s="17" t="s">
        <v>327</v>
      </c>
      <c r="BM327" s="239" t="s">
        <v>5209</v>
      </c>
    </row>
    <row r="328" s="2" customFormat="1" ht="21.75" customHeight="1">
      <c r="A328" s="38"/>
      <c r="B328" s="39"/>
      <c r="C328" s="277" t="s">
        <v>1405</v>
      </c>
      <c r="D328" s="277" t="s">
        <v>649</v>
      </c>
      <c r="E328" s="278" t="s">
        <v>5210</v>
      </c>
      <c r="F328" s="279" t="s">
        <v>5211</v>
      </c>
      <c r="G328" s="280" t="s">
        <v>319</v>
      </c>
      <c r="H328" s="281">
        <v>100</v>
      </c>
      <c r="I328" s="282"/>
      <c r="J328" s="283">
        <f>ROUND(I328*H328,2)</f>
        <v>0</v>
      </c>
      <c r="K328" s="284"/>
      <c r="L328" s="285"/>
      <c r="M328" s="286" t="s">
        <v>1</v>
      </c>
      <c r="N328" s="287" t="s">
        <v>38</v>
      </c>
      <c r="O328" s="91"/>
      <c r="P328" s="237">
        <f>O328*H328</f>
        <v>0</v>
      </c>
      <c r="Q328" s="237">
        <v>0.00017000000000000001</v>
      </c>
      <c r="R328" s="237">
        <f>Q328*H328</f>
        <v>0.017000000000000001</v>
      </c>
      <c r="S328" s="237">
        <v>0</v>
      </c>
      <c r="T328" s="23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9" t="s">
        <v>435</v>
      </c>
      <c r="AT328" s="239" t="s">
        <v>649</v>
      </c>
      <c r="AU328" s="239" t="s">
        <v>83</v>
      </c>
      <c r="AY328" s="17" t="s">
        <v>183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7" t="s">
        <v>81</v>
      </c>
      <c r="BK328" s="240">
        <f>ROUND(I328*H328,2)</f>
        <v>0</v>
      </c>
      <c r="BL328" s="17" t="s">
        <v>327</v>
      </c>
      <c r="BM328" s="239" t="s">
        <v>5212</v>
      </c>
    </row>
    <row r="329" s="2" customFormat="1" ht="24.15" customHeight="1">
      <c r="A329" s="38"/>
      <c r="B329" s="39"/>
      <c r="C329" s="277" t="s">
        <v>1410</v>
      </c>
      <c r="D329" s="277" t="s">
        <v>649</v>
      </c>
      <c r="E329" s="278" t="s">
        <v>5207</v>
      </c>
      <c r="F329" s="279" t="s">
        <v>5208</v>
      </c>
      <c r="G329" s="280" t="s">
        <v>325</v>
      </c>
      <c r="H329" s="281">
        <v>100</v>
      </c>
      <c r="I329" s="282"/>
      <c r="J329" s="283">
        <f>ROUND(I329*H329,2)</f>
        <v>0</v>
      </c>
      <c r="K329" s="284"/>
      <c r="L329" s="285"/>
      <c r="M329" s="286" t="s">
        <v>1</v>
      </c>
      <c r="N329" s="287" t="s">
        <v>38</v>
      </c>
      <c r="O329" s="91"/>
      <c r="P329" s="237">
        <f>O329*H329</f>
        <v>0</v>
      </c>
      <c r="Q329" s="237">
        <v>0.00024000000000000001</v>
      </c>
      <c r="R329" s="237">
        <f>Q329*H329</f>
        <v>0.024</v>
      </c>
      <c r="S329" s="237">
        <v>0</v>
      </c>
      <c r="T329" s="23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9" t="s">
        <v>435</v>
      </c>
      <c r="AT329" s="239" t="s">
        <v>649</v>
      </c>
      <c r="AU329" s="239" t="s">
        <v>83</v>
      </c>
      <c r="AY329" s="17" t="s">
        <v>183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7" t="s">
        <v>81</v>
      </c>
      <c r="BK329" s="240">
        <f>ROUND(I329*H329,2)</f>
        <v>0</v>
      </c>
      <c r="BL329" s="17" t="s">
        <v>327</v>
      </c>
      <c r="BM329" s="239" t="s">
        <v>5213</v>
      </c>
    </row>
    <row r="330" s="14" customFormat="1">
      <c r="A330" s="14"/>
      <c r="B330" s="252"/>
      <c r="C330" s="253"/>
      <c r="D330" s="243" t="s">
        <v>195</v>
      </c>
      <c r="E330" s="254" t="s">
        <v>1</v>
      </c>
      <c r="F330" s="255" t="s">
        <v>1216</v>
      </c>
      <c r="G330" s="253"/>
      <c r="H330" s="256">
        <v>100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2" t="s">
        <v>195</v>
      </c>
      <c r="AU330" s="262" t="s">
        <v>83</v>
      </c>
      <c r="AV330" s="14" t="s">
        <v>83</v>
      </c>
      <c r="AW330" s="14" t="s">
        <v>30</v>
      </c>
      <c r="AX330" s="14" t="s">
        <v>81</v>
      </c>
      <c r="AY330" s="262" t="s">
        <v>183</v>
      </c>
    </row>
    <row r="331" s="2" customFormat="1" ht="24.15" customHeight="1">
      <c r="A331" s="38"/>
      <c r="B331" s="39"/>
      <c r="C331" s="227" t="s">
        <v>1415</v>
      </c>
      <c r="D331" s="227" t="s">
        <v>185</v>
      </c>
      <c r="E331" s="228" t="s">
        <v>2661</v>
      </c>
      <c r="F331" s="229" t="s">
        <v>2662</v>
      </c>
      <c r="G331" s="230" t="s">
        <v>293</v>
      </c>
      <c r="H331" s="231">
        <v>0.42899999999999999</v>
      </c>
      <c r="I331" s="232"/>
      <c r="J331" s="233">
        <f>ROUND(I331*H331,2)</f>
        <v>0</v>
      </c>
      <c r="K331" s="234"/>
      <c r="L331" s="44"/>
      <c r="M331" s="235" t="s">
        <v>1</v>
      </c>
      <c r="N331" s="236" t="s">
        <v>38</v>
      </c>
      <c r="O331" s="91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9" t="s">
        <v>327</v>
      </c>
      <c r="AT331" s="239" t="s">
        <v>185</v>
      </c>
      <c r="AU331" s="239" t="s">
        <v>83</v>
      </c>
      <c r="AY331" s="17" t="s">
        <v>183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7" t="s">
        <v>81</v>
      </c>
      <c r="BK331" s="240">
        <f>ROUND(I331*H331,2)</f>
        <v>0</v>
      </c>
      <c r="BL331" s="17" t="s">
        <v>327</v>
      </c>
      <c r="BM331" s="239" t="s">
        <v>5214</v>
      </c>
    </row>
    <row r="332" s="2" customFormat="1" ht="24.15" customHeight="1">
      <c r="A332" s="38"/>
      <c r="B332" s="39"/>
      <c r="C332" s="227" t="s">
        <v>1430</v>
      </c>
      <c r="D332" s="227" t="s">
        <v>185</v>
      </c>
      <c r="E332" s="228" t="s">
        <v>2665</v>
      </c>
      <c r="F332" s="229" t="s">
        <v>2666</v>
      </c>
      <c r="G332" s="230" t="s">
        <v>293</v>
      </c>
      <c r="H332" s="231">
        <v>1.2869999999999999</v>
      </c>
      <c r="I332" s="232"/>
      <c r="J332" s="233">
        <f>ROUND(I332*H332,2)</f>
        <v>0</v>
      </c>
      <c r="K332" s="234"/>
      <c r="L332" s="44"/>
      <c r="M332" s="235" t="s">
        <v>1</v>
      </c>
      <c r="N332" s="236" t="s">
        <v>38</v>
      </c>
      <c r="O332" s="91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9" t="s">
        <v>327</v>
      </c>
      <c r="AT332" s="239" t="s">
        <v>185</v>
      </c>
      <c r="AU332" s="239" t="s">
        <v>83</v>
      </c>
      <c r="AY332" s="17" t="s">
        <v>183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7" t="s">
        <v>81</v>
      </c>
      <c r="BK332" s="240">
        <f>ROUND(I332*H332,2)</f>
        <v>0</v>
      </c>
      <c r="BL332" s="17" t="s">
        <v>327</v>
      </c>
      <c r="BM332" s="239" t="s">
        <v>5215</v>
      </c>
    </row>
    <row r="333" s="14" customFormat="1">
      <c r="A333" s="14"/>
      <c r="B333" s="252"/>
      <c r="C333" s="253"/>
      <c r="D333" s="243" t="s">
        <v>195</v>
      </c>
      <c r="E333" s="253"/>
      <c r="F333" s="255" t="s">
        <v>5216</v>
      </c>
      <c r="G333" s="253"/>
      <c r="H333" s="256">
        <v>1.2869999999999999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2" t="s">
        <v>195</v>
      </c>
      <c r="AU333" s="262" t="s">
        <v>83</v>
      </c>
      <c r="AV333" s="14" t="s">
        <v>83</v>
      </c>
      <c r="AW333" s="14" t="s">
        <v>4</v>
      </c>
      <c r="AX333" s="14" t="s">
        <v>81</v>
      </c>
      <c r="AY333" s="262" t="s">
        <v>183</v>
      </c>
    </row>
    <row r="334" s="12" customFormat="1" ht="25.92" customHeight="1">
      <c r="A334" s="12"/>
      <c r="B334" s="211"/>
      <c r="C334" s="212"/>
      <c r="D334" s="213" t="s">
        <v>72</v>
      </c>
      <c r="E334" s="214" t="s">
        <v>649</v>
      </c>
      <c r="F334" s="214" t="s">
        <v>4208</v>
      </c>
      <c r="G334" s="212"/>
      <c r="H334" s="212"/>
      <c r="I334" s="215"/>
      <c r="J334" s="216">
        <f>BK334</f>
        <v>0</v>
      </c>
      <c r="K334" s="212"/>
      <c r="L334" s="217"/>
      <c r="M334" s="218"/>
      <c r="N334" s="219"/>
      <c r="O334" s="219"/>
      <c r="P334" s="220">
        <f>P335</f>
        <v>0</v>
      </c>
      <c r="Q334" s="219"/>
      <c r="R334" s="220">
        <f>R335</f>
        <v>0.63261499999999993</v>
      </c>
      <c r="S334" s="219"/>
      <c r="T334" s="221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2" t="s">
        <v>199</v>
      </c>
      <c r="AT334" s="223" t="s">
        <v>72</v>
      </c>
      <c r="AU334" s="223" t="s">
        <v>73</v>
      </c>
      <c r="AY334" s="222" t="s">
        <v>183</v>
      </c>
      <c r="BK334" s="224">
        <f>BK335</f>
        <v>0</v>
      </c>
    </row>
    <row r="335" s="12" customFormat="1" ht="22.8" customHeight="1">
      <c r="A335" s="12"/>
      <c r="B335" s="211"/>
      <c r="C335" s="212"/>
      <c r="D335" s="213" t="s">
        <v>72</v>
      </c>
      <c r="E335" s="225" t="s">
        <v>5217</v>
      </c>
      <c r="F335" s="225" t="s">
        <v>5218</v>
      </c>
      <c r="G335" s="212"/>
      <c r="H335" s="212"/>
      <c r="I335" s="215"/>
      <c r="J335" s="226">
        <f>BK335</f>
        <v>0</v>
      </c>
      <c r="K335" s="212"/>
      <c r="L335" s="217"/>
      <c r="M335" s="218"/>
      <c r="N335" s="219"/>
      <c r="O335" s="219"/>
      <c r="P335" s="220">
        <f>SUM(P336:P371)</f>
        <v>0</v>
      </c>
      <c r="Q335" s="219"/>
      <c r="R335" s="220">
        <f>SUM(R336:R371)</f>
        <v>0.63261499999999993</v>
      </c>
      <c r="S335" s="219"/>
      <c r="T335" s="221">
        <f>SUM(T336:T371)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2" t="s">
        <v>199</v>
      </c>
      <c r="AT335" s="223" t="s">
        <v>72</v>
      </c>
      <c r="AU335" s="223" t="s">
        <v>81</v>
      </c>
      <c r="AY335" s="222" t="s">
        <v>183</v>
      </c>
      <c r="BK335" s="224">
        <f>SUM(BK336:BK371)</f>
        <v>0</v>
      </c>
    </row>
    <row r="336" s="2" customFormat="1" ht="37.8" customHeight="1">
      <c r="A336" s="38"/>
      <c r="B336" s="39"/>
      <c r="C336" s="227" t="s">
        <v>1441</v>
      </c>
      <c r="D336" s="227" t="s">
        <v>185</v>
      </c>
      <c r="E336" s="228" t="s">
        <v>5219</v>
      </c>
      <c r="F336" s="229" t="s">
        <v>5220</v>
      </c>
      <c r="G336" s="230" t="s">
        <v>319</v>
      </c>
      <c r="H336" s="231">
        <v>120</v>
      </c>
      <c r="I336" s="232"/>
      <c r="J336" s="233">
        <f>ROUND(I336*H336,2)</f>
        <v>0</v>
      </c>
      <c r="K336" s="234"/>
      <c r="L336" s="44"/>
      <c r="M336" s="235" t="s">
        <v>1</v>
      </c>
      <c r="N336" s="236" t="s">
        <v>38</v>
      </c>
      <c r="O336" s="91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9" t="s">
        <v>906</v>
      </c>
      <c r="AT336" s="239" t="s">
        <v>185</v>
      </c>
      <c r="AU336" s="239" t="s">
        <v>83</v>
      </c>
      <c r="AY336" s="17" t="s">
        <v>183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7" t="s">
        <v>81</v>
      </c>
      <c r="BK336" s="240">
        <f>ROUND(I336*H336,2)</f>
        <v>0</v>
      </c>
      <c r="BL336" s="17" t="s">
        <v>906</v>
      </c>
      <c r="BM336" s="239" t="s">
        <v>5221</v>
      </c>
    </row>
    <row r="337" s="2" customFormat="1" ht="24.15" customHeight="1">
      <c r="A337" s="38"/>
      <c r="B337" s="39"/>
      <c r="C337" s="277" t="s">
        <v>1445</v>
      </c>
      <c r="D337" s="277" t="s">
        <v>649</v>
      </c>
      <c r="E337" s="278" t="s">
        <v>5222</v>
      </c>
      <c r="F337" s="279" t="s">
        <v>5223</v>
      </c>
      <c r="G337" s="280" t="s">
        <v>319</v>
      </c>
      <c r="H337" s="281">
        <v>138</v>
      </c>
      <c r="I337" s="282"/>
      <c r="J337" s="283">
        <f>ROUND(I337*H337,2)</f>
        <v>0</v>
      </c>
      <c r="K337" s="284"/>
      <c r="L337" s="285"/>
      <c r="M337" s="286" t="s">
        <v>1</v>
      </c>
      <c r="N337" s="287" t="s">
        <v>38</v>
      </c>
      <c r="O337" s="91"/>
      <c r="P337" s="237">
        <f>O337*H337</f>
        <v>0</v>
      </c>
      <c r="Q337" s="237">
        <v>6.9999999999999994E-05</v>
      </c>
      <c r="R337" s="237">
        <f>Q337*H337</f>
        <v>0.0096599999999999984</v>
      </c>
      <c r="S337" s="237">
        <v>0</v>
      </c>
      <c r="T337" s="23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9" t="s">
        <v>1398</v>
      </c>
      <c r="AT337" s="239" t="s">
        <v>649</v>
      </c>
      <c r="AU337" s="239" t="s">
        <v>83</v>
      </c>
      <c r="AY337" s="17" t="s">
        <v>183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7" t="s">
        <v>81</v>
      </c>
      <c r="BK337" s="240">
        <f>ROUND(I337*H337,2)</f>
        <v>0</v>
      </c>
      <c r="BL337" s="17" t="s">
        <v>1398</v>
      </c>
      <c r="BM337" s="239" t="s">
        <v>5224</v>
      </c>
    </row>
    <row r="338" s="14" customFormat="1">
      <c r="A338" s="14"/>
      <c r="B338" s="252"/>
      <c r="C338" s="253"/>
      <c r="D338" s="243" t="s">
        <v>195</v>
      </c>
      <c r="E338" s="253"/>
      <c r="F338" s="255" t="s">
        <v>4937</v>
      </c>
      <c r="G338" s="253"/>
      <c r="H338" s="256">
        <v>138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2" t="s">
        <v>195</v>
      </c>
      <c r="AU338" s="262" t="s">
        <v>83</v>
      </c>
      <c r="AV338" s="14" t="s">
        <v>83</v>
      </c>
      <c r="AW338" s="14" t="s">
        <v>4</v>
      </c>
      <c r="AX338" s="14" t="s">
        <v>81</v>
      </c>
      <c r="AY338" s="262" t="s">
        <v>183</v>
      </c>
    </row>
    <row r="339" s="2" customFormat="1" ht="37.8" customHeight="1">
      <c r="A339" s="38"/>
      <c r="B339" s="39"/>
      <c r="C339" s="227" t="s">
        <v>486</v>
      </c>
      <c r="D339" s="227" t="s">
        <v>185</v>
      </c>
      <c r="E339" s="228" t="s">
        <v>5225</v>
      </c>
      <c r="F339" s="229" t="s">
        <v>5226</v>
      </c>
      <c r="G339" s="230" t="s">
        <v>319</v>
      </c>
      <c r="H339" s="231">
        <v>320</v>
      </c>
      <c r="I339" s="232"/>
      <c r="J339" s="233">
        <f>ROUND(I339*H339,2)</f>
        <v>0</v>
      </c>
      <c r="K339" s="234"/>
      <c r="L339" s="44"/>
      <c r="M339" s="235" t="s">
        <v>1</v>
      </c>
      <c r="N339" s="236" t="s">
        <v>38</v>
      </c>
      <c r="O339" s="91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9" t="s">
        <v>906</v>
      </c>
      <c r="AT339" s="239" t="s">
        <v>185</v>
      </c>
      <c r="AU339" s="239" t="s">
        <v>83</v>
      </c>
      <c r="AY339" s="17" t="s">
        <v>183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7" t="s">
        <v>81</v>
      </c>
      <c r="BK339" s="240">
        <f>ROUND(I339*H339,2)</f>
        <v>0</v>
      </c>
      <c r="BL339" s="17" t="s">
        <v>906</v>
      </c>
      <c r="BM339" s="239" t="s">
        <v>5227</v>
      </c>
    </row>
    <row r="340" s="2" customFormat="1" ht="16.5" customHeight="1">
      <c r="A340" s="38"/>
      <c r="B340" s="39"/>
      <c r="C340" s="277" t="s">
        <v>1455</v>
      </c>
      <c r="D340" s="277" t="s">
        <v>649</v>
      </c>
      <c r="E340" s="278" t="s">
        <v>5228</v>
      </c>
      <c r="F340" s="279" t="s">
        <v>5229</v>
      </c>
      <c r="G340" s="280" t="s">
        <v>319</v>
      </c>
      <c r="H340" s="281">
        <v>368</v>
      </c>
      <c r="I340" s="282"/>
      <c r="J340" s="283">
        <f>ROUND(I340*H340,2)</f>
        <v>0</v>
      </c>
      <c r="K340" s="284"/>
      <c r="L340" s="285"/>
      <c r="M340" s="286" t="s">
        <v>1</v>
      </c>
      <c r="N340" s="287" t="s">
        <v>38</v>
      </c>
      <c r="O340" s="91"/>
      <c r="P340" s="237">
        <f>O340*H340</f>
        <v>0</v>
      </c>
      <c r="Q340" s="237">
        <v>0.00012</v>
      </c>
      <c r="R340" s="237">
        <f>Q340*H340</f>
        <v>0.044159999999999998</v>
      </c>
      <c r="S340" s="237">
        <v>0</v>
      </c>
      <c r="T340" s="23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9" t="s">
        <v>435</v>
      </c>
      <c r="AT340" s="239" t="s">
        <v>649</v>
      </c>
      <c r="AU340" s="239" t="s">
        <v>83</v>
      </c>
      <c r="AY340" s="17" t="s">
        <v>183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7" t="s">
        <v>81</v>
      </c>
      <c r="BK340" s="240">
        <f>ROUND(I340*H340,2)</f>
        <v>0</v>
      </c>
      <c r="BL340" s="17" t="s">
        <v>327</v>
      </c>
      <c r="BM340" s="239" t="s">
        <v>5230</v>
      </c>
    </row>
    <row r="341" s="14" customFormat="1">
      <c r="A341" s="14"/>
      <c r="B341" s="252"/>
      <c r="C341" s="253"/>
      <c r="D341" s="243" t="s">
        <v>195</v>
      </c>
      <c r="E341" s="253"/>
      <c r="F341" s="255" t="s">
        <v>5231</v>
      </c>
      <c r="G341" s="253"/>
      <c r="H341" s="256">
        <v>368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2" t="s">
        <v>195</v>
      </c>
      <c r="AU341" s="262" t="s">
        <v>83</v>
      </c>
      <c r="AV341" s="14" t="s">
        <v>83</v>
      </c>
      <c r="AW341" s="14" t="s">
        <v>4</v>
      </c>
      <c r="AX341" s="14" t="s">
        <v>81</v>
      </c>
      <c r="AY341" s="262" t="s">
        <v>183</v>
      </c>
    </row>
    <row r="342" s="2" customFormat="1" ht="37.8" customHeight="1">
      <c r="A342" s="38"/>
      <c r="B342" s="39"/>
      <c r="C342" s="227" t="s">
        <v>1460</v>
      </c>
      <c r="D342" s="227" t="s">
        <v>185</v>
      </c>
      <c r="E342" s="228" t="s">
        <v>5232</v>
      </c>
      <c r="F342" s="229" t="s">
        <v>5233</v>
      </c>
      <c r="G342" s="230" t="s">
        <v>319</v>
      </c>
      <c r="H342" s="231">
        <v>400</v>
      </c>
      <c r="I342" s="232"/>
      <c r="J342" s="233">
        <f>ROUND(I342*H342,2)</f>
        <v>0</v>
      </c>
      <c r="K342" s="234"/>
      <c r="L342" s="44"/>
      <c r="M342" s="235" t="s">
        <v>1</v>
      </c>
      <c r="N342" s="236" t="s">
        <v>38</v>
      </c>
      <c r="O342" s="91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9" t="s">
        <v>906</v>
      </c>
      <c r="AT342" s="239" t="s">
        <v>185</v>
      </c>
      <c r="AU342" s="239" t="s">
        <v>83</v>
      </c>
      <c r="AY342" s="17" t="s">
        <v>183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7" t="s">
        <v>81</v>
      </c>
      <c r="BK342" s="240">
        <f>ROUND(I342*H342,2)</f>
        <v>0</v>
      </c>
      <c r="BL342" s="17" t="s">
        <v>906</v>
      </c>
      <c r="BM342" s="239" t="s">
        <v>5234</v>
      </c>
    </row>
    <row r="343" s="14" customFormat="1">
      <c r="A343" s="14"/>
      <c r="B343" s="252"/>
      <c r="C343" s="253"/>
      <c r="D343" s="243" t="s">
        <v>195</v>
      </c>
      <c r="E343" s="254" t="s">
        <v>1</v>
      </c>
      <c r="F343" s="255" t="s">
        <v>5235</v>
      </c>
      <c r="G343" s="253"/>
      <c r="H343" s="256">
        <v>400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2" t="s">
        <v>195</v>
      </c>
      <c r="AU343" s="262" t="s">
        <v>83</v>
      </c>
      <c r="AV343" s="14" t="s">
        <v>83</v>
      </c>
      <c r="AW343" s="14" t="s">
        <v>30</v>
      </c>
      <c r="AX343" s="14" t="s">
        <v>81</v>
      </c>
      <c r="AY343" s="262" t="s">
        <v>183</v>
      </c>
    </row>
    <row r="344" s="2" customFormat="1" ht="16.5" customHeight="1">
      <c r="A344" s="38"/>
      <c r="B344" s="39"/>
      <c r="C344" s="277" t="s">
        <v>1464</v>
      </c>
      <c r="D344" s="277" t="s">
        <v>649</v>
      </c>
      <c r="E344" s="278" t="s">
        <v>5236</v>
      </c>
      <c r="F344" s="279" t="s">
        <v>5237</v>
      </c>
      <c r="G344" s="280" t="s">
        <v>319</v>
      </c>
      <c r="H344" s="281">
        <v>345</v>
      </c>
      <c r="I344" s="282"/>
      <c r="J344" s="283">
        <f>ROUND(I344*H344,2)</f>
        <v>0</v>
      </c>
      <c r="K344" s="284"/>
      <c r="L344" s="285"/>
      <c r="M344" s="286" t="s">
        <v>1</v>
      </c>
      <c r="N344" s="287" t="s">
        <v>38</v>
      </c>
      <c r="O344" s="91"/>
      <c r="P344" s="237">
        <f>O344*H344</f>
        <v>0</v>
      </c>
      <c r="Q344" s="237">
        <v>0.00014999999999999999</v>
      </c>
      <c r="R344" s="237">
        <f>Q344*H344</f>
        <v>0.051749999999999997</v>
      </c>
      <c r="S344" s="237">
        <v>0</v>
      </c>
      <c r="T344" s="23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9" t="s">
        <v>1398</v>
      </c>
      <c r="AT344" s="239" t="s">
        <v>649</v>
      </c>
      <c r="AU344" s="239" t="s">
        <v>83</v>
      </c>
      <c r="AY344" s="17" t="s">
        <v>183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7" t="s">
        <v>81</v>
      </c>
      <c r="BK344" s="240">
        <f>ROUND(I344*H344,2)</f>
        <v>0</v>
      </c>
      <c r="BL344" s="17" t="s">
        <v>1398</v>
      </c>
      <c r="BM344" s="239" t="s">
        <v>5238</v>
      </c>
    </row>
    <row r="345" s="14" customFormat="1">
      <c r="A345" s="14"/>
      <c r="B345" s="252"/>
      <c r="C345" s="253"/>
      <c r="D345" s="243" t="s">
        <v>195</v>
      </c>
      <c r="E345" s="253"/>
      <c r="F345" s="255" t="s">
        <v>4942</v>
      </c>
      <c r="G345" s="253"/>
      <c r="H345" s="256">
        <v>345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2" t="s">
        <v>195</v>
      </c>
      <c r="AU345" s="262" t="s">
        <v>83</v>
      </c>
      <c r="AV345" s="14" t="s">
        <v>83</v>
      </c>
      <c r="AW345" s="14" t="s">
        <v>4</v>
      </c>
      <c r="AX345" s="14" t="s">
        <v>81</v>
      </c>
      <c r="AY345" s="262" t="s">
        <v>183</v>
      </c>
    </row>
    <row r="346" s="2" customFormat="1" ht="16.5" customHeight="1">
      <c r="A346" s="38"/>
      <c r="B346" s="39"/>
      <c r="C346" s="277" t="s">
        <v>1474</v>
      </c>
      <c r="D346" s="277" t="s">
        <v>649</v>
      </c>
      <c r="E346" s="278" t="s">
        <v>5239</v>
      </c>
      <c r="F346" s="279" t="s">
        <v>5240</v>
      </c>
      <c r="G346" s="280" t="s">
        <v>319</v>
      </c>
      <c r="H346" s="281">
        <v>57.5</v>
      </c>
      <c r="I346" s="282"/>
      <c r="J346" s="283">
        <f>ROUND(I346*H346,2)</f>
        <v>0</v>
      </c>
      <c r="K346" s="284"/>
      <c r="L346" s="285"/>
      <c r="M346" s="286" t="s">
        <v>1</v>
      </c>
      <c r="N346" s="287" t="s">
        <v>38</v>
      </c>
      <c r="O346" s="91"/>
      <c r="P346" s="237">
        <f>O346*H346</f>
        <v>0</v>
      </c>
      <c r="Q346" s="237">
        <v>0.00035</v>
      </c>
      <c r="R346" s="237">
        <f>Q346*H346</f>
        <v>0.020125000000000001</v>
      </c>
      <c r="S346" s="237">
        <v>0</v>
      </c>
      <c r="T346" s="23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9" t="s">
        <v>1398</v>
      </c>
      <c r="AT346" s="239" t="s">
        <v>649</v>
      </c>
      <c r="AU346" s="239" t="s">
        <v>83</v>
      </c>
      <c r="AY346" s="17" t="s">
        <v>183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7" t="s">
        <v>81</v>
      </c>
      <c r="BK346" s="240">
        <f>ROUND(I346*H346,2)</f>
        <v>0</v>
      </c>
      <c r="BL346" s="17" t="s">
        <v>1398</v>
      </c>
      <c r="BM346" s="239" t="s">
        <v>5241</v>
      </c>
    </row>
    <row r="347" s="14" customFormat="1">
      <c r="A347" s="14"/>
      <c r="B347" s="252"/>
      <c r="C347" s="253"/>
      <c r="D347" s="243" t="s">
        <v>195</v>
      </c>
      <c r="E347" s="253"/>
      <c r="F347" s="255" t="s">
        <v>5242</v>
      </c>
      <c r="G347" s="253"/>
      <c r="H347" s="256">
        <v>57.5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195</v>
      </c>
      <c r="AU347" s="262" t="s">
        <v>83</v>
      </c>
      <c r="AV347" s="14" t="s">
        <v>83</v>
      </c>
      <c r="AW347" s="14" t="s">
        <v>4</v>
      </c>
      <c r="AX347" s="14" t="s">
        <v>81</v>
      </c>
      <c r="AY347" s="262" t="s">
        <v>183</v>
      </c>
    </row>
    <row r="348" s="2" customFormat="1" ht="16.5" customHeight="1">
      <c r="A348" s="38"/>
      <c r="B348" s="39"/>
      <c r="C348" s="277" t="s">
        <v>1482</v>
      </c>
      <c r="D348" s="277" t="s">
        <v>649</v>
      </c>
      <c r="E348" s="278" t="s">
        <v>5243</v>
      </c>
      <c r="F348" s="279" t="s">
        <v>5244</v>
      </c>
      <c r="G348" s="280" t="s">
        <v>319</v>
      </c>
      <c r="H348" s="281">
        <v>57.5</v>
      </c>
      <c r="I348" s="282"/>
      <c r="J348" s="283">
        <f>ROUND(I348*H348,2)</f>
        <v>0</v>
      </c>
      <c r="K348" s="284"/>
      <c r="L348" s="285"/>
      <c r="M348" s="286" t="s">
        <v>1</v>
      </c>
      <c r="N348" s="287" t="s">
        <v>38</v>
      </c>
      <c r="O348" s="91"/>
      <c r="P348" s="237">
        <f>O348*H348</f>
        <v>0</v>
      </c>
      <c r="Q348" s="237">
        <v>0.00035</v>
      </c>
      <c r="R348" s="237">
        <f>Q348*H348</f>
        <v>0.020125000000000001</v>
      </c>
      <c r="S348" s="237">
        <v>0</v>
      </c>
      <c r="T348" s="23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9" t="s">
        <v>1398</v>
      </c>
      <c r="AT348" s="239" t="s">
        <v>649</v>
      </c>
      <c r="AU348" s="239" t="s">
        <v>83</v>
      </c>
      <c r="AY348" s="17" t="s">
        <v>183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7" t="s">
        <v>81</v>
      </c>
      <c r="BK348" s="240">
        <f>ROUND(I348*H348,2)</f>
        <v>0</v>
      </c>
      <c r="BL348" s="17" t="s">
        <v>1398</v>
      </c>
      <c r="BM348" s="239" t="s">
        <v>5245</v>
      </c>
    </row>
    <row r="349" s="14" customFormat="1">
      <c r="A349" s="14"/>
      <c r="B349" s="252"/>
      <c r="C349" s="253"/>
      <c r="D349" s="243" t="s">
        <v>195</v>
      </c>
      <c r="E349" s="253"/>
      <c r="F349" s="255" t="s">
        <v>5242</v>
      </c>
      <c r="G349" s="253"/>
      <c r="H349" s="256">
        <v>57.5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2" t="s">
        <v>195</v>
      </c>
      <c r="AU349" s="262" t="s">
        <v>83</v>
      </c>
      <c r="AV349" s="14" t="s">
        <v>83</v>
      </c>
      <c r="AW349" s="14" t="s">
        <v>4</v>
      </c>
      <c r="AX349" s="14" t="s">
        <v>81</v>
      </c>
      <c r="AY349" s="262" t="s">
        <v>183</v>
      </c>
    </row>
    <row r="350" s="2" customFormat="1" ht="37.8" customHeight="1">
      <c r="A350" s="38"/>
      <c r="B350" s="39"/>
      <c r="C350" s="227" t="s">
        <v>1489</v>
      </c>
      <c r="D350" s="227" t="s">
        <v>185</v>
      </c>
      <c r="E350" s="228" t="s">
        <v>5246</v>
      </c>
      <c r="F350" s="229" t="s">
        <v>5247</v>
      </c>
      <c r="G350" s="230" t="s">
        <v>319</v>
      </c>
      <c r="H350" s="231">
        <v>100</v>
      </c>
      <c r="I350" s="232"/>
      <c r="J350" s="233">
        <f>ROUND(I350*H350,2)</f>
        <v>0</v>
      </c>
      <c r="K350" s="234"/>
      <c r="L350" s="44"/>
      <c r="M350" s="235" t="s">
        <v>1</v>
      </c>
      <c r="N350" s="236" t="s">
        <v>38</v>
      </c>
      <c r="O350" s="91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9" t="s">
        <v>906</v>
      </c>
      <c r="AT350" s="239" t="s">
        <v>185</v>
      </c>
      <c r="AU350" s="239" t="s">
        <v>83</v>
      </c>
      <c r="AY350" s="17" t="s">
        <v>183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7" t="s">
        <v>81</v>
      </c>
      <c r="BK350" s="240">
        <f>ROUND(I350*H350,2)</f>
        <v>0</v>
      </c>
      <c r="BL350" s="17" t="s">
        <v>906</v>
      </c>
      <c r="BM350" s="239" t="s">
        <v>5248</v>
      </c>
    </row>
    <row r="351" s="14" customFormat="1">
      <c r="A351" s="14"/>
      <c r="B351" s="252"/>
      <c r="C351" s="253"/>
      <c r="D351" s="243" t="s">
        <v>195</v>
      </c>
      <c r="E351" s="254" t="s">
        <v>1</v>
      </c>
      <c r="F351" s="255" t="s">
        <v>1216</v>
      </c>
      <c r="G351" s="253"/>
      <c r="H351" s="256">
        <v>100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2" t="s">
        <v>195</v>
      </c>
      <c r="AU351" s="262" t="s">
        <v>83</v>
      </c>
      <c r="AV351" s="14" t="s">
        <v>83</v>
      </c>
      <c r="AW351" s="14" t="s">
        <v>30</v>
      </c>
      <c r="AX351" s="14" t="s">
        <v>81</v>
      </c>
      <c r="AY351" s="262" t="s">
        <v>183</v>
      </c>
    </row>
    <row r="352" s="2" customFormat="1" ht="16.5" customHeight="1">
      <c r="A352" s="38"/>
      <c r="B352" s="39"/>
      <c r="C352" s="277" t="s">
        <v>1493</v>
      </c>
      <c r="D352" s="277" t="s">
        <v>649</v>
      </c>
      <c r="E352" s="278" t="s">
        <v>5249</v>
      </c>
      <c r="F352" s="279" t="s">
        <v>5250</v>
      </c>
      <c r="G352" s="280" t="s">
        <v>319</v>
      </c>
      <c r="H352" s="281">
        <v>115</v>
      </c>
      <c r="I352" s="282"/>
      <c r="J352" s="283">
        <f>ROUND(I352*H352,2)</f>
        <v>0</v>
      </c>
      <c r="K352" s="284"/>
      <c r="L352" s="285"/>
      <c r="M352" s="286" t="s">
        <v>1</v>
      </c>
      <c r="N352" s="287" t="s">
        <v>38</v>
      </c>
      <c r="O352" s="91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9" t="s">
        <v>1398</v>
      </c>
      <c r="AT352" s="239" t="s">
        <v>649</v>
      </c>
      <c r="AU352" s="239" t="s">
        <v>83</v>
      </c>
      <c r="AY352" s="17" t="s">
        <v>183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7" t="s">
        <v>81</v>
      </c>
      <c r="BK352" s="240">
        <f>ROUND(I352*H352,2)</f>
        <v>0</v>
      </c>
      <c r="BL352" s="17" t="s">
        <v>1398</v>
      </c>
      <c r="BM352" s="239" t="s">
        <v>5251</v>
      </c>
    </row>
    <row r="353" s="14" customFormat="1">
      <c r="A353" s="14"/>
      <c r="B353" s="252"/>
      <c r="C353" s="253"/>
      <c r="D353" s="243" t="s">
        <v>195</v>
      </c>
      <c r="E353" s="253"/>
      <c r="F353" s="255" t="s">
        <v>5252</v>
      </c>
      <c r="G353" s="253"/>
      <c r="H353" s="256">
        <v>115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2" t="s">
        <v>195</v>
      </c>
      <c r="AU353" s="262" t="s">
        <v>83</v>
      </c>
      <c r="AV353" s="14" t="s">
        <v>83</v>
      </c>
      <c r="AW353" s="14" t="s">
        <v>4</v>
      </c>
      <c r="AX353" s="14" t="s">
        <v>81</v>
      </c>
      <c r="AY353" s="262" t="s">
        <v>183</v>
      </c>
    </row>
    <row r="354" s="2" customFormat="1" ht="37.8" customHeight="1">
      <c r="A354" s="38"/>
      <c r="B354" s="39"/>
      <c r="C354" s="227" t="s">
        <v>516</v>
      </c>
      <c r="D354" s="227" t="s">
        <v>185</v>
      </c>
      <c r="E354" s="228" t="s">
        <v>5253</v>
      </c>
      <c r="F354" s="229" t="s">
        <v>5254</v>
      </c>
      <c r="G354" s="230" t="s">
        <v>319</v>
      </c>
      <c r="H354" s="231">
        <v>150</v>
      </c>
      <c r="I354" s="232"/>
      <c r="J354" s="233">
        <f>ROUND(I354*H354,2)</f>
        <v>0</v>
      </c>
      <c r="K354" s="234"/>
      <c r="L354" s="44"/>
      <c r="M354" s="235" t="s">
        <v>1</v>
      </c>
      <c r="N354" s="236" t="s">
        <v>38</v>
      </c>
      <c r="O354" s="91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9" t="s">
        <v>906</v>
      </c>
      <c r="AT354" s="239" t="s">
        <v>185</v>
      </c>
      <c r="AU354" s="239" t="s">
        <v>83</v>
      </c>
      <c r="AY354" s="17" t="s">
        <v>183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7" t="s">
        <v>81</v>
      </c>
      <c r="BK354" s="240">
        <f>ROUND(I354*H354,2)</f>
        <v>0</v>
      </c>
      <c r="BL354" s="17" t="s">
        <v>906</v>
      </c>
      <c r="BM354" s="239" t="s">
        <v>5255</v>
      </c>
    </row>
    <row r="355" s="14" customFormat="1">
      <c r="A355" s="14"/>
      <c r="B355" s="252"/>
      <c r="C355" s="253"/>
      <c r="D355" s="243" t="s">
        <v>195</v>
      </c>
      <c r="E355" s="254" t="s">
        <v>1</v>
      </c>
      <c r="F355" s="255" t="s">
        <v>599</v>
      </c>
      <c r="G355" s="253"/>
      <c r="H355" s="256">
        <v>150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2" t="s">
        <v>195</v>
      </c>
      <c r="AU355" s="262" t="s">
        <v>83</v>
      </c>
      <c r="AV355" s="14" t="s">
        <v>83</v>
      </c>
      <c r="AW355" s="14" t="s">
        <v>30</v>
      </c>
      <c r="AX355" s="14" t="s">
        <v>81</v>
      </c>
      <c r="AY355" s="262" t="s">
        <v>183</v>
      </c>
    </row>
    <row r="356" s="2" customFormat="1" ht="16.5" customHeight="1">
      <c r="A356" s="38"/>
      <c r="B356" s="39"/>
      <c r="C356" s="277" t="s">
        <v>1501</v>
      </c>
      <c r="D356" s="277" t="s">
        <v>649</v>
      </c>
      <c r="E356" s="278" t="s">
        <v>5256</v>
      </c>
      <c r="F356" s="279" t="s">
        <v>5257</v>
      </c>
      <c r="G356" s="280" t="s">
        <v>319</v>
      </c>
      <c r="H356" s="281">
        <v>172.5</v>
      </c>
      <c r="I356" s="282"/>
      <c r="J356" s="283">
        <f>ROUND(I356*H356,2)</f>
        <v>0</v>
      </c>
      <c r="K356" s="284"/>
      <c r="L356" s="285"/>
      <c r="M356" s="286" t="s">
        <v>1</v>
      </c>
      <c r="N356" s="287" t="s">
        <v>38</v>
      </c>
      <c r="O356" s="91"/>
      <c r="P356" s="237">
        <f>O356*H356</f>
        <v>0</v>
      </c>
      <c r="Q356" s="237">
        <v>0.00076999999999999996</v>
      </c>
      <c r="R356" s="237">
        <f>Q356*H356</f>
        <v>0.132825</v>
      </c>
      <c r="S356" s="237">
        <v>0</v>
      </c>
      <c r="T356" s="23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9" t="s">
        <v>1398</v>
      </c>
      <c r="AT356" s="239" t="s">
        <v>649</v>
      </c>
      <c r="AU356" s="239" t="s">
        <v>83</v>
      </c>
      <c r="AY356" s="17" t="s">
        <v>183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7" t="s">
        <v>81</v>
      </c>
      <c r="BK356" s="240">
        <f>ROUND(I356*H356,2)</f>
        <v>0</v>
      </c>
      <c r="BL356" s="17" t="s">
        <v>1398</v>
      </c>
      <c r="BM356" s="239" t="s">
        <v>5258</v>
      </c>
    </row>
    <row r="357" s="14" customFormat="1">
      <c r="A357" s="14"/>
      <c r="B357" s="252"/>
      <c r="C357" s="253"/>
      <c r="D357" s="243" t="s">
        <v>195</v>
      </c>
      <c r="E357" s="253"/>
      <c r="F357" s="255" t="s">
        <v>5259</v>
      </c>
      <c r="G357" s="253"/>
      <c r="H357" s="256">
        <v>172.5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195</v>
      </c>
      <c r="AU357" s="262" t="s">
        <v>83</v>
      </c>
      <c r="AV357" s="14" t="s">
        <v>83</v>
      </c>
      <c r="AW357" s="14" t="s">
        <v>4</v>
      </c>
      <c r="AX357" s="14" t="s">
        <v>81</v>
      </c>
      <c r="AY357" s="262" t="s">
        <v>183</v>
      </c>
    </row>
    <row r="358" s="2" customFormat="1" ht="37.8" customHeight="1">
      <c r="A358" s="38"/>
      <c r="B358" s="39"/>
      <c r="C358" s="227" t="s">
        <v>1506</v>
      </c>
      <c r="D358" s="227" t="s">
        <v>185</v>
      </c>
      <c r="E358" s="228" t="s">
        <v>5260</v>
      </c>
      <c r="F358" s="229" t="s">
        <v>5261</v>
      </c>
      <c r="G358" s="230" t="s">
        <v>319</v>
      </c>
      <c r="H358" s="231">
        <v>300</v>
      </c>
      <c r="I358" s="232"/>
      <c r="J358" s="233">
        <f>ROUND(I358*H358,2)</f>
        <v>0</v>
      </c>
      <c r="K358" s="234"/>
      <c r="L358" s="44"/>
      <c r="M358" s="235" t="s">
        <v>1</v>
      </c>
      <c r="N358" s="236" t="s">
        <v>38</v>
      </c>
      <c r="O358" s="91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9" t="s">
        <v>906</v>
      </c>
      <c r="AT358" s="239" t="s">
        <v>185</v>
      </c>
      <c r="AU358" s="239" t="s">
        <v>83</v>
      </c>
      <c r="AY358" s="17" t="s">
        <v>183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7" t="s">
        <v>81</v>
      </c>
      <c r="BK358" s="240">
        <f>ROUND(I358*H358,2)</f>
        <v>0</v>
      </c>
      <c r="BL358" s="17" t="s">
        <v>906</v>
      </c>
      <c r="BM358" s="239" t="s">
        <v>5262</v>
      </c>
    </row>
    <row r="359" s="14" customFormat="1">
      <c r="A359" s="14"/>
      <c r="B359" s="252"/>
      <c r="C359" s="253"/>
      <c r="D359" s="243" t="s">
        <v>195</v>
      </c>
      <c r="E359" s="254" t="s">
        <v>1</v>
      </c>
      <c r="F359" s="255" t="s">
        <v>2370</v>
      </c>
      <c r="G359" s="253"/>
      <c r="H359" s="256">
        <v>300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2" t="s">
        <v>195</v>
      </c>
      <c r="AU359" s="262" t="s">
        <v>83</v>
      </c>
      <c r="AV359" s="14" t="s">
        <v>83</v>
      </c>
      <c r="AW359" s="14" t="s">
        <v>30</v>
      </c>
      <c r="AX359" s="14" t="s">
        <v>81</v>
      </c>
      <c r="AY359" s="262" t="s">
        <v>183</v>
      </c>
    </row>
    <row r="360" s="2" customFormat="1" ht="37.8" customHeight="1">
      <c r="A360" s="38"/>
      <c r="B360" s="39"/>
      <c r="C360" s="277" t="s">
        <v>1511</v>
      </c>
      <c r="D360" s="277" t="s">
        <v>649</v>
      </c>
      <c r="E360" s="278" t="s">
        <v>5263</v>
      </c>
      <c r="F360" s="279" t="s">
        <v>5264</v>
      </c>
      <c r="G360" s="280" t="s">
        <v>319</v>
      </c>
      <c r="H360" s="281">
        <v>345</v>
      </c>
      <c r="I360" s="282"/>
      <c r="J360" s="283">
        <f>ROUND(I360*H360,2)</f>
        <v>0</v>
      </c>
      <c r="K360" s="284"/>
      <c r="L360" s="285"/>
      <c r="M360" s="286" t="s">
        <v>1</v>
      </c>
      <c r="N360" s="287" t="s">
        <v>38</v>
      </c>
      <c r="O360" s="91"/>
      <c r="P360" s="237">
        <f>O360*H360</f>
        <v>0</v>
      </c>
      <c r="Q360" s="237">
        <v>0.00021000000000000001</v>
      </c>
      <c r="R360" s="237">
        <f>Q360*H360</f>
        <v>0.072450000000000001</v>
      </c>
      <c r="S360" s="237">
        <v>0</v>
      </c>
      <c r="T360" s="23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9" t="s">
        <v>1398</v>
      </c>
      <c r="AT360" s="239" t="s">
        <v>649</v>
      </c>
      <c r="AU360" s="239" t="s">
        <v>83</v>
      </c>
      <c r="AY360" s="17" t="s">
        <v>183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7" t="s">
        <v>81</v>
      </c>
      <c r="BK360" s="240">
        <f>ROUND(I360*H360,2)</f>
        <v>0</v>
      </c>
      <c r="BL360" s="17" t="s">
        <v>1398</v>
      </c>
      <c r="BM360" s="239" t="s">
        <v>5265</v>
      </c>
    </row>
    <row r="361" s="14" customFormat="1">
      <c r="A361" s="14"/>
      <c r="B361" s="252"/>
      <c r="C361" s="253"/>
      <c r="D361" s="243" t="s">
        <v>195</v>
      </c>
      <c r="E361" s="254" t="s">
        <v>1</v>
      </c>
      <c r="F361" s="255" t="s">
        <v>2370</v>
      </c>
      <c r="G361" s="253"/>
      <c r="H361" s="256">
        <v>300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2" t="s">
        <v>195</v>
      </c>
      <c r="AU361" s="262" t="s">
        <v>83</v>
      </c>
      <c r="AV361" s="14" t="s">
        <v>83</v>
      </c>
      <c r="AW361" s="14" t="s">
        <v>30</v>
      </c>
      <c r="AX361" s="14" t="s">
        <v>81</v>
      </c>
      <c r="AY361" s="262" t="s">
        <v>183</v>
      </c>
    </row>
    <row r="362" s="14" customFormat="1">
      <c r="A362" s="14"/>
      <c r="B362" s="252"/>
      <c r="C362" s="253"/>
      <c r="D362" s="243" t="s">
        <v>195</v>
      </c>
      <c r="E362" s="253"/>
      <c r="F362" s="255" t="s">
        <v>4942</v>
      </c>
      <c r="G362" s="253"/>
      <c r="H362" s="256">
        <v>345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2" t="s">
        <v>195</v>
      </c>
      <c r="AU362" s="262" t="s">
        <v>83</v>
      </c>
      <c r="AV362" s="14" t="s">
        <v>83</v>
      </c>
      <c r="AW362" s="14" t="s">
        <v>4</v>
      </c>
      <c r="AX362" s="14" t="s">
        <v>81</v>
      </c>
      <c r="AY362" s="262" t="s">
        <v>183</v>
      </c>
    </row>
    <row r="363" s="2" customFormat="1" ht="37.8" customHeight="1">
      <c r="A363" s="38"/>
      <c r="B363" s="39"/>
      <c r="C363" s="227" t="s">
        <v>1516</v>
      </c>
      <c r="D363" s="227" t="s">
        <v>185</v>
      </c>
      <c r="E363" s="228" t="s">
        <v>5266</v>
      </c>
      <c r="F363" s="229" t="s">
        <v>5267</v>
      </c>
      <c r="G363" s="230" t="s">
        <v>319</v>
      </c>
      <c r="H363" s="231">
        <v>80</v>
      </c>
      <c r="I363" s="232"/>
      <c r="J363" s="233">
        <f>ROUND(I363*H363,2)</f>
        <v>0</v>
      </c>
      <c r="K363" s="234"/>
      <c r="L363" s="44"/>
      <c r="M363" s="235" t="s">
        <v>1</v>
      </c>
      <c r="N363" s="236" t="s">
        <v>38</v>
      </c>
      <c r="O363" s="91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9" t="s">
        <v>906</v>
      </c>
      <c r="AT363" s="239" t="s">
        <v>185</v>
      </c>
      <c r="AU363" s="239" t="s">
        <v>83</v>
      </c>
      <c r="AY363" s="17" t="s">
        <v>183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7" t="s">
        <v>81</v>
      </c>
      <c r="BK363" s="240">
        <f>ROUND(I363*H363,2)</f>
        <v>0</v>
      </c>
      <c r="BL363" s="17" t="s">
        <v>906</v>
      </c>
      <c r="BM363" s="239" t="s">
        <v>5268</v>
      </c>
    </row>
    <row r="364" s="14" customFormat="1">
      <c r="A364" s="14"/>
      <c r="B364" s="252"/>
      <c r="C364" s="253"/>
      <c r="D364" s="243" t="s">
        <v>195</v>
      </c>
      <c r="E364" s="254" t="s">
        <v>1</v>
      </c>
      <c r="F364" s="255" t="s">
        <v>990</v>
      </c>
      <c r="G364" s="253"/>
      <c r="H364" s="256">
        <v>80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2" t="s">
        <v>195</v>
      </c>
      <c r="AU364" s="262" t="s">
        <v>83</v>
      </c>
      <c r="AV364" s="14" t="s">
        <v>83</v>
      </c>
      <c r="AW364" s="14" t="s">
        <v>30</v>
      </c>
      <c r="AX364" s="14" t="s">
        <v>81</v>
      </c>
      <c r="AY364" s="262" t="s">
        <v>183</v>
      </c>
    </row>
    <row r="365" s="2" customFormat="1" ht="37.8" customHeight="1">
      <c r="A365" s="38"/>
      <c r="B365" s="39"/>
      <c r="C365" s="277" t="s">
        <v>1520</v>
      </c>
      <c r="D365" s="277" t="s">
        <v>649</v>
      </c>
      <c r="E365" s="278" t="s">
        <v>5269</v>
      </c>
      <c r="F365" s="279" t="s">
        <v>5270</v>
      </c>
      <c r="G365" s="280" t="s">
        <v>319</v>
      </c>
      <c r="H365" s="281">
        <v>92</v>
      </c>
      <c r="I365" s="282"/>
      <c r="J365" s="283">
        <f>ROUND(I365*H365,2)</f>
        <v>0</v>
      </c>
      <c r="K365" s="284"/>
      <c r="L365" s="285"/>
      <c r="M365" s="286" t="s">
        <v>1</v>
      </c>
      <c r="N365" s="287" t="s">
        <v>38</v>
      </c>
      <c r="O365" s="91"/>
      <c r="P365" s="237">
        <f>O365*H365</f>
        <v>0</v>
      </c>
      <c r="Q365" s="237">
        <v>0.0030599999999999998</v>
      </c>
      <c r="R365" s="237">
        <f>Q365*H365</f>
        <v>0.28151999999999999</v>
      </c>
      <c r="S365" s="237">
        <v>0</v>
      </c>
      <c r="T365" s="23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9" t="s">
        <v>1398</v>
      </c>
      <c r="AT365" s="239" t="s">
        <v>649</v>
      </c>
      <c r="AU365" s="239" t="s">
        <v>83</v>
      </c>
      <c r="AY365" s="17" t="s">
        <v>183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7" t="s">
        <v>81</v>
      </c>
      <c r="BK365" s="240">
        <f>ROUND(I365*H365,2)</f>
        <v>0</v>
      </c>
      <c r="BL365" s="17" t="s">
        <v>1398</v>
      </c>
      <c r="BM365" s="239" t="s">
        <v>5271</v>
      </c>
    </row>
    <row r="366" s="14" customFormat="1">
      <c r="A366" s="14"/>
      <c r="B366" s="252"/>
      <c r="C366" s="253"/>
      <c r="D366" s="243" t="s">
        <v>195</v>
      </c>
      <c r="E366" s="254" t="s">
        <v>1</v>
      </c>
      <c r="F366" s="255" t="s">
        <v>990</v>
      </c>
      <c r="G366" s="253"/>
      <c r="H366" s="256">
        <v>80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2" t="s">
        <v>195</v>
      </c>
      <c r="AU366" s="262" t="s">
        <v>83</v>
      </c>
      <c r="AV366" s="14" t="s">
        <v>83</v>
      </c>
      <c r="AW366" s="14" t="s">
        <v>30</v>
      </c>
      <c r="AX366" s="14" t="s">
        <v>81</v>
      </c>
      <c r="AY366" s="262" t="s">
        <v>183</v>
      </c>
    </row>
    <row r="367" s="14" customFormat="1">
      <c r="A367" s="14"/>
      <c r="B367" s="252"/>
      <c r="C367" s="253"/>
      <c r="D367" s="243" t="s">
        <v>195</v>
      </c>
      <c r="E367" s="253"/>
      <c r="F367" s="255" t="s">
        <v>4925</v>
      </c>
      <c r="G367" s="253"/>
      <c r="H367" s="256">
        <v>92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2" t="s">
        <v>195</v>
      </c>
      <c r="AU367" s="262" t="s">
        <v>83</v>
      </c>
      <c r="AV367" s="14" t="s">
        <v>83</v>
      </c>
      <c r="AW367" s="14" t="s">
        <v>4</v>
      </c>
      <c r="AX367" s="14" t="s">
        <v>81</v>
      </c>
      <c r="AY367" s="262" t="s">
        <v>183</v>
      </c>
    </row>
    <row r="368" s="2" customFormat="1" ht="16.5" customHeight="1">
      <c r="A368" s="38"/>
      <c r="B368" s="39"/>
      <c r="C368" s="227" t="s">
        <v>1524</v>
      </c>
      <c r="D368" s="227" t="s">
        <v>185</v>
      </c>
      <c r="E368" s="228" t="s">
        <v>5272</v>
      </c>
      <c r="F368" s="229" t="s">
        <v>5273</v>
      </c>
      <c r="G368" s="230" t="s">
        <v>1875</v>
      </c>
      <c r="H368" s="231">
        <v>1</v>
      </c>
      <c r="I368" s="232"/>
      <c r="J368" s="233">
        <f>ROUND(I368*H368,2)</f>
        <v>0</v>
      </c>
      <c r="K368" s="234"/>
      <c r="L368" s="44"/>
      <c r="M368" s="235" t="s">
        <v>1</v>
      </c>
      <c r="N368" s="236" t="s">
        <v>38</v>
      </c>
      <c r="O368" s="91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9" t="s">
        <v>906</v>
      </c>
      <c r="AT368" s="239" t="s">
        <v>185</v>
      </c>
      <c r="AU368" s="239" t="s">
        <v>83</v>
      </c>
      <c r="AY368" s="17" t="s">
        <v>183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7" t="s">
        <v>81</v>
      </c>
      <c r="BK368" s="240">
        <f>ROUND(I368*H368,2)</f>
        <v>0</v>
      </c>
      <c r="BL368" s="17" t="s">
        <v>906</v>
      </c>
      <c r="BM368" s="239" t="s">
        <v>5274</v>
      </c>
    </row>
    <row r="369" s="2" customFormat="1" ht="16.5" customHeight="1">
      <c r="A369" s="38"/>
      <c r="B369" s="39"/>
      <c r="C369" s="227" t="s">
        <v>599</v>
      </c>
      <c r="D369" s="227" t="s">
        <v>185</v>
      </c>
      <c r="E369" s="228" t="s">
        <v>5275</v>
      </c>
      <c r="F369" s="229" t="s">
        <v>5276</v>
      </c>
      <c r="G369" s="230" t="s">
        <v>1875</v>
      </c>
      <c r="H369" s="231">
        <v>1</v>
      </c>
      <c r="I369" s="232"/>
      <c r="J369" s="233">
        <f>ROUND(I369*H369,2)</f>
        <v>0</v>
      </c>
      <c r="K369" s="234"/>
      <c r="L369" s="44"/>
      <c r="M369" s="235" t="s">
        <v>1</v>
      </c>
      <c r="N369" s="236" t="s">
        <v>38</v>
      </c>
      <c r="O369" s="91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9" t="s">
        <v>906</v>
      </c>
      <c r="AT369" s="239" t="s">
        <v>185</v>
      </c>
      <c r="AU369" s="239" t="s">
        <v>83</v>
      </c>
      <c r="AY369" s="17" t="s">
        <v>183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7" t="s">
        <v>81</v>
      </c>
      <c r="BK369" s="240">
        <f>ROUND(I369*H369,2)</f>
        <v>0</v>
      </c>
      <c r="BL369" s="17" t="s">
        <v>906</v>
      </c>
      <c r="BM369" s="239" t="s">
        <v>5277</v>
      </c>
    </row>
    <row r="370" s="2" customFormat="1" ht="21.75" customHeight="1">
      <c r="A370" s="38"/>
      <c r="B370" s="39"/>
      <c r="C370" s="227" t="s">
        <v>1534</v>
      </c>
      <c r="D370" s="227" t="s">
        <v>185</v>
      </c>
      <c r="E370" s="228" t="s">
        <v>5278</v>
      </c>
      <c r="F370" s="229" t="s">
        <v>5279</v>
      </c>
      <c r="G370" s="230" t="s">
        <v>939</v>
      </c>
      <c r="H370" s="231">
        <v>50</v>
      </c>
      <c r="I370" s="232"/>
      <c r="J370" s="233">
        <f>ROUND(I370*H370,2)</f>
        <v>0</v>
      </c>
      <c r="K370" s="234"/>
      <c r="L370" s="44"/>
      <c r="M370" s="235" t="s">
        <v>1</v>
      </c>
      <c r="N370" s="236" t="s">
        <v>38</v>
      </c>
      <c r="O370" s="91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9" t="s">
        <v>906</v>
      </c>
      <c r="AT370" s="239" t="s">
        <v>185</v>
      </c>
      <c r="AU370" s="239" t="s">
        <v>83</v>
      </c>
      <c r="AY370" s="17" t="s">
        <v>183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7" t="s">
        <v>81</v>
      </c>
      <c r="BK370" s="240">
        <f>ROUND(I370*H370,2)</f>
        <v>0</v>
      </c>
      <c r="BL370" s="17" t="s">
        <v>906</v>
      </c>
      <c r="BM370" s="239" t="s">
        <v>5280</v>
      </c>
    </row>
    <row r="371" s="2" customFormat="1" ht="21.75" customHeight="1">
      <c r="A371" s="38"/>
      <c r="B371" s="39"/>
      <c r="C371" s="227" t="s">
        <v>1541</v>
      </c>
      <c r="D371" s="227" t="s">
        <v>185</v>
      </c>
      <c r="E371" s="228" t="s">
        <v>5281</v>
      </c>
      <c r="F371" s="229" t="s">
        <v>5282</v>
      </c>
      <c r="G371" s="230" t="s">
        <v>939</v>
      </c>
      <c r="H371" s="231">
        <v>100</v>
      </c>
      <c r="I371" s="232"/>
      <c r="J371" s="233">
        <f>ROUND(I371*H371,2)</f>
        <v>0</v>
      </c>
      <c r="K371" s="234"/>
      <c r="L371" s="44"/>
      <c r="M371" s="235" t="s">
        <v>1</v>
      </c>
      <c r="N371" s="236" t="s">
        <v>38</v>
      </c>
      <c r="O371" s="91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9" t="s">
        <v>906</v>
      </c>
      <c r="AT371" s="239" t="s">
        <v>185</v>
      </c>
      <c r="AU371" s="239" t="s">
        <v>83</v>
      </c>
      <c r="AY371" s="17" t="s">
        <v>183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7" t="s">
        <v>81</v>
      </c>
      <c r="BK371" s="240">
        <f>ROUND(I371*H371,2)</f>
        <v>0</v>
      </c>
      <c r="BL371" s="17" t="s">
        <v>906</v>
      </c>
      <c r="BM371" s="239" t="s">
        <v>5283</v>
      </c>
    </row>
    <row r="372" s="12" customFormat="1" ht="25.92" customHeight="1">
      <c r="A372" s="12"/>
      <c r="B372" s="211"/>
      <c r="C372" s="212"/>
      <c r="D372" s="213" t="s">
        <v>72</v>
      </c>
      <c r="E372" s="214" t="s">
        <v>5284</v>
      </c>
      <c r="F372" s="214" t="s">
        <v>5285</v>
      </c>
      <c r="G372" s="212"/>
      <c r="H372" s="212"/>
      <c r="I372" s="215"/>
      <c r="J372" s="216">
        <f>BK372</f>
        <v>0</v>
      </c>
      <c r="K372" s="212"/>
      <c r="L372" s="217"/>
      <c r="M372" s="218"/>
      <c r="N372" s="219"/>
      <c r="O372" s="219"/>
      <c r="P372" s="220">
        <f>P373</f>
        <v>0</v>
      </c>
      <c r="Q372" s="219"/>
      <c r="R372" s="220">
        <f>R373</f>
        <v>0</v>
      </c>
      <c r="S372" s="219"/>
      <c r="T372" s="221">
        <f>T373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2" t="s">
        <v>188</v>
      </c>
      <c r="AT372" s="223" t="s">
        <v>72</v>
      </c>
      <c r="AU372" s="223" t="s">
        <v>73</v>
      </c>
      <c r="AY372" s="222" t="s">
        <v>183</v>
      </c>
      <c r="BK372" s="224">
        <f>BK373</f>
        <v>0</v>
      </c>
    </row>
    <row r="373" s="2" customFormat="1" ht="24.15" customHeight="1">
      <c r="A373" s="38"/>
      <c r="B373" s="39"/>
      <c r="C373" s="227" t="s">
        <v>1546</v>
      </c>
      <c r="D373" s="227" t="s">
        <v>185</v>
      </c>
      <c r="E373" s="228" t="s">
        <v>5286</v>
      </c>
      <c r="F373" s="229" t="s">
        <v>5287</v>
      </c>
      <c r="G373" s="230" t="s">
        <v>939</v>
      </c>
      <c r="H373" s="231">
        <v>10</v>
      </c>
      <c r="I373" s="232"/>
      <c r="J373" s="233">
        <f>ROUND(I373*H373,2)</f>
        <v>0</v>
      </c>
      <c r="K373" s="234"/>
      <c r="L373" s="44"/>
      <c r="M373" s="235" t="s">
        <v>1</v>
      </c>
      <c r="N373" s="236" t="s">
        <v>38</v>
      </c>
      <c r="O373" s="91"/>
      <c r="P373" s="237">
        <f>O373*H373</f>
        <v>0</v>
      </c>
      <c r="Q373" s="237">
        <v>0</v>
      </c>
      <c r="R373" s="237">
        <f>Q373*H373</f>
        <v>0</v>
      </c>
      <c r="S373" s="237">
        <v>0</v>
      </c>
      <c r="T373" s="23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9" t="s">
        <v>3525</v>
      </c>
      <c r="AT373" s="239" t="s">
        <v>185</v>
      </c>
      <c r="AU373" s="239" t="s">
        <v>81</v>
      </c>
      <c r="AY373" s="17" t="s">
        <v>183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7" t="s">
        <v>81</v>
      </c>
      <c r="BK373" s="240">
        <f>ROUND(I373*H373,2)</f>
        <v>0</v>
      </c>
      <c r="BL373" s="17" t="s">
        <v>3525</v>
      </c>
      <c r="BM373" s="239" t="s">
        <v>5288</v>
      </c>
    </row>
    <row r="374" s="12" customFormat="1" ht="25.92" customHeight="1">
      <c r="A374" s="12"/>
      <c r="B374" s="211"/>
      <c r="C374" s="212"/>
      <c r="D374" s="213" t="s">
        <v>72</v>
      </c>
      <c r="E374" s="214" t="s">
        <v>147</v>
      </c>
      <c r="F374" s="214" t="s">
        <v>4334</v>
      </c>
      <c r="G374" s="212"/>
      <c r="H374" s="212"/>
      <c r="I374" s="215"/>
      <c r="J374" s="216">
        <f>BK374</f>
        <v>0</v>
      </c>
      <c r="K374" s="212"/>
      <c r="L374" s="217"/>
      <c r="M374" s="218"/>
      <c r="N374" s="219"/>
      <c r="O374" s="219"/>
      <c r="P374" s="220">
        <f>P375+P378</f>
        <v>0</v>
      </c>
      <c r="Q374" s="219"/>
      <c r="R374" s="220">
        <f>R375+R378</f>
        <v>0</v>
      </c>
      <c r="S374" s="219"/>
      <c r="T374" s="221">
        <f>T375+T378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2" t="s">
        <v>244</v>
      </c>
      <c r="AT374" s="223" t="s">
        <v>72</v>
      </c>
      <c r="AU374" s="223" t="s">
        <v>73</v>
      </c>
      <c r="AY374" s="222" t="s">
        <v>183</v>
      </c>
      <c r="BK374" s="224">
        <f>BK375+BK378</f>
        <v>0</v>
      </c>
    </row>
    <row r="375" s="12" customFormat="1" ht="22.8" customHeight="1">
      <c r="A375" s="12"/>
      <c r="B375" s="211"/>
      <c r="C375" s="212"/>
      <c r="D375" s="213" t="s">
        <v>72</v>
      </c>
      <c r="E375" s="225" t="s">
        <v>4335</v>
      </c>
      <c r="F375" s="225" t="s">
        <v>4336</v>
      </c>
      <c r="G375" s="212"/>
      <c r="H375" s="212"/>
      <c r="I375" s="215"/>
      <c r="J375" s="226">
        <f>BK375</f>
        <v>0</v>
      </c>
      <c r="K375" s="212"/>
      <c r="L375" s="217"/>
      <c r="M375" s="218"/>
      <c r="N375" s="219"/>
      <c r="O375" s="219"/>
      <c r="P375" s="220">
        <f>SUM(P376:P377)</f>
        <v>0</v>
      </c>
      <c r="Q375" s="219"/>
      <c r="R375" s="220">
        <f>SUM(R376:R377)</f>
        <v>0</v>
      </c>
      <c r="S375" s="219"/>
      <c r="T375" s="221">
        <f>SUM(T376:T377)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2" t="s">
        <v>244</v>
      </c>
      <c r="AT375" s="223" t="s">
        <v>72</v>
      </c>
      <c r="AU375" s="223" t="s">
        <v>81</v>
      </c>
      <c r="AY375" s="222" t="s">
        <v>183</v>
      </c>
      <c r="BK375" s="224">
        <f>SUM(BK376:BK377)</f>
        <v>0</v>
      </c>
    </row>
    <row r="376" s="2" customFormat="1" ht="16.5" customHeight="1">
      <c r="A376" s="38"/>
      <c r="B376" s="39"/>
      <c r="C376" s="227" t="s">
        <v>1551</v>
      </c>
      <c r="D376" s="227" t="s">
        <v>185</v>
      </c>
      <c r="E376" s="228" t="s">
        <v>4337</v>
      </c>
      <c r="F376" s="229" t="s">
        <v>4338</v>
      </c>
      <c r="G376" s="230" t="s">
        <v>1875</v>
      </c>
      <c r="H376" s="231">
        <v>1</v>
      </c>
      <c r="I376" s="232"/>
      <c r="J376" s="233">
        <f>ROUND(I376*H376,2)</f>
        <v>0</v>
      </c>
      <c r="K376" s="234"/>
      <c r="L376" s="44"/>
      <c r="M376" s="235" t="s">
        <v>1</v>
      </c>
      <c r="N376" s="236" t="s">
        <v>38</v>
      </c>
      <c r="O376" s="91"/>
      <c r="P376" s="237">
        <f>O376*H376</f>
        <v>0</v>
      </c>
      <c r="Q376" s="237">
        <v>0</v>
      </c>
      <c r="R376" s="237">
        <f>Q376*H376</f>
        <v>0</v>
      </c>
      <c r="S376" s="237">
        <v>0</v>
      </c>
      <c r="T376" s="23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9" t="s">
        <v>4339</v>
      </c>
      <c r="AT376" s="239" t="s">
        <v>185</v>
      </c>
      <c r="AU376" s="239" t="s">
        <v>83</v>
      </c>
      <c r="AY376" s="17" t="s">
        <v>183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7" t="s">
        <v>81</v>
      </c>
      <c r="BK376" s="240">
        <f>ROUND(I376*H376,2)</f>
        <v>0</v>
      </c>
      <c r="BL376" s="17" t="s">
        <v>4339</v>
      </c>
      <c r="BM376" s="239" t="s">
        <v>5289</v>
      </c>
    </row>
    <row r="377" s="2" customFormat="1" ht="16.5" customHeight="1">
      <c r="A377" s="38"/>
      <c r="B377" s="39"/>
      <c r="C377" s="227" t="s">
        <v>1555</v>
      </c>
      <c r="D377" s="227" t="s">
        <v>185</v>
      </c>
      <c r="E377" s="228" t="s">
        <v>4341</v>
      </c>
      <c r="F377" s="229" t="s">
        <v>4342</v>
      </c>
      <c r="G377" s="230" t="s">
        <v>1875</v>
      </c>
      <c r="H377" s="231">
        <v>1</v>
      </c>
      <c r="I377" s="232"/>
      <c r="J377" s="233">
        <f>ROUND(I377*H377,2)</f>
        <v>0</v>
      </c>
      <c r="K377" s="234"/>
      <c r="L377" s="44"/>
      <c r="M377" s="235" t="s">
        <v>1</v>
      </c>
      <c r="N377" s="236" t="s">
        <v>38</v>
      </c>
      <c r="O377" s="91"/>
      <c r="P377" s="237">
        <f>O377*H377</f>
        <v>0</v>
      </c>
      <c r="Q377" s="237">
        <v>0</v>
      </c>
      <c r="R377" s="237">
        <f>Q377*H377</f>
        <v>0</v>
      </c>
      <c r="S377" s="237">
        <v>0</v>
      </c>
      <c r="T377" s="23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9" t="s">
        <v>4339</v>
      </c>
      <c r="AT377" s="239" t="s">
        <v>185</v>
      </c>
      <c r="AU377" s="239" t="s">
        <v>83</v>
      </c>
      <c r="AY377" s="17" t="s">
        <v>183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7" t="s">
        <v>81</v>
      </c>
      <c r="BK377" s="240">
        <f>ROUND(I377*H377,2)</f>
        <v>0</v>
      </c>
      <c r="BL377" s="17" t="s">
        <v>4339</v>
      </c>
      <c r="BM377" s="239" t="s">
        <v>5290</v>
      </c>
    </row>
    <row r="378" s="12" customFormat="1" ht="22.8" customHeight="1">
      <c r="A378" s="12"/>
      <c r="B378" s="211"/>
      <c r="C378" s="212"/>
      <c r="D378" s="213" t="s">
        <v>72</v>
      </c>
      <c r="E378" s="225" t="s">
        <v>4344</v>
      </c>
      <c r="F378" s="225" t="s">
        <v>4345</v>
      </c>
      <c r="G378" s="212"/>
      <c r="H378" s="212"/>
      <c r="I378" s="215"/>
      <c r="J378" s="226">
        <f>BK378</f>
        <v>0</v>
      </c>
      <c r="K378" s="212"/>
      <c r="L378" s="217"/>
      <c r="M378" s="218"/>
      <c r="N378" s="219"/>
      <c r="O378" s="219"/>
      <c r="P378" s="220">
        <f>P379</f>
        <v>0</v>
      </c>
      <c r="Q378" s="219"/>
      <c r="R378" s="220">
        <f>R379</f>
        <v>0</v>
      </c>
      <c r="S378" s="219"/>
      <c r="T378" s="221">
        <f>T379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2" t="s">
        <v>244</v>
      </c>
      <c r="AT378" s="223" t="s">
        <v>72</v>
      </c>
      <c r="AU378" s="223" t="s">
        <v>81</v>
      </c>
      <c r="AY378" s="222" t="s">
        <v>183</v>
      </c>
      <c r="BK378" s="224">
        <f>BK379</f>
        <v>0</v>
      </c>
    </row>
    <row r="379" s="2" customFormat="1" ht="16.5" customHeight="1">
      <c r="A379" s="38"/>
      <c r="B379" s="39"/>
      <c r="C379" s="227" t="s">
        <v>1559</v>
      </c>
      <c r="D379" s="227" t="s">
        <v>185</v>
      </c>
      <c r="E379" s="228" t="s">
        <v>4346</v>
      </c>
      <c r="F379" s="229" t="s">
        <v>4347</v>
      </c>
      <c r="G379" s="230" t="s">
        <v>1875</v>
      </c>
      <c r="H379" s="231">
        <v>1</v>
      </c>
      <c r="I379" s="232"/>
      <c r="J379" s="233">
        <f>ROUND(I379*H379,2)</f>
        <v>0</v>
      </c>
      <c r="K379" s="234"/>
      <c r="L379" s="44"/>
      <c r="M379" s="290" t="s">
        <v>1</v>
      </c>
      <c r="N379" s="291" t="s">
        <v>38</v>
      </c>
      <c r="O379" s="292"/>
      <c r="P379" s="293">
        <f>O379*H379</f>
        <v>0</v>
      </c>
      <c r="Q379" s="293">
        <v>0</v>
      </c>
      <c r="R379" s="293">
        <f>Q379*H379</f>
        <v>0</v>
      </c>
      <c r="S379" s="293">
        <v>0</v>
      </c>
      <c r="T379" s="294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9" t="s">
        <v>4339</v>
      </c>
      <c r="AT379" s="239" t="s">
        <v>185</v>
      </c>
      <c r="AU379" s="239" t="s">
        <v>83</v>
      </c>
      <c r="AY379" s="17" t="s">
        <v>183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7" t="s">
        <v>81</v>
      </c>
      <c r="BK379" s="240">
        <f>ROUND(I379*H379,2)</f>
        <v>0</v>
      </c>
      <c r="BL379" s="17" t="s">
        <v>4339</v>
      </c>
      <c r="BM379" s="239" t="s">
        <v>5291</v>
      </c>
    </row>
    <row r="380" s="2" customFormat="1" ht="6.96" customHeight="1">
      <c r="A380" s="38"/>
      <c r="B380" s="66"/>
      <c r="C380" s="67"/>
      <c r="D380" s="67"/>
      <c r="E380" s="67"/>
      <c r="F380" s="67"/>
      <c r="G380" s="67"/>
      <c r="H380" s="67"/>
      <c r="I380" s="67"/>
      <c r="J380" s="67"/>
      <c r="K380" s="67"/>
      <c r="L380" s="44"/>
      <c r="M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</row>
  </sheetData>
  <sheetProtection sheet="1" autoFilter="0" formatColumns="0" formatRows="0" objects="1" scenarios="1" spinCount="100000" saltValue="BllnsughnU5FJ8b156cBmZ7II5LPvq8UoMZzOnR0o4H9ceHulFI4Mu32r+bXEvcNZywpCaB7kPxaeJQNgAQ58w==" hashValue="jtVIum+ViWrVHaEYBUkBEmu94xZXdO5uwYoXpgw4VTJvaNaPOEvt+f3tqx1GaNAiEupTprV1wEZiCvjtfHlolQ==" algorithmName="SHA-512" password="CC35"/>
  <autoFilter ref="C124:K37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150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5292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10. 6. 2025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ROUND(J135,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ROUND((SUM(BE135:BE282)),  2)</f>
        <v>0</v>
      </c>
      <c r="G33" s="38"/>
      <c r="H33" s="38"/>
      <c r="I33" s="164">
        <v>0.20999999999999999</v>
      </c>
      <c r="J33" s="163">
        <f>ROUND(((SUM(BE135:BE282))*I33),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ROUND((SUM(BF135:BF282)),  2)</f>
        <v>0</v>
      </c>
      <c r="G34" s="38"/>
      <c r="H34" s="38"/>
      <c r="I34" s="164">
        <v>0.12</v>
      </c>
      <c r="J34" s="163">
        <f>ROUND(((SUM(BF135:BF282))*I34),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ROUND((SUM(BG135:BG282)),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ROUND((SUM(BH135:BH282)),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ROUND((SUM(BI135:BI282)),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150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Vytápění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10. 6. 2025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153</v>
      </c>
      <c r="D94" s="185"/>
      <c r="E94" s="185"/>
      <c r="F94" s="185"/>
      <c r="G94" s="185"/>
      <c r="H94" s="185"/>
      <c r="I94" s="185"/>
      <c r="J94" s="186" t="s">
        <v>154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155</v>
      </c>
      <c r="D96" s="40"/>
      <c r="E96" s="40"/>
      <c r="F96" s="40"/>
      <c r="G96" s="40"/>
      <c r="H96" s="40"/>
      <c r="I96" s="40"/>
      <c r="J96" s="110">
        <f>J135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156</v>
      </c>
    </row>
    <row r="97" s="9" customFormat="1" ht="24.96" customHeight="1">
      <c r="A97" s="9"/>
      <c r="B97" s="188"/>
      <c r="C97" s="189"/>
      <c r="D97" s="190" t="s">
        <v>157</v>
      </c>
      <c r="E97" s="191"/>
      <c r="F97" s="191"/>
      <c r="G97" s="191"/>
      <c r="H97" s="191"/>
      <c r="I97" s="191"/>
      <c r="J97" s="192">
        <f>J136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564</v>
      </c>
      <c r="E98" s="196"/>
      <c r="F98" s="196"/>
      <c r="G98" s="196"/>
      <c r="H98" s="196"/>
      <c r="I98" s="196"/>
      <c r="J98" s="197">
        <f>J137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160</v>
      </c>
      <c r="E99" s="196"/>
      <c r="F99" s="196"/>
      <c r="G99" s="196"/>
      <c r="H99" s="196"/>
      <c r="I99" s="196"/>
      <c r="J99" s="197">
        <f>J140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567</v>
      </c>
      <c r="E100" s="196"/>
      <c r="F100" s="196"/>
      <c r="G100" s="196"/>
      <c r="H100" s="196"/>
      <c r="I100" s="196"/>
      <c r="J100" s="197">
        <f>J148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161</v>
      </c>
      <c r="E101" s="191"/>
      <c r="F101" s="191"/>
      <c r="G101" s="191"/>
      <c r="H101" s="191"/>
      <c r="I101" s="191"/>
      <c r="J101" s="192">
        <f>J152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570</v>
      </c>
      <c r="E102" s="196"/>
      <c r="F102" s="196"/>
      <c r="G102" s="196"/>
      <c r="H102" s="196"/>
      <c r="I102" s="196"/>
      <c r="J102" s="197">
        <f>J153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4237</v>
      </c>
      <c r="E103" s="196"/>
      <c r="F103" s="196"/>
      <c r="G103" s="196"/>
      <c r="H103" s="196"/>
      <c r="I103" s="196"/>
      <c r="J103" s="197">
        <f>J174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5293</v>
      </c>
      <c r="E104" s="196"/>
      <c r="F104" s="196"/>
      <c r="G104" s="196"/>
      <c r="H104" s="196"/>
      <c r="I104" s="196"/>
      <c r="J104" s="197">
        <f>J181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5294</v>
      </c>
      <c r="E105" s="196"/>
      <c r="F105" s="196"/>
      <c r="G105" s="196"/>
      <c r="H105" s="196"/>
      <c r="I105" s="196"/>
      <c r="J105" s="197">
        <f>J186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5295</v>
      </c>
      <c r="E106" s="196"/>
      <c r="F106" s="196"/>
      <c r="G106" s="196"/>
      <c r="H106" s="196"/>
      <c r="I106" s="196"/>
      <c r="J106" s="197">
        <f>J193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5296</v>
      </c>
      <c r="E107" s="196"/>
      <c r="F107" s="196"/>
      <c r="G107" s="196"/>
      <c r="H107" s="196"/>
      <c r="I107" s="196"/>
      <c r="J107" s="197">
        <f>J220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5297</v>
      </c>
      <c r="E108" s="196"/>
      <c r="F108" s="196"/>
      <c r="G108" s="196"/>
      <c r="H108" s="196"/>
      <c r="I108" s="196"/>
      <c r="J108" s="197">
        <f>J242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581</v>
      </c>
      <c r="E109" s="196"/>
      <c r="F109" s="196"/>
      <c r="G109" s="196"/>
      <c r="H109" s="196"/>
      <c r="I109" s="196"/>
      <c r="J109" s="197">
        <f>J265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8"/>
      <c r="C110" s="189"/>
      <c r="D110" s="190" t="s">
        <v>584</v>
      </c>
      <c r="E110" s="191"/>
      <c r="F110" s="191"/>
      <c r="G110" s="191"/>
      <c r="H110" s="191"/>
      <c r="I110" s="191"/>
      <c r="J110" s="192">
        <f>J272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4"/>
      <c r="C111" s="133"/>
      <c r="D111" s="195" t="s">
        <v>5298</v>
      </c>
      <c r="E111" s="196"/>
      <c r="F111" s="196"/>
      <c r="G111" s="196"/>
      <c r="H111" s="196"/>
      <c r="I111" s="196"/>
      <c r="J111" s="197">
        <f>J273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5299</v>
      </c>
      <c r="E112" s="196"/>
      <c r="F112" s="196"/>
      <c r="G112" s="196"/>
      <c r="H112" s="196"/>
      <c r="I112" s="196"/>
      <c r="J112" s="197">
        <f>J275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8"/>
      <c r="C113" s="189"/>
      <c r="D113" s="190" t="s">
        <v>4804</v>
      </c>
      <c r="E113" s="191"/>
      <c r="F113" s="191"/>
      <c r="G113" s="191"/>
      <c r="H113" s="191"/>
      <c r="I113" s="191"/>
      <c r="J113" s="192">
        <f>J277</f>
        <v>0</v>
      </c>
      <c r="K113" s="189"/>
      <c r="L113" s="19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88"/>
      <c r="C114" s="189"/>
      <c r="D114" s="190" t="s">
        <v>4238</v>
      </c>
      <c r="E114" s="191"/>
      <c r="F114" s="191"/>
      <c r="G114" s="191"/>
      <c r="H114" s="191"/>
      <c r="I114" s="191"/>
      <c r="J114" s="192">
        <f>J279</f>
        <v>0</v>
      </c>
      <c r="K114" s="189"/>
      <c r="L114" s="19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4"/>
      <c r="C115" s="133"/>
      <c r="D115" s="195" t="s">
        <v>4239</v>
      </c>
      <c r="E115" s="196"/>
      <c r="F115" s="196"/>
      <c r="G115" s="196"/>
      <c r="H115" s="196"/>
      <c r="I115" s="196"/>
      <c r="J115" s="197">
        <f>J280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168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6.25" customHeight="1">
      <c r="A125" s="38"/>
      <c r="B125" s="39"/>
      <c r="C125" s="40"/>
      <c r="D125" s="40"/>
      <c r="E125" s="183" t="str">
        <f>E7</f>
        <v>Dejvické divadlo-Přístavba a stavební úpravy objektu č.p.1084, k.ú. Dejvice, Zelená 15a,Praha 6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150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E9</f>
        <v>05 - Vytápění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F12</f>
        <v xml:space="preserve"> </v>
      </c>
      <c r="G129" s="40"/>
      <c r="H129" s="40"/>
      <c r="I129" s="32" t="s">
        <v>22</v>
      </c>
      <c r="J129" s="79" t="str">
        <f>IF(J12="","",J12)</f>
        <v>10. 6. 2025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E15</f>
        <v xml:space="preserve"> </v>
      </c>
      <c r="G131" s="40"/>
      <c r="H131" s="40"/>
      <c r="I131" s="32" t="s">
        <v>29</v>
      </c>
      <c r="J131" s="36" t="str">
        <f>E21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27</v>
      </c>
      <c r="D132" s="40"/>
      <c r="E132" s="40"/>
      <c r="F132" s="27" t="str">
        <f>IF(E18="","",E18)</f>
        <v>Vyplň údaj</v>
      </c>
      <c r="G132" s="40"/>
      <c r="H132" s="40"/>
      <c r="I132" s="32" t="s">
        <v>31</v>
      </c>
      <c r="J132" s="36" t="str">
        <f>E24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99"/>
      <c r="B134" s="200"/>
      <c r="C134" s="201" t="s">
        <v>169</v>
      </c>
      <c r="D134" s="202" t="s">
        <v>58</v>
      </c>
      <c r="E134" s="202" t="s">
        <v>54</v>
      </c>
      <c r="F134" s="202" t="s">
        <v>55</v>
      </c>
      <c r="G134" s="202" t="s">
        <v>170</v>
      </c>
      <c r="H134" s="202" t="s">
        <v>171</v>
      </c>
      <c r="I134" s="202" t="s">
        <v>172</v>
      </c>
      <c r="J134" s="203" t="s">
        <v>154</v>
      </c>
      <c r="K134" s="204" t="s">
        <v>173</v>
      </c>
      <c r="L134" s="205"/>
      <c r="M134" s="100" t="s">
        <v>1</v>
      </c>
      <c r="N134" s="101" t="s">
        <v>37</v>
      </c>
      <c r="O134" s="101" t="s">
        <v>174</v>
      </c>
      <c r="P134" s="101" t="s">
        <v>175</v>
      </c>
      <c r="Q134" s="101" t="s">
        <v>176</v>
      </c>
      <c r="R134" s="101" t="s">
        <v>177</v>
      </c>
      <c r="S134" s="101" t="s">
        <v>178</v>
      </c>
      <c r="T134" s="102" t="s">
        <v>179</v>
      </c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</row>
    <row r="135" s="2" customFormat="1" ht="22.8" customHeight="1">
      <c r="A135" s="38"/>
      <c r="B135" s="39"/>
      <c r="C135" s="107" t="s">
        <v>180</v>
      </c>
      <c r="D135" s="40"/>
      <c r="E135" s="40"/>
      <c r="F135" s="40"/>
      <c r="G135" s="40"/>
      <c r="H135" s="40"/>
      <c r="I135" s="40"/>
      <c r="J135" s="206">
        <f>BK135</f>
        <v>0</v>
      </c>
      <c r="K135" s="40"/>
      <c r="L135" s="44"/>
      <c r="M135" s="103"/>
      <c r="N135" s="207"/>
      <c r="O135" s="104"/>
      <c r="P135" s="208">
        <f>P136+P152+P272+P277+P279</f>
        <v>0</v>
      </c>
      <c r="Q135" s="104"/>
      <c r="R135" s="208">
        <f>R136+R152+R272+R277+R279</f>
        <v>0.7450312</v>
      </c>
      <c r="S135" s="104"/>
      <c r="T135" s="209">
        <f>T136+T152+T272+T277+T279</f>
        <v>0.69924000000000008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72</v>
      </c>
      <c r="AU135" s="17" t="s">
        <v>156</v>
      </c>
      <c r="BK135" s="210">
        <f>BK136+BK152+BK272+BK277+BK279</f>
        <v>0</v>
      </c>
    </row>
    <row r="136" s="12" customFormat="1" ht="25.92" customHeight="1">
      <c r="A136" s="12"/>
      <c r="B136" s="211"/>
      <c r="C136" s="212"/>
      <c r="D136" s="213" t="s">
        <v>72</v>
      </c>
      <c r="E136" s="214" t="s">
        <v>181</v>
      </c>
      <c r="F136" s="214" t="s">
        <v>182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P137+P140+P148</f>
        <v>0</v>
      </c>
      <c r="Q136" s="219"/>
      <c r="R136" s="220">
        <f>R137+R140+R148</f>
        <v>0.0088000000000000005</v>
      </c>
      <c r="S136" s="219"/>
      <c r="T136" s="221">
        <f>T137+T140+T148</f>
        <v>0.0080000000000000002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81</v>
      </c>
      <c r="AT136" s="223" t="s">
        <v>72</v>
      </c>
      <c r="AU136" s="223" t="s">
        <v>73</v>
      </c>
      <c r="AY136" s="222" t="s">
        <v>183</v>
      </c>
      <c r="BK136" s="224">
        <f>BK137+BK140+BK148</f>
        <v>0</v>
      </c>
    </row>
    <row r="137" s="12" customFormat="1" ht="22.8" customHeight="1">
      <c r="A137" s="12"/>
      <c r="B137" s="211"/>
      <c r="C137" s="212"/>
      <c r="D137" s="213" t="s">
        <v>72</v>
      </c>
      <c r="E137" s="225" t="s">
        <v>257</v>
      </c>
      <c r="F137" s="225" t="s">
        <v>1540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SUM(P138:P139)</f>
        <v>0</v>
      </c>
      <c r="Q137" s="219"/>
      <c r="R137" s="220">
        <f>SUM(R138:R139)</f>
        <v>0.0088000000000000005</v>
      </c>
      <c r="S137" s="219"/>
      <c r="T137" s="221">
        <f>SUM(T138:T139)</f>
        <v>0.0080000000000000002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81</v>
      </c>
      <c r="AT137" s="223" t="s">
        <v>72</v>
      </c>
      <c r="AU137" s="223" t="s">
        <v>81</v>
      </c>
      <c r="AY137" s="222" t="s">
        <v>183</v>
      </c>
      <c r="BK137" s="224">
        <f>SUM(BK138:BK139)</f>
        <v>0</v>
      </c>
    </row>
    <row r="138" s="2" customFormat="1" ht="24.15" customHeight="1">
      <c r="A138" s="38"/>
      <c r="B138" s="39"/>
      <c r="C138" s="227" t="s">
        <v>81</v>
      </c>
      <c r="D138" s="227" t="s">
        <v>185</v>
      </c>
      <c r="E138" s="228" t="s">
        <v>5300</v>
      </c>
      <c r="F138" s="229" t="s">
        <v>5301</v>
      </c>
      <c r="G138" s="230" t="s">
        <v>202</v>
      </c>
      <c r="H138" s="231">
        <v>40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38</v>
      </c>
      <c r="O138" s="91"/>
      <c r="P138" s="237">
        <f>O138*H138</f>
        <v>0</v>
      </c>
      <c r="Q138" s="237">
        <v>0.00022000000000000001</v>
      </c>
      <c r="R138" s="237">
        <f>Q138*H138</f>
        <v>0.0088000000000000005</v>
      </c>
      <c r="S138" s="237">
        <v>0.00020000000000000001</v>
      </c>
      <c r="T138" s="238">
        <f>S138*H138</f>
        <v>0.0080000000000000002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188</v>
      </c>
      <c r="AT138" s="239" t="s">
        <v>185</v>
      </c>
      <c r="AU138" s="239" t="s">
        <v>83</v>
      </c>
      <c r="AY138" s="17" t="s">
        <v>183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81</v>
      </c>
      <c r="BK138" s="240">
        <f>ROUND(I138*H138,2)</f>
        <v>0</v>
      </c>
      <c r="BL138" s="17" t="s">
        <v>188</v>
      </c>
      <c r="BM138" s="239" t="s">
        <v>5302</v>
      </c>
    </row>
    <row r="139" s="14" customFormat="1">
      <c r="A139" s="14"/>
      <c r="B139" s="252"/>
      <c r="C139" s="253"/>
      <c r="D139" s="243" t="s">
        <v>195</v>
      </c>
      <c r="E139" s="254" t="s">
        <v>1</v>
      </c>
      <c r="F139" s="255" t="s">
        <v>482</v>
      </c>
      <c r="G139" s="253"/>
      <c r="H139" s="256">
        <v>40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195</v>
      </c>
      <c r="AU139" s="262" t="s">
        <v>83</v>
      </c>
      <c r="AV139" s="14" t="s">
        <v>83</v>
      </c>
      <c r="AW139" s="14" t="s">
        <v>30</v>
      </c>
      <c r="AX139" s="14" t="s">
        <v>81</v>
      </c>
      <c r="AY139" s="262" t="s">
        <v>183</v>
      </c>
    </row>
    <row r="140" s="12" customFormat="1" ht="22.8" customHeight="1">
      <c r="A140" s="12"/>
      <c r="B140" s="211"/>
      <c r="C140" s="212"/>
      <c r="D140" s="213" t="s">
        <v>72</v>
      </c>
      <c r="E140" s="225" t="s">
        <v>433</v>
      </c>
      <c r="F140" s="225" t="s">
        <v>434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SUM(P141:P147)</f>
        <v>0</v>
      </c>
      <c r="Q140" s="219"/>
      <c r="R140" s="220">
        <f>SUM(R141:R147)</f>
        <v>0</v>
      </c>
      <c r="S140" s="219"/>
      <c r="T140" s="221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81</v>
      </c>
      <c r="AT140" s="223" t="s">
        <v>72</v>
      </c>
      <c r="AU140" s="223" t="s">
        <v>81</v>
      </c>
      <c r="AY140" s="222" t="s">
        <v>183</v>
      </c>
      <c r="BK140" s="224">
        <f>SUM(BK141:BK147)</f>
        <v>0</v>
      </c>
    </row>
    <row r="141" s="2" customFormat="1" ht="24.15" customHeight="1">
      <c r="A141" s="38"/>
      <c r="B141" s="39"/>
      <c r="C141" s="227" t="s">
        <v>83</v>
      </c>
      <c r="D141" s="227" t="s">
        <v>185</v>
      </c>
      <c r="E141" s="228" t="s">
        <v>436</v>
      </c>
      <c r="F141" s="229" t="s">
        <v>437</v>
      </c>
      <c r="G141" s="230" t="s">
        <v>293</v>
      </c>
      <c r="H141" s="231">
        <v>0.69899999999999995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188</v>
      </c>
      <c r="AT141" s="239" t="s">
        <v>185</v>
      </c>
      <c r="AU141" s="239" t="s">
        <v>83</v>
      </c>
      <c r="AY141" s="17" t="s">
        <v>183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188</v>
      </c>
      <c r="BM141" s="239" t="s">
        <v>5303</v>
      </c>
    </row>
    <row r="142" s="2" customFormat="1" ht="33" customHeight="1">
      <c r="A142" s="38"/>
      <c r="B142" s="39"/>
      <c r="C142" s="227" t="s">
        <v>199</v>
      </c>
      <c r="D142" s="227" t="s">
        <v>185</v>
      </c>
      <c r="E142" s="228" t="s">
        <v>440</v>
      </c>
      <c r="F142" s="229" t="s">
        <v>441</v>
      </c>
      <c r="G142" s="230" t="s">
        <v>293</v>
      </c>
      <c r="H142" s="231">
        <v>3.4950000000000001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188</v>
      </c>
      <c r="AT142" s="239" t="s">
        <v>185</v>
      </c>
      <c r="AU142" s="239" t="s">
        <v>83</v>
      </c>
      <c r="AY142" s="17" t="s">
        <v>183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188</v>
      </c>
      <c r="BM142" s="239" t="s">
        <v>5304</v>
      </c>
    </row>
    <row r="143" s="14" customFormat="1">
      <c r="A143" s="14"/>
      <c r="B143" s="252"/>
      <c r="C143" s="253"/>
      <c r="D143" s="243" t="s">
        <v>195</v>
      </c>
      <c r="E143" s="253"/>
      <c r="F143" s="255" t="s">
        <v>5305</v>
      </c>
      <c r="G143" s="253"/>
      <c r="H143" s="256">
        <v>3.4950000000000001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195</v>
      </c>
      <c r="AU143" s="262" t="s">
        <v>83</v>
      </c>
      <c r="AV143" s="14" t="s">
        <v>83</v>
      </c>
      <c r="AW143" s="14" t="s">
        <v>4</v>
      </c>
      <c r="AX143" s="14" t="s">
        <v>81</v>
      </c>
      <c r="AY143" s="262" t="s">
        <v>183</v>
      </c>
    </row>
    <row r="144" s="2" customFormat="1" ht="24.15" customHeight="1">
      <c r="A144" s="38"/>
      <c r="B144" s="39"/>
      <c r="C144" s="227" t="s">
        <v>188</v>
      </c>
      <c r="D144" s="227" t="s">
        <v>185</v>
      </c>
      <c r="E144" s="228" t="s">
        <v>445</v>
      </c>
      <c r="F144" s="229" t="s">
        <v>446</v>
      </c>
      <c r="G144" s="230" t="s">
        <v>293</v>
      </c>
      <c r="H144" s="231">
        <v>0.69899999999999995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188</v>
      </c>
      <c r="AT144" s="239" t="s">
        <v>185</v>
      </c>
      <c r="AU144" s="239" t="s">
        <v>83</v>
      </c>
      <c r="AY144" s="17" t="s">
        <v>183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81</v>
      </c>
      <c r="BK144" s="240">
        <f>ROUND(I144*H144,2)</f>
        <v>0</v>
      </c>
      <c r="BL144" s="17" t="s">
        <v>188</v>
      </c>
      <c r="BM144" s="239" t="s">
        <v>5306</v>
      </c>
    </row>
    <row r="145" s="2" customFormat="1" ht="24.15" customHeight="1">
      <c r="A145" s="38"/>
      <c r="B145" s="39"/>
      <c r="C145" s="227" t="s">
        <v>244</v>
      </c>
      <c r="D145" s="227" t="s">
        <v>185</v>
      </c>
      <c r="E145" s="228" t="s">
        <v>449</v>
      </c>
      <c r="F145" s="229" t="s">
        <v>450</v>
      </c>
      <c r="G145" s="230" t="s">
        <v>293</v>
      </c>
      <c r="H145" s="231">
        <v>13.281000000000001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188</v>
      </c>
      <c r="AT145" s="239" t="s">
        <v>185</v>
      </c>
      <c r="AU145" s="239" t="s">
        <v>83</v>
      </c>
      <c r="AY145" s="17" t="s">
        <v>183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81</v>
      </c>
      <c r="BK145" s="240">
        <f>ROUND(I145*H145,2)</f>
        <v>0</v>
      </c>
      <c r="BL145" s="17" t="s">
        <v>188</v>
      </c>
      <c r="BM145" s="239" t="s">
        <v>5307</v>
      </c>
    </row>
    <row r="146" s="14" customFormat="1">
      <c r="A146" s="14"/>
      <c r="B146" s="252"/>
      <c r="C146" s="253"/>
      <c r="D146" s="243" t="s">
        <v>195</v>
      </c>
      <c r="E146" s="253"/>
      <c r="F146" s="255" t="s">
        <v>5308</v>
      </c>
      <c r="G146" s="253"/>
      <c r="H146" s="256">
        <v>13.281000000000001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195</v>
      </c>
      <c r="AU146" s="262" t="s">
        <v>83</v>
      </c>
      <c r="AV146" s="14" t="s">
        <v>83</v>
      </c>
      <c r="AW146" s="14" t="s">
        <v>4</v>
      </c>
      <c r="AX146" s="14" t="s">
        <v>81</v>
      </c>
      <c r="AY146" s="262" t="s">
        <v>183</v>
      </c>
    </row>
    <row r="147" s="2" customFormat="1" ht="33" customHeight="1">
      <c r="A147" s="38"/>
      <c r="B147" s="39"/>
      <c r="C147" s="227" t="s">
        <v>257</v>
      </c>
      <c r="D147" s="227" t="s">
        <v>185</v>
      </c>
      <c r="E147" s="228" t="s">
        <v>454</v>
      </c>
      <c r="F147" s="229" t="s">
        <v>455</v>
      </c>
      <c r="G147" s="230" t="s">
        <v>293</v>
      </c>
      <c r="H147" s="231">
        <v>0.69899999999999995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188</v>
      </c>
      <c r="AT147" s="239" t="s">
        <v>185</v>
      </c>
      <c r="AU147" s="239" t="s">
        <v>83</v>
      </c>
      <c r="AY147" s="17" t="s">
        <v>183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188</v>
      </c>
      <c r="BM147" s="239" t="s">
        <v>5309</v>
      </c>
    </row>
    <row r="148" s="12" customFormat="1" ht="22.8" customHeight="1">
      <c r="A148" s="12"/>
      <c r="B148" s="211"/>
      <c r="C148" s="212"/>
      <c r="D148" s="213" t="s">
        <v>72</v>
      </c>
      <c r="E148" s="225" t="s">
        <v>2204</v>
      </c>
      <c r="F148" s="225" t="s">
        <v>2205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SUM(P149:P151)</f>
        <v>0</v>
      </c>
      <c r="Q148" s="219"/>
      <c r="R148" s="220">
        <f>SUM(R149:R151)</f>
        <v>0</v>
      </c>
      <c r="S148" s="219"/>
      <c r="T148" s="221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81</v>
      </c>
      <c r="AT148" s="223" t="s">
        <v>72</v>
      </c>
      <c r="AU148" s="223" t="s">
        <v>81</v>
      </c>
      <c r="AY148" s="222" t="s">
        <v>183</v>
      </c>
      <c r="BK148" s="224">
        <f>SUM(BK149:BK151)</f>
        <v>0</v>
      </c>
    </row>
    <row r="149" s="2" customFormat="1" ht="21.75" customHeight="1">
      <c r="A149" s="38"/>
      <c r="B149" s="39"/>
      <c r="C149" s="227" t="s">
        <v>277</v>
      </c>
      <c r="D149" s="227" t="s">
        <v>185</v>
      </c>
      <c r="E149" s="228" t="s">
        <v>5310</v>
      </c>
      <c r="F149" s="229" t="s">
        <v>5311</v>
      </c>
      <c r="G149" s="230" t="s">
        <v>293</v>
      </c>
      <c r="H149" s="231">
        <v>0.0089999999999999993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188</v>
      </c>
      <c r="AT149" s="239" t="s">
        <v>185</v>
      </c>
      <c r="AU149" s="239" t="s">
        <v>83</v>
      </c>
      <c r="AY149" s="17" t="s">
        <v>183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81</v>
      </c>
      <c r="BK149" s="240">
        <f>ROUND(I149*H149,2)</f>
        <v>0</v>
      </c>
      <c r="BL149" s="17" t="s">
        <v>188</v>
      </c>
      <c r="BM149" s="239" t="s">
        <v>5312</v>
      </c>
    </row>
    <row r="150" s="2" customFormat="1" ht="24.15" customHeight="1">
      <c r="A150" s="38"/>
      <c r="B150" s="39"/>
      <c r="C150" s="227" t="s">
        <v>283</v>
      </c>
      <c r="D150" s="227" t="s">
        <v>185</v>
      </c>
      <c r="E150" s="228" t="s">
        <v>2211</v>
      </c>
      <c r="F150" s="229" t="s">
        <v>2212</v>
      </c>
      <c r="G150" s="230" t="s">
        <v>293</v>
      </c>
      <c r="H150" s="231">
        <v>0.017999999999999999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188</v>
      </c>
      <c r="AT150" s="239" t="s">
        <v>185</v>
      </c>
      <c r="AU150" s="239" t="s">
        <v>83</v>
      </c>
      <c r="AY150" s="17" t="s">
        <v>183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188</v>
      </c>
      <c r="BM150" s="239" t="s">
        <v>5313</v>
      </c>
    </row>
    <row r="151" s="14" customFormat="1">
      <c r="A151" s="14"/>
      <c r="B151" s="252"/>
      <c r="C151" s="253"/>
      <c r="D151" s="243" t="s">
        <v>195</v>
      </c>
      <c r="E151" s="253"/>
      <c r="F151" s="255" t="s">
        <v>5314</v>
      </c>
      <c r="G151" s="253"/>
      <c r="H151" s="256">
        <v>0.017999999999999999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195</v>
      </c>
      <c r="AU151" s="262" t="s">
        <v>83</v>
      </c>
      <c r="AV151" s="14" t="s">
        <v>83</v>
      </c>
      <c r="AW151" s="14" t="s">
        <v>4</v>
      </c>
      <c r="AX151" s="14" t="s">
        <v>81</v>
      </c>
      <c r="AY151" s="262" t="s">
        <v>183</v>
      </c>
    </row>
    <row r="152" s="12" customFormat="1" ht="25.92" customHeight="1">
      <c r="A152" s="12"/>
      <c r="B152" s="211"/>
      <c r="C152" s="212"/>
      <c r="D152" s="213" t="s">
        <v>72</v>
      </c>
      <c r="E152" s="214" t="s">
        <v>457</v>
      </c>
      <c r="F152" s="214" t="s">
        <v>458</v>
      </c>
      <c r="G152" s="212"/>
      <c r="H152" s="212"/>
      <c r="I152" s="215"/>
      <c r="J152" s="216">
        <f>BK152</f>
        <v>0</v>
      </c>
      <c r="K152" s="212"/>
      <c r="L152" s="217"/>
      <c r="M152" s="218"/>
      <c r="N152" s="219"/>
      <c r="O152" s="219"/>
      <c r="P152" s="220">
        <f>P153+P174+P181+P186+P193+P220+P242+P265</f>
        <v>0</v>
      </c>
      <c r="Q152" s="219"/>
      <c r="R152" s="220">
        <f>R153+R174+R181+R186+R193+R220+R242+R265</f>
        <v>0.73623119999999997</v>
      </c>
      <c r="S152" s="219"/>
      <c r="T152" s="221">
        <f>T153+T174+T181+T186+T193+T220+T242+T265</f>
        <v>0.69124000000000008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83</v>
      </c>
      <c r="AT152" s="223" t="s">
        <v>72</v>
      </c>
      <c r="AU152" s="223" t="s">
        <v>73</v>
      </c>
      <c r="AY152" s="222" t="s">
        <v>183</v>
      </c>
      <c r="BK152" s="224">
        <f>BK153+BK174+BK181+BK186+BK193+BK220+BK242+BK265</f>
        <v>0</v>
      </c>
    </row>
    <row r="153" s="12" customFormat="1" ht="22.8" customHeight="1">
      <c r="A153" s="12"/>
      <c r="B153" s="211"/>
      <c r="C153" s="212"/>
      <c r="D153" s="213" t="s">
        <v>72</v>
      </c>
      <c r="E153" s="225" t="s">
        <v>2393</v>
      </c>
      <c r="F153" s="225" t="s">
        <v>2394</v>
      </c>
      <c r="G153" s="212"/>
      <c r="H153" s="212"/>
      <c r="I153" s="215"/>
      <c r="J153" s="226">
        <f>BK153</f>
        <v>0</v>
      </c>
      <c r="K153" s="212"/>
      <c r="L153" s="217"/>
      <c r="M153" s="218"/>
      <c r="N153" s="219"/>
      <c r="O153" s="219"/>
      <c r="P153" s="220">
        <f>SUM(P154:P173)</f>
        <v>0</v>
      </c>
      <c r="Q153" s="219"/>
      <c r="R153" s="220">
        <f>SUM(R154:R173)</f>
        <v>0.057571200000000003</v>
      </c>
      <c r="S153" s="219"/>
      <c r="T153" s="221">
        <f>SUM(T154:T173)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83</v>
      </c>
      <c r="AT153" s="223" t="s">
        <v>72</v>
      </c>
      <c r="AU153" s="223" t="s">
        <v>81</v>
      </c>
      <c r="AY153" s="222" t="s">
        <v>183</v>
      </c>
      <c r="BK153" s="224">
        <f>SUM(BK154:BK173)</f>
        <v>0</v>
      </c>
    </row>
    <row r="154" s="2" customFormat="1" ht="33" customHeight="1">
      <c r="A154" s="38"/>
      <c r="B154" s="39"/>
      <c r="C154" s="227" t="s">
        <v>190</v>
      </c>
      <c r="D154" s="227" t="s">
        <v>185</v>
      </c>
      <c r="E154" s="228" t="s">
        <v>5315</v>
      </c>
      <c r="F154" s="229" t="s">
        <v>5316</v>
      </c>
      <c r="G154" s="230" t="s">
        <v>319</v>
      </c>
      <c r="H154" s="231">
        <v>96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0.00019000000000000001</v>
      </c>
      <c r="R154" s="237">
        <f>Q154*H154</f>
        <v>0.018239999999999999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327</v>
      </c>
      <c r="AT154" s="239" t="s">
        <v>185</v>
      </c>
      <c r="AU154" s="239" t="s">
        <v>83</v>
      </c>
      <c r="AY154" s="17" t="s">
        <v>183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81</v>
      </c>
      <c r="BK154" s="240">
        <f>ROUND(I154*H154,2)</f>
        <v>0</v>
      </c>
      <c r="BL154" s="17" t="s">
        <v>327</v>
      </c>
      <c r="BM154" s="239" t="s">
        <v>5317</v>
      </c>
    </row>
    <row r="155" s="14" customFormat="1">
      <c r="A155" s="14"/>
      <c r="B155" s="252"/>
      <c r="C155" s="253"/>
      <c r="D155" s="243" t="s">
        <v>195</v>
      </c>
      <c r="E155" s="254" t="s">
        <v>1</v>
      </c>
      <c r="F155" s="255" t="s">
        <v>5318</v>
      </c>
      <c r="G155" s="253"/>
      <c r="H155" s="256">
        <v>96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195</v>
      </c>
      <c r="AU155" s="262" t="s">
        <v>83</v>
      </c>
      <c r="AV155" s="14" t="s">
        <v>83</v>
      </c>
      <c r="AW155" s="14" t="s">
        <v>30</v>
      </c>
      <c r="AX155" s="14" t="s">
        <v>81</v>
      </c>
      <c r="AY155" s="262" t="s">
        <v>183</v>
      </c>
    </row>
    <row r="156" s="2" customFormat="1" ht="24.15" customHeight="1">
      <c r="A156" s="38"/>
      <c r="B156" s="39"/>
      <c r="C156" s="277" t="s">
        <v>137</v>
      </c>
      <c r="D156" s="277" t="s">
        <v>649</v>
      </c>
      <c r="E156" s="278" t="s">
        <v>5319</v>
      </c>
      <c r="F156" s="279" t="s">
        <v>5320</v>
      </c>
      <c r="G156" s="280" t="s">
        <v>319</v>
      </c>
      <c r="H156" s="281">
        <v>12.24</v>
      </c>
      <c r="I156" s="282"/>
      <c r="J156" s="283">
        <f>ROUND(I156*H156,2)</f>
        <v>0</v>
      </c>
      <c r="K156" s="284"/>
      <c r="L156" s="285"/>
      <c r="M156" s="286" t="s">
        <v>1</v>
      </c>
      <c r="N156" s="287" t="s">
        <v>38</v>
      </c>
      <c r="O156" s="91"/>
      <c r="P156" s="237">
        <f>O156*H156</f>
        <v>0</v>
      </c>
      <c r="Q156" s="237">
        <v>0.00023000000000000001</v>
      </c>
      <c r="R156" s="237">
        <f>Q156*H156</f>
        <v>0.0028152000000000003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435</v>
      </c>
      <c r="AT156" s="239" t="s">
        <v>649</v>
      </c>
      <c r="AU156" s="239" t="s">
        <v>83</v>
      </c>
      <c r="AY156" s="17" t="s">
        <v>183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81</v>
      </c>
      <c r="BK156" s="240">
        <f>ROUND(I156*H156,2)</f>
        <v>0</v>
      </c>
      <c r="BL156" s="17" t="s">
        <v>327</v>
      </c>
      <c r="BM156" s="239" t="s">
        <v>5321</v>
      </c>
    </row>
    <row r="157" s="14" customFormat="1">
      <c r="A157" s="14"/>
      <c r="B157" s="252"/>
      <c r="C157" s="253"/>
      <c r="D157" s="243" t="s">
        <v>195</v>
      </c>
      <c r="E157" s="254" t="s">
        <v>1</v>
      </c>
      <c r="F157" s="255" t="s">
        <v>8</v>
      </c>
      <c r="G157" s="253"/>
      <c r="H157" s="256">
        <v>12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195</v>
      </c>
      <c r="AU157" s="262" t="s">
        <v>83</v>
      </c>
      <c r="AV157" s="14" t="s">
        <v>83</v>
      </c>
      <c r="AW157" s="14" t="s">
        <v>30</v>
      </c>
      <c r="AX157" s="14" t="s">
        <v>81</v>
      </c>
      <c r="AY157" s="262" t="s">
        <v>183</v>
      </c>
    </row>
    <row r="158" s="14" customFormat="1">
      <c r="A158" s="14"/>
      <c r="B158" s="252"/>
      <c r="C158" s="253"/>
      <c r="D158" s="243" t="s">
        <v>195</v>
      </c>
      <c r="E158" s="253"/>
      <c r="F158" s="255" t="s">
        <v>5322</v>
      </c>
      <c r="G158" s="253"/>
      <c r="H158" s="256">
        <v>12.24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195</v>
      </c>
      <c r="AU158" s="262" t="s">
        <v>83</v>
      </c>
      <c r="AV158" s="14" t="s">
        <v>83</v>
      </c>
      <c r="AW158" s="14" t="s">
        <v>4</v>
      </c>
      <c r="AX158" s="14" t="s">
        <v>81</v>
      </c>
      <c r="AY158" s="262" t="s">
        <v>183</v>
      </c>
    </row>
    <row r="159" s="2" customFormat="1" ht="24.15" customHeight="1">
      <c r="A159" s="38"/>
      <c r="B159" s="39"/>
      <c r="C159" s="277" t="s">
        <v>140</v>
      </c>
      <c r="D159" s="277" t="s">
        <v>649</v>
      </c>
      <c r="E159" s="278" t="s">
        <v>5323</v>
      </c>
      <c r="F159" s="279" t="s">
        <v>5324</v>
      </c>
      <c r="G159" s="280" t="s">
        <v>319</v>
      </c>
      <c r="H159" s="281">
        <v>32.640000000000001</v>
      </c>
      <c r="I159" s="282"/>
      <c r="J159" s="283">
        <f>ROUND(I159*H159,2)</f>
        <v>0</v>
      </c>
      <c r="K159" s="284"/>
      <c r="L159" s="285"/>
      <c r="M159" s="286" t="s">
        <v>1</v>
      </c>
      <c r="N159" s="287" t="s">
        <v>38</v>
      </c>
      <c r="O159" s="91"/>
      <c r="P159" s="237">
        <f>O159*H159</f>
        <v>0</v>
      </c>
      <c r="Q159" s="237">
        <v>0.00025000000000000001</v>
      </c>
      <c r="R159" s="237">
        <f>Q159*H159</f>
        <v>0.0081600000000000006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435</v>
      </c>
      <c r="AT159" s="239" t="s">
        <v>649</v>
      </c>
      <c r="AU159" s="239" t="s">
        <v>83</v>
      </c>
      <c r="AY159" s="17" t="s">
        <v>183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327</v>
      </c>
      <c r="BM159" s="239" t="s">
        <v>5325</v>
      </c>
    </row>
    <row r="160" s="14" customFormat="1">
      <c r="A160" s="14"/>
      <c r="B160" s="252"/>
      <c r="C160" s="253"/>
      <c r="D160" s="243" t="s">
        <v>195</v>
      </c>
      <c r="E160" s="254" t="s">
        <v>1</v>
      </c>
      <c r="F160" s="255" t="s">
        <v>435</v>
      </c>
      <c r="G160" s="253"/>
      <c r="H160" s="256">
        <v>32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195</v>
      </c>
      <c r="AU160" s="262" t="s">
        <v>83</v>
      </c>
      <c r="AV160" s="14" t="s">
        <v>83</v>
      </c>
      <c r="AW160" s="14" t="s">
        <v>30</v>
      </c>
      <c r="AX160" s="14" t="s">
        <v>81</v>
      </c>
      <c r="AY160" s="262" t="s">
        <v>183</v>
      </c>
    </row>
    <row r="161" s="14" customFormat="1">
      <c r="A161" s="14"/>
      <c r="B161" s="252"/>
      <c r="C161" s="253"/>
      <c r="D161" s="243" t="s">
        <v>195</v>
      </c>
      <c r="E161" s="253"/>
      <c r="F161" s="255" t="s">
        <v>5326</v>
      </c>
      <c r="G161" s="253"/>
      <c r="H161" s="256">
        <v>32.640000000000001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195</v>
      </c>
      <c r="AU161" s="262" t="s">
        <v>83</v>
      </c>
      <c r="AV161" s="14" t="s">
        <v>83</v>
      </c>
      <c r="AW161" s="14" t="s">
        <v>4</v>
      </c>
      <c r="AX161" s="14" t="s">
        <v>81</v>
      </c>
      <c r="AY161" s="262" t="s">
        <v>183</v>
      </c>
    </row>
    <row r="162" s="2" customFormat="1" ht="24.15" customHeight="1">
      <c r="A162" s="38"/>
      <c r="B162" s="39"/>
      <c r="C162" s="277" t="s">
        <v>8</v>
      </c>
      <c r="D162" s="277" t="s">
        <v>649</v>
      </c>
      <c r="E162" s="278" t="s">
        <v>5327</v>
      </c>
      <c r="F162" s="279" t="s">
        <v>5328</v>
      </c>
      <c r="G162" s="280" t="s">
        <v>319</v>
      </c>
      <c r="H162" s="281">
        <v>12.24</v>
      </c>
      <c r="I162" s="282"/>
      <c r="J162" s="283">
        <f>ROUND(I162*H162,2)</f>
        <v>0</v>
      </c>
      <c r="K162" s="284"/>
      <c r="L162" s="285"/>
      <c r="M162" s="286" t="s">
        <v>1</v>
      </c>
      <c r="N162" s="287" t="s">
        <v>38</v>
      </c>
      <c r="O162" s="91"/>
      <c r="P162" s="237">
        <f>O162*H162</f>
        <v>0</v>
      </c>
      <c r="Q162" s="237">
        <v>0.00027</v>
      </c>
      <c r="R162" s="237">
        <f>Q162*H162</f>
        <v>0.0033048000000000001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435</v>
      </c>
      <c r="AT162" s="239" t="s">
        <v>649</v>
      </c>
      <c r="AU162" s="239" t="s">
        <v>83</v>
      </c>
      <c r="AY162" s="17" t="s">
        <v>183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327</v>
      </c>
      <c r="BM162" s="239" t="s">
        <v>5329</v>
      </c>
    </row>
    <row r="163" s="14" customFormat="1">
      <c r="A163" s="14"/>
      <c r="B163" s="252"/>
      <c r="C163" s="253"/>
      <c r="D163" s="243" t="s">
        <v>195</v>
      </c>
      <c r="E163" s="254" t="s">
        <v>1</v>
      </c>
      <c r="F163" s="255" t="s">
        <v>8</v>
      </c>
      <c r="G163" s="253"/>
      <c r="H163" s="256">
        <v>12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195</v>
      </c>
      <c r="AU163" s="262" t="s">
        <v>83</v>
      </c>
      <c r="AV163" s="14" t="s">
        <v>83</v>
      </c>
      <c r="AW163" s="14" t="s">
        <v>30</v>
      </c>
      <c r="AX163" s="14" t="s">
        <v>81</v>
      </c>
      <c r="AY163" s="262" t="s">
        <v>183</v>
      </c>
    </row>
    <row r="164" s="14" customFormat="1">
      <c r="A164" s="14"/>
      <c r="B164" s="252"/>
      <c r="C164" s="253"/>
      <c r="D164" s="243" t="s">
        <v>195</v>
      </c>
      <c r="E164" s="253"/>
      <c r="F164" s="255" t="s">
        <v>5322</v>
      </c>
      <c r="G164" s="253"/>
      <c r="H164" s="256">
        <v>12.24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195</v>
      </c>
      <c r="AU164" s="262" t="s">
        <v>83</v>
      </c>
      <c r="AV164" s="14" t="s">
        <v>83</v>
      </c>
      <c r="AW164" s="14" t="s">
        <v>4</v>
      </c>
      <c r="AX164" s="14" t="s">
        <v>81</v>
      </c>
      <c r="AY164" s="262" t="s">
        <v>183</v>
      </c>
    </row>
    <row r="165" s="2" customFormat="1" ht="24.15" customHeight="1">
      <c r="A165" s="38"/>
      <c r="B165" s="39"/>
      <c r="C165" s="277" t="s">
        <v>143</v>
      </c>
      <c r="D165" s="277" t="s">
        <v>649</v>
      </c>
      <c r="E165" s="278" t="s">
        <v>5330</v>
      </c>
      <c r="F165" s="279" t="s">
        <v>5331</v>
      </c>
      <c r="G165" s="280" t="s">
        <v>319</v>
      </c>
      <c r="H165" s="281">
        <v>16.32</v>
      </c>
      <c r="I165" s="282"/>
      <c r="J165" s="283">
        <f>ROUND(I165*H165,2)</f>
        <v>0</v>
      </c>
      <c r="K165" s="284"/>
      <c r="L165" s="285"/>
      <c r="M165" s="286" t="s">
        <v>1</v>
      </c>
      <c r="N165" s="287" t="s">
        <v>38</v>
      </c>
      <c r="O165" s="91"/>
      <c r="P165" s="237">
        <f>O165*H165</f>
        <v>0</v>
      </c>
      <c r="Q165" s="237">
        <v>0.00029</v>
      </c>
      <c r="R165" s="237">
        <f>Q165*H165</f>
        <v>0.0047327999999999997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435</v>
      </c>
      <c r="AT165" s="239" t="s">
        <v>649</v>
      </c>
      <c r="AU165" s="239" t="s">
        <v>83</v>
      </c>
      <c r="AY165" s="17" t="s">
        <v>183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81</v>
      </c>
      <c r="BK165" s="240">
        <f>ROUND(I165*H165,2)</f>
        <v>0</v>
      </c>
      <c r="BL165" s="17" t="s">
        <v>327</v>
      </c>
      <c r="BM165" s="239" t="s">
        <v>5332</v>
      </c>
    </row>
    <row r="166" s="14" customFormat="1">
      <c r="A166" s="14"/>
      <c r="B166" s="252"/>
      <c r="C166" s="253"/>
      <c r="D166" s="243" t="s">
        <v>195</v>
      </c>
      <c r="E166" s="254" t="s">
        <v>1</v>
      </c>
      <c r="F166" s="255" t="s">
        <v>327</v>
      </c>
      <c r="G166" s="253"/>
      <c r="H166" s="256">
        <v>16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195</v>
      </c>
      <c r="AU166" s="262" t="s">
        <v>83</v>
      </c>
      <c r="AV166" s="14" t="s">
        <v>83</v>
      </c>
      <c r="AW166" s="14" t="s">
        <v>30</v>
      </c>
      <c r="AX166" s="14" t="s">
        <v>81</v>
      </c>
      <c r="AY166" s="262" t="s">
        <v>183</v>
      </c>
    </row>
    <row r="167" s="14" customFormat="1">
      <c r="A167" s="14"/>
      <c r="B167" s="252"/>
      <c r="C167" s="253"/>
      <c r="D167" s="243" t="s">
        <v>195</v>
      </c>
      <c r="E167" s="253"/>
      <c r="F167" s="255" t="s">
        <v>5333</v>
      </c>
      <c r="G167" s="253"/>
      <c r="H167" s="256">
        <v>16.32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195</v>
      </c>
      <c r="AU167" s="262" t="s">
        <v>83</v>
      </c>
      <c r="AV167" s="14" t="s">
        <v>83</v>
      </c>
      <c r="AW167" s="14" t="s">
        <v>4</v>
      </c>
      <c r="AX167" s="14" t="s">
        <v>81</v>
      </c>
      <c r="AY167" s="262" t="s">
        <v>183</v>
      </c>
    </row>
    <row r="168" s="2" customFormat="1" ht="24.15" customHeight="1">
      <c r="A168" s="38"/>
      <c r="B168" s="39"/>
      <c r="C168" s="277" t="s">
        <v>146</v>
      </c>
      <c r="D168" s="277" t="s">
        <v>649</v>
      </c>
      <c r="E168" s="278" t="s">
        <v>5334</v>
      </c>
      <c r="F168" s="279" t="s">
        <v>5335</v>
      </c>
      <c r="G168" s="280" t="s">
        <v>319</v>
      </c>
      <c r="H168" s="281">
        <v>24.48</v>
      </c>
      <c r="I168" s="282"/>
      <c r="J168" s="283">
        <f>ROUND(I168*H168,2)</f>
        <v>0</v>
      </c>
      <c r="K168" s="284"/>
      <c r="L168" s="285"/>
      <c r="M168" s="286" t="s">
        <v>1</v>
      </c>
      <c r="N168" s="287" t="s">
        <v>38</v>
      </c>
      <c r="O168" s="91"/>
      <c r="P168" s="237">
        <f>O168*H168</f>
        <v>0</v>
      </c>
      <c r="Q168" s="237">
        <v>0.00083000000000000001</v>
      </c>
      <c r="R168" s="237">
        <f>Q168*H168</f>
        <v>0.0203184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435</v>
      </c>
      <c r="AT168" s="239" t="s">
        <v>649</v>
      </c>
      <c r="AU168" s="239" t="s">
        <v>83</v>
      </c>
      <c r="AY168" s="17" t="s">
        <v>183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81</v>
      </c>
      <c r="BK168" s="240">
        <f>ROUND(I168*H168,2)</f>
        <v>0</v>
      </c>
      <c r="BL168" s="17" t="s">
        <v>327</v>
      </c>
      <c r="BM168" s="239" t="s">
        <v>5336</v>
      </c>
    </row>
    <row r="169" s="14" customFormat="1">
      <c r="A169" s="14"/>
      <c r="B169" s="252"/>
      <c r="C169" s="253"/>
      <c r="D169" s="243" t="s">
        <v>195</v>
      </c>
      <c r="E169" s="254" t="s">
        <v>1</v>
      </c>
      <c r="F169" s="255" t="s">
        <v>376</v>
      </c>
      <c r="G169" s="253"/>
      <c r="H169" s="256">
        <v>24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195</v>
      </c>
      <c r="AU169" s="262" t="s">
        <v>83</v>
      </c>
      <c r="AV169" s="14" t="s">
        <v>83</v>
      </c>
      <c r="AW169" s="14" t="s">
        <v>30</v>
      </c>
      <c r="AX169" s="14" t="s">
        <v>81</v>
      </c>
      <c r="AY169" s="262" t="s">
        <v>183</v>
      </c>
    </row>
    <row r="170" s="14" customFormat="1">
      <c r="A170" s="14"/>
      <c r="B170" s="252"/>
      <c r="C170" s="253"/>
      <c r="D170" s="243" t="s">
        <v>195</v>
      </c>
      <c r="E170" s="253"/>
      <c r="F170" s="255" t="s">
        <v>5337</v>
      </c>
      <c r="G170" s="253"/>
      <c r="H170" s="256">
        <v>24.48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195</v>
      </c>
      <c r="AU170" s="262" t="s">
        <v>83</v>
      </c>
      <c r="AV170" s="14" t="s">
        <v>83</v>
      </c>
      <c r="AW170" s="14" t="s">
        <v>4</v>
      </c>
      <c r="AX170" s="14" t="s">
        <v>81</v>
      </c>
      <c r="AY170" s="262" t="s">
        <v>183</v>
      </c>
    </row>
    <row r="171" s="2" customFormat="1" ht="24.15" customHeight="1">
      <c r="A171" s="38"/>
      <c r="B171" s="39"/>
      <c r="C171" s="227" t="s">
        <v>322</v>
      </c>
      <c r="D171" s="227" t="s">
        <v>185</v>
      </c>
      <c r="E171" s="228" t="s">
        <v>2541</v>
      </c>
      <c r="F171" s="229" t="s">
        <v>2542</v>
      </c>
      <c r="G171" s="230" t="s">
        <v>293</v>
      </c>
      <c r="H171" s="231">
        <v>0.058000000000000003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327</v>
      </c>
      <c r="AT171" s="239" t="s">
        <v>185</v>
      </c>
      <c r="AU171" s="239" t="s">
        <v>83</v>
      </c>
      <c r="AY171" s="17" t="s">
        <v>183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327</v>
      </c>
      <c r="BM171" s="239" t="s">
        <v>5338</v>
      </c>
    </row>
    <row r="172" s="2" customFormat="1" ht="33" customHeight="1">
      <c r="A172" s="38"/>
      <c r="B172" s="39"/>
      <c r="C172" s="227" t="s">
        <v>327</v>
      </c>
      <c r="D172" s="227" t="s">
        <v>185</v>
      </c>
      <c r="E172" s="228" t="s">
        <v>2545</v>
      </c>
      <c r="F172" s="229" t="s">
        <v>2546</v>
      </c>
      <c r="G172" s="230" t="s">
        <v>293</v>
      </c>
      <c r="H172" s="231">
        <v>0.17399999999999999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38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327</v>
      </c>
      <c r="AT172" s="239" t="s">
        <v>185</v>
      </c>
      <c r="AU172" s="239" t="s">
        <v>83</v>
      </c>
      <c r="AY172" s="17" t="s">
        <v>183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81</v>
      </c>
      <c r="BK172" s="240">
        <f>ROUND(I172*H172,2)</f>
        <v>0</v>
      </c>
      <c r="BL172" s="17" t="s">
        <v>327</v>
      </c>
      <c r="BM172" s="239" t="s">
        <v>5339</v>
      </c>
    </row>
    <row r="173" s="14" customFormat="1">
      <c r="A173" s="14"/>
      <c r="B173" s="252"/>
      <c r="C173" s="253"/>
      <c r="D173" s="243" t="s">
        <v>195</v>
      </c>
      <c r="E173" s="253"/>
      <c r="F173" s="255" t="s">
        <v>5340</v>
      </c>
      <c r="G173" s="253"/>
      <c r="H173" s="256">
        <v>0.17399999999999999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195</v>
      </c>
      <c r="AU173" s="262" t="s">
        <v>83</v>
      </c>
      <c r="AV173" s="14" t="s">
        <v>83</v>
      </c>
      <c r="AW173" s="14" t="s">
        <v>4</v>
      </c>
      <c r="AX173" s="14" t="s">
        <v>81</v>
      </c>
      <c r="AY173" s="262" t="s">
        <v>183</v>
      </c>
    </row>
    <row r="174" s="12" customFormat="1" ht="22.8" customHeight="1">
      <c r="A174" s="12"/>
      <c r="B174" s="211"/>
      <c r="C174" s="212"/>
      <c r="D174" s="213" t="s">
        <v>72</v>
      </c>
      <c r="E174" s="225" t="s">
        <v>4257</v>
      </c>
      <c r="F174" s="225" t="s">
        <v>4258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SUM(P175:P180)</f>
        <v>0</v>
      </c>
      <c r="Q174" s="219"/>
      <c r="R174" s="220">
        <f>SUM(R175:R180)</f>
        <v>0.0022599999999999999</v>
      </c>
      <c r="S174" s="219"/>
      <c r="T174" s="221">
        <f>SUM(T175:T180)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83</v>
      </c>
      <c r="AT174" s="223" t="s">
        <v>72</v>
      </c>
      <c r="AU174" s="223" t="s">
        <v>81</v>
      </c>
      <c r="AY174" s="222" t="s">
        <v>183</v>
      </c>
      <c r="BK174" s="224">
        <f>SUM(BK175:BK180)</f>
        <v>0</v>
      </c>
    </row>
    <row r="175" s="2" customFormat="1" ht="24.15" customHeight="1">
      <c r="A175" s="38"/>
      <c r="B175" s="39"/>
      <c r="C175" s="227" t="s">
        <v>331</v>
      </c>
      <c r="D175" s="227" t="s">
        <v>185</v>
      </c>
      <c r="E175" s="228" t="s">
        <v>5341</v>
      </c>
      <c r="F175" s="229" t="s">
        <v>5342</v>
      </c>
      <c r="G175" s="230" t="s">
        <v>325</v>
      </c>
      <c r="H175" s="231">
        <v>4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0.00048999999999999998</v>
      </c>
      <c r="R175" s="237">
        <f>Q175*H175</f>
        <v>0.0019599999999999999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327</v>
      </c>
      <c r="AT175" s="239" t="s">
        <v>185</v>
      </c>
      <c r="AU175" s="239" t="s">
        <v>83</v>
      </c>
      <c r="AY175" s="17" t="s">
        <v>183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81</v>
      </c>
      <c r="BK175" s="240">
        <f>ROUND(I175*H175,2)</f>
        <v>0</v>
      </c>
      <c r="BL175" s="17" t="s">
        <v>327</v>
      </c>
      <c r="BM175" s="239" t="s">
        <v>5343</v>
      </c>
    </row>
    <row r="176" s="2" customFormat="1" ht="21.75" customHeight="1">
      <c r="A176" s="38"/>
      <c r="B176" s="39"/>
      <c r="C176" s="227" t="s">
        <v>335</v>
      </c>
      <c r="D176" s="227" t="s">
        <v>185</v>
      </c>
      <c r="E176" s="228" t="s">
        <v>5344</v>
      </c>
      <c r="F176" s="229" t="s">
        <v>5345</v>
      </c>
      <c r="G176" s="230" t="s">
        <v>325</v>
      </c>
      <c r="H176" s="231">
        <v>2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2.0000000000000002E-05</v>
      </c>
      <c r="R176" s="237">
        <f>Q176*H176</f>
        <v>4.0000000000000003E-05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327</v>
      </c>
      <c r="AT176" s="239" t="s">
        <v>185</v>
      </c>
      <c r="AU176" s="239" t="s">
        <v>83</v>
      </c>
      <c r="AY176" s="17" t="s">
        <v>183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81</v>
      </c>
      <c r="BK176" s="240">
        <f>ROUND(I176*H176,2)</f>
        <v>0</v>
      </c>
      <c r="BL176" s="17" t="s">
        <v>327</v>
      </c>
      <c r="BM176" s="239" t="s">
        <v>5346</v>
      </c>
    </row>
    <row r="177" s="2" customFormat="1" ht="24.15" customHeight="1">
      <c r="A177" s="38"/>
      <c r="B177" s="39"/>
      <c r="C177" s="277" t="s">
        <v>343</v>
      </c>
      <c r="D177" s="277" t="s">
        <v>649</v>
      </c>
      <c r="E177" s="278" t="s">
        <v>5347</v>
      </c>
      <c r="F177" s="279" t="s">
        <v>5348</v>
      </c>
      <c r="G177" s="280" t="s">
        <v>319</v>
      </c>
      <c r="H177" s="281">
        <v>2</v>
      </c>
      <c r="I177" s="282"/>
      <c r="J177" s="283">
        <f>ROUND(I177*H177,2)</f>
        <v>0</v>
      </c>
      <c r="K177" s="284"/>
      <c r="L177" s="285"/>
      <c r="M177" s="286" t="s">
        <v>1</v>
      </c>
      <c r="N177" s="287" t="s">
        <v>38</v>
      </c>
      <c r="O177" s="91"/>
      <c r="P177" s="237">
        <f>O177*H177</f>
        <v>0</v>
      </c>
      <c r="Q177" s="237">
        <v>0.00012999999999999999</v>
      </c>
      <c r="R177" s="237">
        <f>Q177*H177</f>
        <v>0.00025999999999999998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435</v>
      </c>
      <c r="AT177" s="239" t="s">
        <v>649</v>
      </c>
      <c r="AU177" s="239" t="s">
        <v>83</v>
      </c>
      <c r="AY177" s="17" t="s">
        <v>183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81</v>
      </c>
      <c r="BK177" s="240">
        <f>ROUND(I177*H177,2)</f>
        <v>0</v>
      </c>
      <c r="BL177" s="17" t="s">
        <v>327</v>
      </c>
      <c r="BM177" s="239" t="s">
        <v>5349</v>
      </c>
    </row>
    <row r="178" s="2" customFormat="1" ht="24.15" customHeight="1">
      <c r="A178" s="38"/>
      <c r="B178" s="39"/>
      <c r="C178" s="227" t="s">
        <v>349</v>
      </c>
      <c r="D178" s="227" t="s">
        <v>185</v>
      </c>
      <c r="E178" s="228" t="s">
        <v>4318</v>
      </c>
      <c r="F178" s="229" t="s">
        <v>4319</v>
      </c>
      <c r="G178" s="230" t="s">
        <v>293</v>
      </c>
      <c r="H178" s="231">
        <v>0.002</v>
      </c>
      <c r="I178" s="232"/>
      <c r="J178" s="233">
        <f>ROUND(I178*H178,2)</f>
        <v>0</v>
      </c>
      <c r="K178" s="234"/>
      <c r="L178" s="44"/>
      <c r="M178" s="235" t="s">
        <v>1</v>
      </c>
      <c r="N178" s="236" t="s">
        <v>38</v>
      </c>
      <c r="O178" s="91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327</v>
      </c>
      <c r="AT178" s="239" t="s">
        <v>185</v>
      </c>
      <c r="AU178" s="239" t="s">
        <v>83</v>
      </c>
      <c r="AY178" s="17" t="s">
        <v>183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81</v>
      </c>
      <c r="BK178" s="240">
        <f>ROUND(I178*H178,2)</f>
        <v>0</v>
      </c>
      <c r="BL178" s="17" t="s">
        <v>327</v>
      </c>
      <c r="BM178" s="239" t="s">
        <v>5350</v>
      </c>
    </row>
    <row r="179" s="2" customFormat="1" ht="33" customHeight="1">
      <c r="A179" s="38"/>
      <c r="B179" s="39"/>
      <c r="C179" s="227" t="s">
        <v>7</v>
      </c>
      <c r="D179" s="227" t="s">
        <v>185</v>
      </c>
      <c r="E179" s="228" t="s">
        <v>4321</v>
      </c>
      <c r="F179" s="229" t="s">
        <v>4322</v>
      </c>
      <c r="G179" s="230" t="s">
        <v>293</v>
      </c>
      <c r="H179" s="231">
        <v>0.0060000000000000001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327</v>
      </c>
      <c r="AT179" s="239" t="s">
        <v>185</v>
      </c>
      <c r="AU179" s="239" t="s">
        <v>83</v>
      </c>
      <c r="AY179" s="17" t="s">
        <v>183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81</v>
      </c>
      <c r="BK179" s="240">
        <f>ROUND(I179*H179,2)</f>
        <v>0</v>
      </c>
      <c r="BL179" s="17" t="s">
        <v>327</v>
      </c>
      <c r="BM179" s="239" t="s">
        <v>5351</v>
      </c>
    </row>
    <row r="180" s="14" customFormat="1">
      <c r="A180" s="14"/>
      <c r="B180" s="252"/>
      <c r="C180" s="253"/>
      <c r="D180" s="243" t="s">
        <v>195</v>
      </c>
      <c r="E180" s="253"/>
      <c r="F180" s="255" t="s">
        <v>4582</v>
      </c>
      <c r="G180" s="253"/>
      <c r="H180" s="256">
        <v>0.0060000000000000001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195</v>
      </c>
      <c r="AU180" s="262" t="s">
        <v>83</v>
      </c>
      <c r="AV180" s="14" t="s">
        <v>83</v>
      </c>
      <c r="AW180" s="14" t="s">
        <v>4</v>
      </c>
      <c r="AX180" s="14" t="s">
        <v>81</v>
      </c>
      <c r="AY180" s="262" t="s">
        <v>183</v>
      </c>
    </row>
    <row r="181" s="12" customFormat="1" ht="22.8" customHeight="1">
      <c r="A181" s="12"/>
      <c r="B181" s="211"/>
      <c r="C181" s="212"/>
      <c r="D181" s="213" t="s">
        <v>72</v>
      </c>
      <c r="E181" s="225" t="s">
        <v>5352</v>
      </c>
      <c r="F181" s="225" t="s">
        <v>5353</v>
      </c>
      <c r="G181" s="212"/>
      <c r="H181" s="212"/>
      <c r="I181" s="215"/>
      <c r="J181" s="226">
        <f>BK181</f>
        <v>0</v>
      </c>
      <c r="K181" s="212"/>
      <c r="L181" s="217"/>
      <c r="M181" s="218"/>
      <c r="N181" s="219"/>
      <c r="O181" s="219"/>
      <c r="P181" s="220">
        <f>SUM(P182:P185)</f>
        <v>0</v>
      </c>
      <c r="Q181" s="219"/>
      <c r="R181" s="220">
        <f>SUM(R182:R185)</f>
        <v>0.02</v>
      </c>
      <c r="S181" s="219"/>
      <c r="T181" s="221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2" t="s">
        <v>83</v>
      </c>
      <c r="AT181" s="223" t="s">
        <v>72</v>
      </c>
      <c r="AU181" s="223" t="s">
        <v>81</v>
      </c>
      <c r="AY181" s="222" t="s">
        <v>183</v>
      </c>
      <c r="BK181" s="224">
        <f>SUM(BK182:BK185)</f>
        <v>0</v>
      </c>
    </row>
    <row r="182" s="2" customFormat="1" ht="21.75" customHeight="1">
      <c r="A182" s="38"/>
      <c r="B182" s="39"/>
      <c r="C182" s="227" t="s">
        <v>362</v>
      </c>
      <c r="D182" s="227" t="s">
        <v>185</v>
      </c>
      <c r="E182" s="228" t="s">
        <v>5354</v>
      </c>
      <c r="F182" s="229" t="s">
        <v>5355</v>
      </c>
      <c r="G182" s="230" t="s">
        <v>4293</v>
      </c>
      <c r="H182" s="231">
        <v>2</v>
      </c>
      <c r="I182" s="232"/>
      <c r="J182" s="233">
        <f>ROUND(I182*H182,2)</f>
        <v>0</v>
      </c>
      <c r="K182" s="234"/>
      <c r="L182" s="44"/>
      <c r="M182" s="235" t="s">
        <v>1</v>
      </c>
      <c r="N182" s="236" t="s">
        <v>38</v>
      </c>
      <c r="O182" s="91"/>
      <c r="P182" s="237">
        <f>O182*H182</f>
        <v>0</v>
      </c>
      <c r="Q182" s="237">
        <v>0.01</v>
      </c>
      <c r="R182" s="237">
        <f>Q182*H182</f>
        <v>0.02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327</v>
      </c>
      <c r="AT182" s="239" t="s">
        <v>185</v>
      </c>
      <c r="AU182" s="239" t="s">
        <v>83</v>
      </c>
      <c r="AY182" s="17" t="s">
        <v>183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7" t="s">
        <v>81</v>
      </c>
      <c r="BK182" s="240">
        <f>ROUND(I182*H182,2)</f>
        <v>0</v>
      </c>
      <c r="BL182" s="17" t="s">
        <v>327</v>
      </c>
      <c r="BM182" s="239" t="s">
        <v>5356</v>
      </c>
    </row>
    <row r="183" s="2" customFormat="1" ht="24.15" customHeight="1">
      <c r="A183" s="38"/>
      <c r="B183" s="39"/>
      <c r="C183" s="227" t="s">
        <v>370</v>
      </c>
      <c r="D183" s="227" t="s">
        <v>185</v>
      </c>
      <c r="E183" s="228" t="s">
        <v>5357</v>
      </c>
      <c r="F183" s="229" t="s">
        <v>5358</v>
      </c>
      <c r="G183" s="230" t="s">
        <v>293</v>
      </c>
      <c r="H183" s="231">
        <v>0.02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38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327</v>
      </c>
      <c r="AT183" s="239" t="s">
        <v>185</v>
      </c>
      <c r="AU183" s="239" t="s">
        <v>83</v>
      </c>
      <c r="AY183" s="17" t="s">
        <v>183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81</v>
      </c>
      <c r="BK183" s="240">
        <f>ROUND(I183*H183,2)</f>
        <v>0</v>
      </c>
      <c r="BL183" s="17" t="s">
        <v>327</v>
      </c>
      <c r="BM183" s="239" t="s">
        <v>5359</v>
      </c>
    </row>
    <row r="184" s="2" customFormat="1" ht="24.15" customHeight="1">
      <c r="A184" s="38"/>
      <c r="B184" s="39"/>
      <c r="C184" s="227" t="s">
        <v>376</v>
      </c>
      <c r="D184" s="227" t="s">
        <v>185</v>
      </c>
      <c r="E184" s="228" t="s">
        <v>5360</v>
      </c>
      <c r="F184" s="229" t="s">
        <v>5361</v>
      </c>
      <c r="G184" s="230" t="s">
        <v>293</v>
      </c>
      <c r="H184" s="231">
        <v>0.059999999999999998</v>
      </c>
      <c r="I184" s="232"/>
      <c r="J184" s="233">
        <f>ROUND(I184*H184,2)</f>
        <v>0</v>
      </c>
      <c r="K184" s="234"/>
      <c r="L184" s="44"/>
      <c r="M184" s="235" t="s">
        <v>1</v>
      </c>
      <c r="N184" s="236" t="s">
        <v>38</v>
      </c>
      <c r="O184" s="91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327</v>
      </c>
      <c r="AT184" s="239" t="s">
        <v>185</v>
      </c>
      <c r="AU184" s="239" t="s">
        <v>83</v>
      </c>
      <c r="AY184" s="17" t="s">
        <v>183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81</v>
      </c>
      <c r="BK184" s="240">
        <f>ROUND(I184*H184,2)</f>
        <v>0</v>
      </c>
      <c r="BL184" s="17" t="s">
        <v>327</v>
      </c>
      <c r="BM184" s="239" t="s">
        <v>5362</v>
      </c>
    </row>
    <row r="185" s="14" customFormat="1">
      <c r="A185" s="14"/>
      <c r="B185" s="252"/>
      <c r="C185" s="253"/>
      <c r="D185" s="243" t="s">
        <v>195</v>
      </c>
      <c r="E185" s="253"/>
      <c r="F185" s="255" t="s">
        <v>5363</v>
      </c>
      <c r="G185" s="253"/>
      <c r="H185" s="256">
        <v>0.059999999999999998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195</v>
      </c>
      <c r="AU185" s="262" t="s">
        <v>83</v>
      </c>
      <c r="AV185" s="14" t="s">
        <v>83</v>
      </c>
      <c r="AW185" s="14" t="s">
        <v>4</v>
      </c>
      <c r="AX185" s="14" t="s">
        <v>81</v>
      </c>
      <c r="AY185" s="262" t="s">
        <v>183</v>
      </c>
    </row>
    <row r="186" s="12" customFormat="1" ht="22.8" customHeight="1">
      <c r="A186" s="12"/>
      <c r="B186" s="211"/>
      <c r="C186" s="212"/>
      <c r="D186" s="213" t="s">
        <v>72</v>
      </c>
      <c r="E186" s="225" t="s">
        <v>5364</v>
      </c>
      <c r="F186" s="225" t="s">
        <v>5365</v>
      </c>
      <c r="G186" s="212"/>
      <c r="H186" s="212"/>
      <c r="I186" s="215"/>
      <c r="J186" s="226">
        <f>BK186</f>
        <v>0</v>
      </c>
      <c r="K186" s="212"/>
      <c r="L186" s="217"/>
      <c r="M186" s="218"/>
      <c r="N186" s="219"/>
      <c r="O186" s="219"/>
      <c r="P186" s="220">
        <f>SUM(P187:P192)</f>
        <v>0</v>
      </c>
      <c r="Q186" s="219"/>
      <c r="R186" s="220">
        <f>SUM(R187:R192)</f>
        <v>0.023280000000000002</v>
      </c>
      <c r="S186" s="219"/>
      <c r="T186" s="221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83</v>
      </c>
      <c r="AT186" s="223" t="s">
        <v>72</v>
      </c>
      <c r="AU186" s="223" t="s">
        <v>81</v>
      </c>
      <c r="AY186" s="222" t="s">
        <v>183</v>
      </c>
      <c r="BK186" s="224">
        <f>SUM(BK187:BK192)</f>
        <v>0</v>
      </c>
    </row>
    <row r="187" s="2" customFormat="1" ht="24.15" customHeight="1">
      <c r="A187" s="38"/>
      <c r="B187" s="39"/>
      <c r="C187" s="227" t="s">
        <v>391</v>
      </c>
      <c r="D187" s="227" t="s">
        <v>185</v>
      </c>
      <c r="E187" s="228" t="s">
        <v>5366</v>
      </c>
      <c r="F187" s="229" t="s">
        <v>5367</v>
      </c>
      <c r="G187" s="230" t="s">
        <v>325</v>
      </c>
      <c r="H187" s="231">
        <v>1</v>
      </c>
      <c r="I187" s="232"/>
      <c r="J187" s="233">
        <f>ROUND(I187*H187,2)</f>
        <v>0</v>
      </c>
      <c r="K187" s="234"/>
      <c r="L187" s="44"/>
      <c r="M187" s="235" t="s">
        <v>1</v>
      </c>
      <c r="N187" s="236" t="s">
        <v>38</v>
      </c>
      <c r="O187" s="91"/>
      <c r="P187" s="237">
        <f>O187*H187</f>
        <v>0</v>
      </c>
      <c r="Q187" s="237">
        <v>0.015400000000000001</v>
      </c>
      <c r="R187" s="237">
        <f>Q187*H187</f>
        <v>0.015400000000000001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327</v>
      </c>
      <c r="AT187" s="239" t="s">
        <v>185</v>
      </c>
      <c r="AU187" s="239" t="s">
        <v>83</v>
      </c>
      <c r="AY187" s="17" t="s">
        <v>183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81</v>
      </c>
      <c r="BK187" s="240">
        <f>ROUND(I187*H187,2)</f>
        <v>0</v>
      </c>
      <c r="BL187" s="17" t="s">
        <v>327</v>
      </c>
      <c r="BM187" s="239" t="s">
        <v>5368</v>
      </c>
    </row>
    <row r="188" s="2" customFormat="1" ht="24.15" customHeight="1">
      <c r="A188" s="38"/>
      <c r="B188" s="39"/>
      <c r="C188" s="227" t="s">
        <v>398</v>
      </c>
      <c r="D188" s="227" t="s">
        <v>185</v>
      </c>
      <c r="E188" s="228" t="s">
        <v>5369</v>
      </c>
      <c r="F188" s="229" t="s">
        <v>5370</v>
      </c>
      <c r="G188" s="230" t="s">
        <v>325</v>
      </c>
      <c r="H188" s="231">
        <v>1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327</v>
      </c>
      <c r="AT188" s="239" t="s">
        <v>185</v>
      </c>
      <c r="AU188" s="239" t="s">
        <v>83</v>
      </c>
      <c r="AY188" s="17" t="s">
        <v>183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81</v>
      </c>
      <c r="BK188" s="240">
        <f>ROUND(I188*H188,2)</f>
        <v>0</v>
      </c>
      <c r="BL188" s="17" t="s">
        <v>327</v>
      </c>
      <c r="BM188" s="239" t="s">
        <v>5371</v>
      </c>
    </row>
    <row r="189" s="2" customFormat="1" ht="33" customHeight="1">
      <c r="A189" s="38"/>
      <c r="B189" s="39"/>
      <c r="C189" s="227" t="s">
        <v>404</v>
      </c>
      <c r="D189" s="227" t="s">
        <v>185</v>
      </c>
      <c r="E189" s="228" t="s">
        <v>5372</v>
      </c>
      <c r="F189" s="229" t="s">
        <v>5373</v>
      </c>
      <c r="G189" s="230" t="s">
        <v>4293</v>
      </c>
      <c r="H189" s="231">
        <v>1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0.0078799999999999999</v>
      </c>
      <c r="R189" s="237">
        <f>Q189*H189</f>
        <v>0.0078799999999999999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327</v>
      </c>
      <c r="AT189" s="239" t="s">
        <v>185</v>
      </c>
      <c r="AU189" s="239" t="s">
        <v>83</v>
      </c>
      <c r="AY189" s="17" t="s">
        <v>183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81</v>
      </c>
      <c r="BK189" s="240">
        <f>ROUND(I189*H189,2)</f>
        <v>0</v>
      </c>
      <c r="BL189" s="17" t="s">
        <v>327</v>
      </c>
      <c r="BM189" s="239" t="s">
        <v>5374</v>
      </c>
    </row>
    <row r="190" s="2" customFormat="1" ht="24.15" customHeight="1">
      <c r="A190" s="38"/>
      <c r="B190" s="39"/>
      <c r="C190" s="227" t="s">
        <v>414</v>
      </c>
      <c r="D190" s="227" t="s">
        <v>185</v>
      </c>
      <c r="E190" s="228" t="s">
        <v>5375</v>
      </c>
      <c r="F190" s="229" t="s">
        <v>5376</v>
      </c>
      <c r="G190" s="230" t="s">
        <v>293</v>
      </c>
      <c r="H190" s="231">
        <v>0.023</v>
      </c>
      <c r="I190" s="232"/>
      <c r="J190" s="233">
        <f>ROUND(I190*H190,2)</f>
        <v>0</v>
      </c>
      <c r="K190" s="234"/>
      <c r="L190" s="44"/>
      <c r="M190" s="235" t="s">
        <v>1</v>
      </c>
      <c r="N190" s="236" t="s">
        <v>38</v>
      </c>
      <c r="O190" s="91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327</v>
      </c>
      <c r="AT190" s="239" t="s">
        <v>185</v>
      </c>
      <c r="AU190" s="239" t="s">
        <v>83</v>
      </c>
      <c r="AY190" s="17" t="s">
        <v>183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81</v>
      </c>
      <c r="BK190" s="240">
        <f>ROUND(I190*H190,2)</f>
        <v>0</v>
      </c>
      <c r="BL190" s="17" t="s">
        <v>327</v>
      </c>
      <c r="BM190" s="239" t="s">
        <v>5377</v>
      </c>
    </row>
    <row r="191" s="2" customFormat="1" ht="24.15" customHeight="1">
      <c r="A191" s="38"/>
      <c r="B191" s="39"/>
      <c r="C191" s="227" t="s">
        <v>419</v>
      </c>
      <c r="D191" s="227" t="s">
        <v>185</v>
      </c>
      <c r="E191" s="228" t="s">
        <v>5378</v>
      </c>
      <c r="F191" s="229" t="s">
        <v>5379</v>
      </c>
      <c r="G191" s="230" t="s">
        <v>293</v>
      </c>
      <c r="H191" s="231">
        <v>0.069000000000000006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327</v>
      </c>
      <c r="AT191" s="239" t="s">
        <v>185</v>
      </c>
      <c r="AU191" s="239" t="s">
        <v>83</v>
      </c>
      <c r="AY191" s="17" t="s">
        <v>183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81</v>
      </c>
      <c r="BK191" s="240">
        <f>ROUND(I191*H191,2)</f>
        <v>0</v>
      </c>
      <c r="BL191" s="17" t="s">
        <v>327</v>
      </c>
      <c r="BM191" s="239" t="s">
        <v>5380</v>
      </c>
    </row>
    <row r="192" s="14" customFormat="1">
      <c r="A192" s="14"/>
      <c r="B192" s="252"/>
      <c r="C192" s="253"/>
      <c r="D192" s="243" t="s">
        <v>195</v>
      </c>
      <c r="E192" s="253"/>
      <c r="F192" s="255" t="s">
        <v>5381</v>
      </c>
      <c r="G192" s="253"/>
      <c r="H192" s="256">
        <v>0.069000000000000006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195</v>
      </c>
      <c r="AU192" s="262" t="s">
        <v>83</v>
      </c>
      <c r="AV192" s="14" t="s">
        <v>83</v>
      </c>
      <c r="AW192" s="14" t="s">
        <v>4</v>
      </c>
      <c r="AX192" s="14" t="s">
        <v>81</v>
      </c>
      <c r="AY192" s="262" t="s">
        <v>183</v>
      </c>
    </row>
    <row r="193" s="12" customFormat="1" ht="22.8" customHeight="1">
      <c r="A193" s="12"/>
      <c r="B193" s="211"/>
      <c r="C193" s="212"/>
      <c r="D193" s="213" t="s">
        <v>72</v>
      </c>
      <c r="E193" s="225" t="s">
        <v>5382</v>
      </c>
      <c r="F193" s="225" t="s">
        <v>5383</v>
      </c>
      <c r="G193" s="212"/>
      <c r="H193" s="212"/>
      <c r="I193" s="215"/>
      <c r="J193" s="226">
        <f>BK193</f>
        <v>0</v>
      </c>
      <c r="K193" s="212"/>
      <c r="L193" s="217"/>
      <c r="M193" s="218"/>
      <c r="N193" s="219"/>
      <c r="O193" s="219"/>
      <c r="P193" s="220">
        <f>SUM(P194:P219)</f>
        <v>0</v>
      </c>
      <c r="Q193" s="219"/>
      <c r="R193" s="220">
        <f>SUM(R194:R219)</f>
        <v>0.3508</v>
      </c>
      <c r="S193" s="219"/>
      <c r="T193" s="221">
        <f>SUM(T194:T219)</f>
        <v>0.2838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2" t="s">
        <v>83</v>
      </c>
      <c r="AT193" s="223" t="s">
        <v>72</v>
      </c>
      <c r="AU193" s="223" t="s">
        <v>81</v>
      </c>
      <c r="AY193" s="222" t="s">
        <v>183</v>
      </c>
      <c r="BK193" s="224">
        <f>SUM(BK194:BK219)</f>
        <v>0</v>
      </c>
    </row>
    <row r="194" s="2" customFormat="1" ht="24.15" customHeight="1">
      <c r="A194" s="38"/>
      <c r="B194" s="39"/>
      <c r="C194" s="227" t="s">
        <v>424</v>
      </c>
      <c r="D194" s="227" t="s">
        <v>185</v>
      </c>
      <c r="E194" s="228" t="s">
        <v>5384</v>
      </c>
      <c r="F194" s="229" t="s">
        <v>5385</v>
      </c>
      <c r="G194" s="230" t="s">
        <v>319</v>
      </c>
      <c r="H194" s="231">
        <v>60</v>
      </c>
      <c r="I194" s="232"/>
      <c r="J194" s="233">
        <f>ROUND(I194*H194,2)</f>
        <v>0</v>
      </c>
      <c r="K194" s="234"/>
      <c r="L194" s="44"/>
      <c r="M194" s="235" t="s">
        <v>1</v>
      </c>
      <c r="N194" s="236" t="s">
        <v>38</v>
      </c>
      <c r="O194" s="91"/>
      <c r="P194" s="237">
        <f>O194*H194</f>
        <v>0</v>
      </c>
      <c r="Q194" s="237">
        <v>5.0000000000000002E-05</v>
      </c>
      <c r="R194" s="237">
        <f>Q194*H194</f>
        <v>0.0030000000000000001</v>
      </c>
      <c r="S194" s="237">
        <v>0.0047299999999999998</v>
      </c>
      <c r="T194" s="238">
        <f>S194*H194</f>
        <v>0.2838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327</v>
      </c>
      <c r="AT194" s="239" t="s">
        <v>185</v>
      </c>
      <c r="AU194" s="239" t="s">
        <v>83</v>
      </c>
      <c r="AY194" s="17" t="s">
        <v>183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81</v>
      </c>
      <c r="BK194" s="240">
        <f>ROUND(I194*H194,2)</f>
        <v>0</v>
      </c>
      <c r="BL194" s="17" t="s">
        <v>327</v>
      </c>
      <c r="BM194" s="239" t="s">
        <v>5386</v>
      </c>
    </row>
    <row r="195" s="2" customFormat="1" ht="24.15" customHeight="1">
      <c r="A195" s="38"/>
      <c r="B195" s="39"/>
      <c r="C195" s="227" t="s">
        <v>428</v>
      </c>
      <c r="D195" s="227" t="s">
        <v>185</v>
      </c>
      <c r="E195" s="228" t="s">
        <v>5387</v>
      </c>
      <c r="F195" s="229" t="s">
        <v>5388</v>
      </c>
      <c r="G195" s="230" t="s">
        <v>319</v>
      </c>
      <c r="H195" s="231">
        <v>16</v>
      </c>
      <c r="I195" s="232"/>
      <c r="J195" s="233">
        <f>ROUND(I195*H195,2)</f>
        <v>0</v>
      </c>
      <c r="K195" s="234"/>
      <c r="L195" s="44"/>
      <c r="M195" s="235" t="s">
        <v>1</v>
      </c>
      <c r="N195" s="236" t="s">
        <v>38</v>
      </c>
      <c r="O195" s="91"/>
      <c r="P195" s="237">
        <f>O195*H195</f>
        <v>0</v>
      </c>
      <c r="Q195" s="237">
        <v>0.0021199999999999999</v>
      </c>
      <c r="R195" s="237">
        <f>Q195*H195</f>
        <v>0.033919999999999999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327</v>
      </c>
      <c r="AT195" s="239" t="s">
        <v>185</v>
      </c>
      <c r="AU195" s="239" t="s">
        <v>83</v>
      </c>
      <c r="AY195" s="17" t="s">
        <v>183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81</v>
      </c>
      <c r="BK195" s="240">
        <f>ROUND(I195*H195,2)</f>
        <v>0</v>
      </c>
      <c r="BL195" s="17" t="s">
        <v>327</v>
      </c>
      <c r="BM195" s="239" t="s">
        <v>5389</v>
      </c>
    </row>
    <row r="196" s="2" customFormat="1" ht="24.15" customHeight="1">
      <c r="A196" s="38"/>
      <c r="B196" s="39"/>
      <c r="C196" s="227" t="s">
        <v>435</v>
      </c>
      <c r="D196" s="227" t="s">
        <v>185</v>
      </c>
      <c r="E196" s="228" t="s">
        <v>5390</v>
      </c>
      <c r="F196" s="229" t="s">
        <v>5391</v>
      </c>
      <c r="G196" s="230" t="s">
        <v>319</v>
      </c>
      <c r="H196" s="231">
        <v>24</v>
      </c>
      <c r="I196" s="232"/>
      <c r="J196" s="233">
        <f>ROUND(I196*H196,2)</f>
        <v>0</v>
      </c>
      <c r="K196" s="234"/>
      <c r="L196" s="44"/>
      <c r="M196" s="235" t="s">
        <v>1</v>
      </c>
      <c r="N196" s="236" t="s">
        <v>38</v>
      </c>
      <c r="O196" s="91"/>
      <c r="P196" s="237">
        <f>O196*H196</f>
        <v>0</v>
      </c>
      <c r="Q196" s="237">
        <v>0.0055999999999999999</v>
      </c>
      <c r="R196" s="237">
        <f>Q196*H196</f>
        <v>0.13439999999999999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327</v>
      </c>
      <c r="AT196" s="239" t="s">
        <v>185</v>
      </c>
      <c r="AU196" s="239" t="s">
        <v>83</v>
      </c>
      <c r="AY196" s="17" t="s">
        <v>183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81</v>
      </c>
      <c r="BK196" s="240">
        <f>ROUND(I196*H196,2)</f>
        <v>0</v>
      </c>
      <c r="BL196" s="17" t="s">
        <v>327</v>
      </c>
      <c r="BM196" s="239" t="s">
        <v>5392</v>
      </c>
    </row>
    <row r="197" s="2" customFormat="1" ht="21.75" customHeight="1">
      <c r="A197" s="38"/>
      <c r="B197" s="39"/>
      <c r="C197" s="227" t="s">
        <v>439</v>
      </c>
      <c r="D197" s="227" t="s">
        <v>185</v>
      </c>
      <c r="E197" s="228" t="s">
        <v>5393</v>
      </c>
      <c r="F197" s="229" t="s">
        <v>5394</v>
      </c>
      <c r="G197" s="230" t="s">
        <v>319</v>
      </c>
      <c r="H197" s="231">
        <v>300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38</v>
      </c>
      <c r="O197" s="91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327</v>
      </c>
      <c r="AT197" s="239" t="s">
        <v>185</v>
      </c>
      <c r="AU197" s="239" t="s">
        <v>83</v>
      </c>
      <c r="AY197" s="17" t="s">
        <v>183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81</v>
      </c>
      <c r="BK197" s="240">
        <f>ROUND(I197*H197,2)</f>
        <v>0</v>
      </c>
      <c r="BL197" s="17" t="s">
        <v>327</v>
      </c>
      <c r="BM197" s="239" t="s">
        <v>5395</v>
      </c>
    </row>
    <row r="198" s="14" customFormat="1">
      <c r="A198" s="14"/>
      <c r="B198" s="252"/>
      <c r="C198" s="253"/>
      <c r="D198" s="243" t="s">
        <v>195</v>
      </c>
      <c r="E198" s="254" t="s">
        <v>1</v>
      </c>
      <c r="F198" s="255" t="s">
        <v>2370</v>
      </c>
      <c r="G198" s="253"/>
      <c r="H198" s="256">
        <v>300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195</v>
      </c>
      <c r="AU198" s="262" t="s">
        <v>83</v>
      </c>
      <c r="AV198" s="14" t="s">
        <v>83</v>
      </c>
      <c r="AW198" s="14" t="s">
        <v>30</v>
      </c>
      <c r="AX198" s="14" t="s">
        <v>81</v>
      </c>
      <c r="AY198" s="262" t="s">
        <v>183</v>
      </c>
    </row>
    <row r="199" s="2" customFormat="1" ht="24.15" customHeight="1">
      <c r="A199" s="38"/>
      <c r="B199" s="39"/>
      <c r="C199" s="227" t="s">
        <v>444</v>
      </c>
      <c r="D199" s="227" t="s">
        <v>185</v>
      </c>
      <c r="E199" s="228" t="s">
        <v>5396</v>
      </c>
      <c r="F199" s="229" t="s">
        <v>5397</v>
      </c>
      <c r="G199" s="230" t="s">
        <v>325</v>
      </c>
      <c r="H199" s="231">
        <v>10</v>
      </c>
      <c r="I199" s="232"/>
      <c r="J199" s="233">
        <f>ROUND(I199*H199,2)</f>
        <v>0</v>
      </c>
      <c r="K199" s="234"/>
      <c r="L199" s="44"/>
      <c r="M199" s="235" t="s">
        <v>1</v>
      </c>
      <c r="N199" s="236" t="s">
        <v>38</v>
      </c>
      <c r="O199" s="91"/>
      <c r="P199" s="237">
        <f>O199*H199</f>
        <v>0</v>
      </c>
      <c r="Q199" s="237">
        <v>0.0021199999999999999</v>
      </c>
      <c r="R199" s="237">
        <f>Q199*H199</f>
        <v>0.0212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327</v>
      </c>
      <c r="AT199" s="239" t="s">
        <v>185</v>
      </c>
      <c r="AU199" s="239" t="s">
        <v>83</v>
      </c>
      <c r="AY199" s="17" t="s">
        <v>183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7" t="s">
        <v>81</v>
      </c>
      <c r="BK199" s="240">
        <f>ROUND(I199*H199,2)</f>
        <v>0</v>
      </c>
      <c r="BL199" s="17" t="s">
        <v>327</v>
      </c>
      <c r="BM199" s="239" t="s">
        <v>5398</v>
      </c>
    </row>
    <row r="200" s="14" customFormat="1">
      <c r="A200" s="14"/>
      <c r="B200" s="252"/>
      <c r="C200" s="253"/>
      <c r="D200" s="243" t="s">
        <v>195</v>
      </c>
      <c r="E200" s="254" t="s">
        <v>1</v>
      </c>
      <c r="F200" s="255" t="s">
        <v>137</v>
      </c>
      <c r="G200" s="253"/>
      <c r="H200" s="256">
        <v>10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195</v>
      </c>
      <c r="AU200" s="262" t="s">
        <v>83</v>
      </c>
      <c r="AV200" s="14" t="s">
        <v>83</v>
      </c>
      <c r="AW200" s="14" t="s">
        <v>30</v>
      </c>
      <c r="AX200" s="14" t="s">
        <v>81</v>
      </c>
      <c r="AY200" s="262" t="s">
        <v>183</v>
      </c>
    </row>
    <row r="201" s="2" customFormat="1" ht="24.15" customHeight="1">
      <c r="A201" s="38"/>
      <c r="B201" s="39"/>
      <c r="C201" s="227" t="s">
        <v>448</v>
      </c>
      <c r="D201" s="227" t="s">
        <v>185</v>
      </c>
      <c r="E201" s="228" t="s">
        <v>5399</v>
      </c>
      <c r="F201" s="229" t="s">
        <v>5400</v>
      </c>
      <c r="G201" s="230" t="s">
        <v>319</v>
      </c>
      <c r="H201" s="231">
        <v>79</v>
      </c>
      <c r="I201" s="232"/>
      <c r="J201" s="233">
        <f>ROUND(I201*H201,2)</f>
        <v>0</v>
      </c>
      <c r="K201" s="234"/>
      <c r="L201" s="44"/>
      <c r="M201" s="235" t="s">
        <v>1</v>
      </c>
      <c r="N201" s="236" t="s">
        <v>38</v>
      </c>
      <c r="O201" s="91"/>
      <c r="P201" s="237">
        <f>O201*H201</f>
        <v>0</v>
      </c>
      <c r="Q201" s="237">
        <v>0.00046000000000000001</v>
      </c>
      <c r="R201" s="237">
        <f>Q201*H201</f>
        <v>0.036340000000000004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327</v>
      </c>
      <c r="AT201" s="239" t="s">
        <v>185</v>
      </c>
      <c r="AU201" s="239" t="s">
        <v>83</v>
      </c>
      <c r="AY201" s="17" t="s">
        <v>183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81</v>
      </c>
      <c r="BK201" s="240">
        <f>ROUND(I201*H201,2)</f>
        <v>0</v>
      </c>
      <c r="BL201" s="17" t="s">
        <v>327</v>
      </c>
      <c r="BM201" s="239" t="s">
        <v>5401</v>
      </c>
    </row>
    <row r="202" s="2" customFormat="1" ht="24.15" customHeight="1">
      <c r="A202" s="38"/>
      <c r="B202" s="39"/>
      <c r="C202" s="227" t="s">
        <v>453</v>
      </c>
      <c r="D202" s="227" t="s">
        <v>185</v>
      </c>
      <c r="E202" s="228" t="s">
        <v>5402</v>
      </c>
      <c r="F202" s="229" t="s">
        <v>5403</v>
      </c>
      <c r="G202" s="230" t="s">
        <v>319</v>
      </c>
      <c r="H202" s="231">
        <v>38</v>
      </c>
      <c r="I202" s="232"/>
      <c r="J202" s="233">
        <f>ROUND(I202*H202,2)</f>
        <v>0</v>
      </c>
      <c r="K202" s="234"/>
      <c r="L202" s="44"/>
      <c r="M202" s="235" t="s">
        <v>1</v>
      </c>
      <c r="N202" s="236" t="s">
        <v>38</v>
      </c>
      <c r="O202" s="91"/>
      <c r="P202" s="237">
        <f>O202*H202</f>
        <v>0</v>
      </c>
      <c r="Q202" s="237">
        <v>0.00055000000000000003</v>
      </c>
      <c r="R202" s="237">
        <f>Q202*H202</f>
        <v>0.020900000000000002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327</v>
      </c>
      <c r="AT202" s="239" t="s">
        <v>185</v>
      </c>
      <c r="AU202" s="239" t="s">
        <v>83</v>
      </c>
      <c r="AY202" s="17" t="s">
        <v>183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7" t="s">
        <v>81</v>
      </c>
      <c r="BK202" s="240">
        <f>ROUND(I202*H202,2)</f>
        <v>0</v>
      </c>
      <c r="BL202" s="17" t="s">
        <v>327</v>
      </c>
      <c r="BM202" s="239" t="s">
        <v>5404</v>
      </c>
    </row>
    <row r="203" s="2" customFormat="1" ht="24.15" customHeight="1">
      <c r="A203" s="38"/>
      <c r="B203" s="39"/>
      <c r="C203" s="227" t="s">
        <v>461</v>
      </c>
      <c r="D203" s="227" t="s">
        <v>185</v>
      </c>
      <c r="E203" s="228" t="s">
        <v>5405</v>
      </c>
      <c r="F203" s="229" t="s">
        <v>5406</v>
      </c>
      <c r="G203" s="230" t="s">
        <v>319</v>
      </c>
      <c r="H203" s="231">
        <v>12</v>
      </c>
      <c r="I203" s="232"/>
      <c r="J203" s="233">
        <f>ROUND(I203*H203,2)</f>
        <v>0</v>
      </c>
      <c r="K203" s="234"/>
      <c r="L203" s="44"/>
      <c r="M203" s="235" t="s">
        <v>1</v>
      </c>
      <c r="N203" s="236" t="s">
        <v>38</v>
      </c>
      <c r="O203" s="91"/>
      <c r="P203" s="237">
        <f>O203*H203</f>
        <v>0</v>
      </c>
      <c r="Q203" s="237">
        <v>0.00069999999999999999</v>
      </c>
      <c r="R203" s="237">
        <f>Q203*H203</f>
        <v>0.0083999999999999995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327</v>
      </c>
      <c r="AT203" s="239" t="s">
        <v>185</v>
      </c>
      <c r="AU203" s="239" t="s">
        <v>83</v>
      </c>
      <c r="AY203" s="17" t="s">
        <v>183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81</v>
      </c>
      <c r="BK203" s="240">
        <f>ROUND(I203*H203,2)</f>
        <v>0</v>
      </c>
      <c r="BL203" s="17" t="s">
        <v>327</v>
      </c>
      <c r="BM203" s="239" t="s">
        <v>5407</v>
      </c>
    </row>
    <row r="204" s="2" customFormat="1" ht="33" customHeight="1">
      <c r="A204" s="38"/>
      <c r="B204" s="39"/>
      <c r="C204" s="227" t="s">
        <v>468</v>
      </c>
      <c r="D204" s="227" t="s">
        <v>185</v>
      </c>
      <c r="E204" s="228" t="s">
        <v>5408</v>
      </c>
      <c r="F204" s="229" t="s">
        <v>5409</v>
      </c>
      <c r="G204" s="230" t="s">
        <v>319</v>
      </c>
      <c r="H204" s="231">
        <v>8</v>
      </c>
      <c r="I204" s="232"/>
      <c r="J204" s="233">
        <f>ROUND(I204*H204,2)</f>
        <v>0</v>
      </c>
      <c r="K204" s="234"/>
      <c r="L204" s="44"/>
      <c r="M204" s="235" t="s">
        <v>1</v>
      </c>
      <c r="N204" s="236" t="s">
        <v>38</v>
      </c>
      <c r="O204" s="91"/>
      <c r="P204" s="237">
        <f>O204*H204</f>
        <v>0</v>
      </c>
      <c r="Q204" s="237">
        <v>2.0000000000000002E-05</v>
      </c>
      <c r="R204" s="237">
        <f>Q204*H204</f>
        <v>0.00016000000000000001</v>
      </c>
      <c r="S204" s="237">
        <v>0</v>
      </c>
      <c r="T204" s="23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9" t="s">
        <v>327</v>
      </c>
      <c r="AT204" s="239" t="s">
        <v>185</v>
      </c>
      <c r="AU204" s="239" t="s">
        <v>83</v>
      </c>
      <c r="AY204" s="17" t="s">
        <v>183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7" t="s">
        <v>81</v>
      </c>
      <c r="BK204" s="240">
        <f>ROUND(I204*H204,2)</f>
        <v>0</v>
      </c>
      <c r="BL204" s="17" t="s">
        <v>327</v>
      </c>
      <c r="BM204" s="239" t="s">
        <v>5410</v>
      </c>
    </row>
    <row r="205" s="14" customFormat="1">
      <c r="A205" s="14"/>
      <c r="B205" s="252"/>
      <c r="C205" s="253"/>
      <c r="D205" s="243" t="s">
        <v>195</v>
      </c>
      <c r="E205" s="254" t="s">
        <v>1</v>
      </c>
      <c r="F205" s="255" t="s">
        <v>283</v>
      </c>
      <c r="G205" s="253"/>
      <c r="H205" s="256">
        <v>8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195</v>
      </c>
      <c r="AU205" s="262" t="s">
        <v>83</v>
      </c>
      <c r="AV205" s="14" t="s">
        <v>83</v>
      </c>
      <c r="AW205" s="14" t="s">
        <v>30</v>
      </c>
      <c r="AX205" s="14" t="s">
        <v>81</v>
      </c>
      <c r="AY205" s="262" t="s">
        <v>183</v>
      </c>
    </row>
    <row r="206" s="2" customFormat="1" ht="24.15" customHeight="1">
      <c r="A206" s="38"/>
      <c r="B206" s="39"/>
      <c r="C206" s="227" t="s">
        <v>475</v>
      </c>
      <c r="D206" s="227" t="s">
        <v>185</v>
      </c>
      <c r="E206" s="228" t="s">
        <v>5411</v>
      </c>
      <c r="F206" s="229" t="s">
        <v>5412</v>
      </c>
      <c r="G206" s="230" t="s">
        <v>325</v>
      </c>
      <c r="H206" s="231">
        <v>2</v>
      </c>
      <c r="I206" s="232"/>
      <c r="J206" s="233">
        <f>ROUND(I206*H206,2)</f>
        <v>0</v>
      </c>
      <c r="K206" s="234"/>
      <c r="L206" s="44"/>
      <c r="M206" s="235" t="s">
        <v>1</v>
      </c>
      <c r="N206" s="236" t="s">
        <v>38</v>
      </c>
      <c r="O206" s="91"/>
      <c r="P206" s="237">
        <f>O206*H206</f>
        <v>0</v>
      </c>
      <c r="Q206" s="237">
        <v>0.00016000000000000001</v>
      </c>
      <c r="R206" s="237">
        <f>Q206*H206</f>
        <v>0.00032000000000000003</v>
      </c>
      <c r="S206" s="237">
        <v>0</v>
      </c>
      <c r="T206" s="23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9" t="s">
        <v>327</v>
      </c>
      <c r="AT206" s="239" t="s">
        <v>185</v>
      </c>
      <c r="AU206" s="239" t="s">
        <v>83</v>
      </c>
      <c r="AY206" s="17" t="s">
        <v>183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7" t="s">
        <v>81</v>
      </c>
      <c r="BK206" s="240">
        <f>ROUND(I206*H206,2)</f>
        <v>0</v>
      </c>
      <c r="BL206" s="17" t="s">
        <v>327</v>
      </c>
      <c r="BM206" s="239" t="s">
        <v>5413</v>
      </c>
    </row>
    <row r="207" s="2" customFormat="1" ht="16.5" customHeight="1">
      <c r="A207" s="38"/>
      <c r="B207" s="39"/>
      <c r="C207" s="227" t="s">
        <v>482</v>
      </c>
      <c r="D207" s="227" t="s">
        <v>185</v>
      </c>
      <c r="E207" s="228" t="s">
        <v>5414</v>
      </c>
      <c r="F207" s="229" t="s">
        <v>5415</v>
      </c>
      <c r="G207" s="230" t="s">
        <v>319</v>
      </c>
      <c r="H207" s="231">
        <v>129</v>
      </c>
      <c r="I207" s="232"/>
      <c r="J207" s="233">
        <f>ROUND(I207*H207,2)</f>
        <v>0</v>
      </c>
      <c r="K207" s="234"/>
      <c r="L207" s="44"/>
      <c r="M207" s="235" t="s">
        <v>1</v>
      </c>
      <c r="N207" s="236" t="s">
        <v>38</v>
      </c>
      <c r="O207" s="91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327</v>
      </c>
      <c r="AT207" s="239" t="s">
        <v>185</v>
      </c>
      <c r="AU207" s="239" t="s">
        <v>83</v>
      </c>
      <c r="AY207" s="17" t="s">
        <v>183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81</v>
      </c>
      <c r="BK207" s="240">
        <f>ROUND(I207*H207,2)</f>
        <v>0</v>
      </c>
      <c r="BL207" s="17" t="s">
        <v>327</v>
      </c>
      <c r="BM207" s="239" t="s">
        <v>5416</v>
      </c>
    </row>
    <row r="208" s="14" customFormat="1">
      <c r="A208" s="14"/>
      <c r="B208" s="252"/>
      <c r="C208" s="253"/>
      <c r="D208" s="243" t="s">
        <v>195</v>
      </c>
      <c r="E208" s="254" t="s">
        <v>1</v>
      </c>
      <c r="F208" s="255" t="s">
        <v>5417</v>
      </c>
      <c r="G208" s="253"/>
      <c r="H208" s="256">
        <v>129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195</v>
      </c>
      <c r="AU208" s="262" t="s">
        <v>83</v>
      </c>
      <c r="AV208" s="14" t="s">
        <v>83</v>
      </c>
      <c r="AW208" s="14" t="s">
        <v>30</v>
      </c>
      <c r="AX208" s="14" t="s">
        <v>81</v>
      </c>
      <c r="AY208" s="262" t="s">
        <v>183</v>
      </c>
    </row>
    <row r="209" s="2" customFormat="1" ht="21.75" customHeight="1">
      <c r="A209" s="38"/>
      <c r="B209" s="39"/>
      <c r="C209" s="227" t="s">
        <v>489</v>
      </c>
      <c r="D209" s="227" t="s">
        <v>185</v>
      </c>
      <c r="E209" s="228" t="s">
        <v>5418</v>
      </c>
      <c r="F209" s="229" t="s">
        <v>5419</v>
      </c>
      <c r="G209" s="230" t="s">
        <v>325</v>
      </c>
      <c r="H209" s="231">
        <v>20</v>
      </c>
      <c r="I209" s="232"/>
      <c r="J209" s="233">
        <f>ROUND(I209*H209,2)</f>
        <v>0</v>
      </c>
      <c r="K209" s="234"/>
      <c r="L209" s="44"/>
      <c r="M209" s="235" t="s">
        <v>1</v>
      </c>
      <c r="N209" s="236" t="s">
        <v>38</v>
      </c>
      <c r="O209" s="91"/>
      <c r="P209" s="237">
        <f>O209*H209</f>
        <v>0</v>
      </c>
      <c r="Q209" s="237">
        <v>1.0000000000000001E-05</v>
      </c>
      <c r="R209" s="237">
        <f>Q209*H209</f>
        <v>0.00020000000000000001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327</v>
      </c>
      <c r="AT209" s="239" t="s">
        <v>185</v>
      </c>
      <c r="AU209" s="239" t="s">
        <v>83</v>
      </c>
      <c r="AY209" s="17" t="s">
        <v>183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81</v>
      </c>
      <c r="BK209" s="240">
        <f>ROUND(I209*H209,2)</f>
        <v>0</v>
      </c>
      <c r="BL209" s="17" t="s">
        <v>327</v>
      </c>
      <c r="BM209" s="239" t="s">
        <v>5420</v>
      </c>
    </row>
    <row r="210" s="2" customFormat="1" ht="24.15" customHeight="1">
      <c r="A210" s="38"/>
      <c r="B210" s="39"/>
      <c r="C210" s="227" t="s">
        <v>493</v>
      </c>
      <c r="D210" s="227" t="s">
        <v>185</v>
      </c>
      <c r="E210" s="228" t="s">
        <v>5421</v>
      </c>
      <c r="F210" s="229" t="s">
        <v>5422</v>
      </c>
      <c r="G210" s="230" t="s">
        <v>325</v>
      </c>
      <c r="H210" s="231">
        <v>20</v>
      </c>
      <c r="I210" s="232"/>
      <c r="J210" s="233">
        <f>ROUND(I210*H210,2)</f>
        <v>0</v>
      </c>
      <c r="K210" s="234"/>
      <c r="L210" s="44"/>
      <c r="M210" s="235" t="s">
        <v>1</v>
      </c>
      <c r="N210" s="236" t="s">
        <v>38</v>
      </c>
      <c r="O210" s="91"/>
      <c r="P210" s="237">
        <f>O210*H210</f>
        <v>0</v>
      </c>
      <c r="Q210" s="237">
        <v>4.0000000000000003E-05</v>
      </c>
      <c r="R210" s="237">
        <f>Q210*H210</f>
        <v>0.00080000000000000004</v>
      </c>
      <c r="S210" s="237">
        <v>0</v>
      </c>
      <c r="T210" s="23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9" t="s">
        <v>327</v>
      </c>
      <c r="AT210" s="239" t="s">
        <v>185</v>
      </c>
      <c r="AU210" s="239" t="s">
        <v>83</v>
      </c>
      <c r="AY210" s="17" t="s">
        <v>183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7" t="s">
        <v>81</v>
      </c>
      <c r="BK210" s="240">
        <f>ROUND(I210*H210,2)</f>
        <v>0</v>
      </c>
      <c r="BL210" s="17" t="s">
        <v>327</v>
      </c>
      <c r="BM210" s="239" t="s">
        <v>5423</v>
      </c>
    </row>
    <row r="211" s="2" customFormat="1" ht="24.15" customHeight="1">
      <c r="A211" s="38"/>
      <c r="B211" s="39"/>
      <c r="C211" s="227" t="s">
        <v>500</v>
      </c>
      <c r="D211" s="227" t="s">
        <v>185</v>
      </c>
      <c r="E211" s="228" t="s">
        <v>5424</v>
      </c>
      <c r="F211" s="229" t="s">
        <v>5425</v>
      </c>
      <c r="G211" s="230" t="s">
        <v>325</v>
      </c>
      <c r="H211" s="231">
        <v>6</v>
      </c>
      <c r="I211" s="232"/>
      <c r="J211" s="233">
        <f>ROUND(I211*H211,2)</f>
        <v>0</v>
      </c>
      <c r="K211" s="234"/>
      <c r="L211" s="44"/>
      <c r="M211" s="235" t="s">
        <v>1</v>
      </c>
      <c r="N211" s="236" t="s">
        <v>38</v>
      </c>
      <c r="O211" s="91"/>
      <c r="P211" s="237">
        <f>O211*H211</f>
        <v>0</v>
      </c>
      <c r="Q211" s="237">
        <v>0.00027</v>
      </c>
      <c r="R211" s="237">
        <f>Q211*H211</f>
        <v>0.0016199999999999999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327</v>
      </c>
      <c r="AT211" s="239" t="s">
        <v>185</v>
      </c>
      <c r="AU211" s="239" t="s">
        <v>83</v>
      </c>
      <c r="AY211" s="17" t="s">
        <v>183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7" t="s">
        <v>81</v>
      </c>
      <c r="BK211" s="240">
        <f>ROUND(I211*H211,2)</f>
        <v>0</v>
      </c>
      <c r="BL211" s="17" t="s">
        <v>327</v>
      </c>
      <c r="BM211" s="239" t="s">
        <v>5426</v>
      </c>
    </row>
    <row r="212" s="2" customFormat="1" ht="16.5" customHeight="1">
      <c r="A212" s="38"/>
      <c r="B212" s="39"/>
      <c r="C212" s="227" t="s">
        <v>505</v>
      </c>
      <c r="D212" s="227" t="s">
        <v>185</v>
      </c>
      <c r="E212" s="228" t="s">
        <v>5427</v>
      </c>
      <c r="F212" s="229" t="s">
        <v>5428</v>
      </c>
      <c r="G212" s="230" t="s">
        <v>319</v>
      </c>
      <c r="H212" s="231">
        <v>429</v>
      </c>
      <c r="I212" s="232"/>
      <c r="J212" s="233">
        <f>ROUND(I212*H212,2)</f>
        <v>0</v>
      </c>
      <c r="K212" s="234"/>
      <c r="L212" s="44"/>
      <c r="M212" s="235" t="s">
        <v>1</v>
      </c>
      <c r="N212" s="236" t="s">
        <v>38</v>
      </c>
      <c r="O212" s="91"/>
      <c r="P212" s="237">
        <f>O212*H212</f>
        <v>0</v>
      </c>
      <c r="Q212" s="237">
        <v>0.00019000000000000001</v>
      </c>
      <c r="R212" s="237">
        <f>Q212*H212</f>
        <v>0.081509999999999999</v>
      </c>
      <c r="S212" s="237">
        <v>0</v>
      </c>
      <c r="T212" s="23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9" t="s">
        <v>327</v>
      </c>
      <c r="AT212" s="239" t="s">
        <v>185</v>
      </c>
      <c r="AU212" s="239" t="s">
        <v>83</v>
      </c>
      <c r="AY212" s="17" t="s">
        <v>183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7" t="s">
        <v>81</v>
      </c>
      <c r="BK212" s="240">
        <f>ROUND(I212*H212,2)</f>
        <v>0</v>
      </c>
      <c r="BL212" s="17" t="s">
        <v>327</v>
      </c>
      <c r="BM212" s="239" t="s">
        <v>5429</v>
      </c>
    </row>
    <row r="213" s="14" customFormat="1">
      <c r="A213" s="14"/>
      <c r="B213" s="252"/>
      <c r="C213" s="253"/>
      <c r="D213" s="243" t="s">
        <v>195</v>
      </c>
      <c r="E213" s="254" t="s">
        <v>1</v>
      </c>
      <c r="F213" s="255" t="s">
        <v>3081</v>
      </c>
      <c r="G213" s="253"/>
      <c r="H213" s="256">
        <v>429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195</v>
      </c>
      <c r="AU213" s="262" t="s">
        <v>83</v>
      </c>
      <c r="AV213" s="14" t="s">
        <v>83</v>
      </c>
      <c r="AW213" s="14" t="s">
        <v>30</v>
      </c>
      <c r="AX213" s="14" t="s">
        <v>81</v>
      </c>
      <c r="AY213" s="262" t="s">
        <v>183</v>
      </c>
    </row>
    <row r="214" s="2" customFormat="1" ht="33" customHeight="1">
      <c r="A214" s="38"/>
      <c r="B214" s="39"/>
      <c r="C214" s="227" t="s">
        <v>511</v>
      </c>
      <c r="D214" s="227" t="s">
        <v>185</v>
      </c>
      <c r="E214" s="228" t="s">
        <v>5430</v>
      </c>
      <c r="F214" s="229" t="s">
        <v>5431</v>
      </c>
      <c r="G214" s="230" t="s">
        <v>319</v>
      </c>
      <c r="H214" s="231">
        <v>73</v>
      </c>
      <c r="I214" s="232"/>
      <c r="J214" s="233">
        <f>ROUND(I214*H214,2)</f>
        <v>0</v>
      </c>
      <c r="K214" s="234"/>
      <c r="L214" s="44"/>
      <c r="M214" s="235" t="s">
        <v>1</v>
      </c>
      <c r="N214" s="236" t="s">
        <v>38</v>
      </c>
      <c r="O214" s="91"/>
      <c r="P214" s="237">
        <f>O214*H214</f>
        <v>0</v>
      </c>
      <c r="Q214" s="237">
        <v>0.00011</v>
      </c>
      <c r="R214" s="237">
        <f>Q214*H214</f>
        <v>0.0080300000000000007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327</v>
      </c>
      <c r="AT214" s="239" t="s">
        <v>185</v>
      </c>
      <c r="AU214" s="239" t="s">
        <v>83</v>
      </c>
      <c r="AY214" s="17" t="s">
        <v>183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81</v>
      </c>
      <c r="BK214" s="240">
        <f>ROUND(I214*H214,2)</f>
        <v>0</v>
      </c>
      <c r="BL214" s="17" t="s">
        <v>327</v>
      </c>
      <c r="BM214" s="239" t="s">
        <v>5432</v>
      </c>
    </row>
    <row r="215" s="13" customFormat="1">
      <c r="A215" s="13"/>
      <c r="B215" s="241"/>
      <c r="C215" s="242"/>
      <c r="D215" s="243" t="s">
        <v>195</v>
      </c>
      <c r="E215" s="244" t="s">
        <v>1</v>
      </c>
      <c r="F215" s="245" t="s">
        <v>5433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195</v>
      </c>
      <c r="AU215" s="251" t="s">
        <v>83</v>
      </c>
      <c r="AV215" s="13" t="s">
        <v>81</v>
      </c>
      <c r="AW215" s="13" t="s">
        <v>30</v>
      </c>
      <c r="AX215" s="13" t="s">
        <v>73</v>
      </c>
      <c r="AY215" s="251" t="s">
        <v>183</v>
      </c>
    </row>
    <row r="216" s="14" customFormat="1">
      <c r="A216" s="14"/>
      <c r="B216" s="252"/>
      <c r="C216" s="253"/>
      <c r="D216" s="243" t="s">
        <v>195</v>
      </c>
      <c r="E216" s="254" t="s">
        <v>1</v>
      </c>
      <c r="F216" s="255" t="s">
        <v>5434</v>
      </c>
      <c r="G216" s="253"/>
      <c r="H216" s="256">
        <v>73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195</v>
      </c>
      <c r="AU216" s="262" t="s">
        <v>83</v>
      </c>
      <c r="AV216" s="14" t="s">
        <v>83</v>
      </c>
      <c r="AW216" s="14" t="s">
        <v>30</v>
      </c>
      <c r="AX216" s="14" t="s">
        <v>81</v>
      </c>
      <c r="AY216" s="262" t="s">
        <v>183</v>
      </c>
    </row>
    <row r="217" s="2" customFormat="1" ht="24.15" customHeight="1">
      <c r="A217" s="38"/>
      <c r="B217" s="39"/>
      <c r="C217" s="227" t="s">
        <v>517</v>
      </c>
      <c r="D217" s="227" t="s">
        <v>185</v>
      </c>
      <c r="E217" s="228" t="s">
        <v>5435</v>
      </c>
      <c r="F217" s="229" t="s">
        <v>5436</v>
      </c>
      <c r="G217" s="230" t="s">
        <v>293</v>
      </c>
      <c r="H217" s="231">
        <v>0.35099999999999998</v>
      </c>
      <c r="I217" s="232"/>
      <c r="J217" s="233">
        <f>ROUND(I217*H217,2)</f>
        <v>0</v>
      </c>
      <c r="K217" s="234"/>
      <c r="L217" s="44"/>
      <c r="M217" s="235" t="s">
        <v>1</v>
      </c>
      <c r="N217" s="236" t="s">
        <v>38</v>
      </c>
      <c r="O217" s="91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9" t="s">
        <v>327</v>
      </c>
      <c r="AT217" s="239" t="s">
        <v>185</v>
      </c>
      <c r="AU217" s="239" t="s">
        <v>83</v>
      </c>
      <c r="AY217" s="17" t="s">
        <v>183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7" t="s">
        <v>81</v>
      </c>
      <c r="BK217" s="240">
        <f>ROUND(I217*H217,2)</f>
        <v>0</v>
      </c>
      <c r="BL217" s="17" t="s">
        <v>327</v>
      </c>
      <c r="BM217" s="239" t="s">
        <v>5437</v>
      </c>
    </row>
    <row r="218" s="2" customFormat="1" ht="33" customHeight="1">
      <c r="A218" s="38"/>
      <c r="B218" s="39"/>
      <c r="C218" s="227" t="s">
        <v>522</v>
      </c>
      <c r="D218" s="227" t="s">
        <v>185</v>
      </c>
      <c r="E218" s="228" t="s">
        <v>5438</v>
      </c>
      <c r="F218" s="229" t="s">
        <v>5439</v>
      </c>
      <c r="G218" s="230" t="s">
        <v>293</v>
      </c>
      <c r="H218" s="231">
        <v>1.0529999999999999</v>
      </c>
      <c r="I218" s="232"/>
      <c r="J218" s="233">
        <f>ROUND(I218*H218,2)</f>
        <v>0</v>
      </c>
      <c r="K218" s="234"/>
      <c r="L218" s="44"/>
      <c r="M218" s="235" t="s">
        <v>1</v>
      </c>
      <c r="N218" s="236" t="s">
        <v>38</v>
      </c>
      <c r="O218" s="91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9" t="s">
        <v>327</v>
      </c>
      <c r="AT218" s="239" t="s">
        <v>185</v>
      </c>
      <c r="AU218" s="239" t="s">
        <v>83</v>
      </c>
      <c r="AY218" s="17" t="s">
        <v>183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7" t="s">
        <v>81</v>
      </c>
      <c r="BK218" s="240">
        <f>ROUND(I218*H218,2)</f>
        <v>0</v>
      </c>
      <c r="BL218" s="17" t="s">
        <v>327</v>
      </c>
      <c r="BM218" s="239" t="s">
        <v>5440</v>
      </c>
    </row>
    <row r="219" s="14" customFormat="1">
      <c r="A219" s="14"/>
      <c r="B219" s="252"/>
      <c r="C219" s="253"/>
      <c r="D219" s="243" t="s">
        <v>195</v>
      </c>
      <c r="E219" s="253"/>
      <c r="F219" s="255" t="s">
        <v>5441</v>
      </c>
      <c r="G219" s="253"/>
      <c r="H219" s="256">
        <v>1.0529999999999999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195</v>
      </c>
      <c r="AU219" s="262" t="s">
        <v>83</v>
      </c>
      <c r="AV219" s="14" t="s">
        <v>83</v>
      </c>
      <c r="AW219" s="14" t="s">
        <v>4</v>
      </c>
      <c r="AX219" s="14" t="s">
        <v>81</v>
      </c>
      <c r="AY219" s="262" t="s">
        <v>183</v>
      </c>
    </row>
    <row r="220" s="12" customFormat="1" ht="22.8" customHeight="1">
      <c r="A220" s="12"/>
      <c r="B220" s="211"/>
      <c r="C220" s="212"/>
      <c r="D220" s="213" t="s">
        <v>72</v>
      </c>
      <c r="E220" s="225" t="s">
        <v>5442</v>
      </c>
      <c r="F220" s="225" t="s">
        <v>5443</v>
      </c>
      <c r="G220" s="212"/>
      <c r="H220" s="212"/>
      <c r="I220" s="215"/>
      <c r="J220" s="226">
        <f>BK220</f>
        <v>0</v>
      </c>
      <c r="K220" s="212"/>
      <c r="L220" s="217"/>
      <c r="M220" s="218"/>
      <c r="N220" s="219"/>
      <c r="O220" s="219"/>
      <c r="P220" s="220">
        <f>SUM(P221:P241)</f>
        <v>0</v>
      </c>
      <c r="Q220" s="219"/>
      <c r="R220" s="220">
        <f>SUM(R221:R241)</f>
        <v>0.0167</v>
      </c>
      <c r="S220" s="219"/>
      <c r="T220" s="221">
        <f>SUM(T221:T241)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2" t="s">
        <v>83</v>
      </c>
      <c r="AT220" s="223" t="s">
        <v>72</v>
      </c>
      <c r="AU220" s="223" t="s">
        <v>81</v>
      </c>
      <c r="AY220" s="222" t="s">
        <v>183</v>
      </c>
      <c r="BK220" s="224">
        <f>SUM(BK221:BK241)</f>
        <v>0</v>
      </c>
    </row>
    <row r="221" s="2" customFormat="1" ht="16.5" customHeight="1">
      <c r="A221" s="38"/>
      <c r="B221" s="39"/>
      <c r="C221" s="227" t="s">
        <v>528</v>
      </c>
      <c r="D221" s="288" t="s">
        <v>185</v>
      </c>
      <c r="E221" s="228" t="s">
        <v>5444</v>
      </c>
      <c r="F221" s="229" t="s">
        <v>5445</v>
      </c>
      <c r="G221" s="230" t="s">
        <v>325</v>
      </c>
      <c r="H221" s="231">
        <v>2</v>
      </c>
      <c r="I221" s="232"/>
      <c r="J221" s="233">
        <f>ROUND(I221*H221,2)</f>
        <v>0</v>
      </c>
      <c r="K221" s="234"/>
      <c r="L221" s="44"/>
      <c r="M221" s="235" t="s">
        <v>1</v>
      </c>
      <c r="N221" s="236" t="s">
        <v>38</v>
      </c>
      <c r="O221" s="91"/>
      <c r="P221" s="237">
        <f>O221*H221</f>
        <v>0</v>
      </c>
      <c r="Q221" s="237">
        <v>0.00013999999999999999</v>
      </c>
      <c r="R221" s="237">
        <f>Q221*H221</f>
        <v>0.00027999999999999998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327</v>
      </c>
      <c r="AT221" s="239" t="s">
        <v>185</v>
      </c>
      <c r="AU221" s="239" t="s">
        <v>83</v>
      </c>
      <c r="AY221" s="17" t="s">
        <v>183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7" t="s">
        <v>81</v>
      </c>
      <c r="BK221" s="240">
        <f>ROUND(I221*H221,2)</f>
        <v>0</v>
      </c>
      <c r="BL221" s="17" t="s">
        <v>327</v>
      </c>
      <c r="BM221" s="239" t="s">
        <v>5446</v>
      </c>
    </row>
    <row r="222" s="14" customFormat="1">
      <c r="A222" s="14"/>
      <c r="B222" s="252"/>
      <c r="C222" s="253"/>
      <c r="D222" s="243" t="s">
        <v>195</v>
      </c>
      <c r="E222" s="254" t="s">
        <v>1</v>
      </c>
      <c r="F222" s="255" t="s">
        <v>2903</v>
      </c>
      <c r="G222" s="253"/>
      <c r="H222" s="256">
        <v>2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195</v>
      </c>
      <c r="AU222" s="262" t="s">
        <v>83</v>
      </c>
      <c r="AV222" s="14" t="s">
        <v>83</v>
      </c>
      <c r="AW222" s="14" t="s">
        <v>30</v>
      </c>
      <c r="AX222" s="14" t="s">
        <v>81</v>
      </c>
      <c r="AY222" s="262" t="s">
        <v>183</v>
      </c>
    </row>
    <row r="223" s="2" customFormat="1" ht="24.15" customHeight="1">
      <c r="A223" s="38"/>
      <c r="B223" s="39"/>
      <c r="C223" s="277" t="s">
        <v>533</v>
      </c>
      <c r="D223" s="289" t="s">
        <v>649</v>
      </c>
      <c r="E223" s="278" t="s">
        <v>5447</v>
      </c>
      <c r="F223" s="279" t="s">
        <v>5448</v>
      </c>
      <c r="G223" s="280" t="s">
        <v>325</v>
      </c>
      <c r="H223" s="281">
        <v>1</v>
      </c>
      <c r="I223" s="282"/>
      <c r="J223" s="283">
        <f>ROUND(I223*H223,2)</f>
        <v>0</v>
      </c>
      <c r="K223" s="284"/>
      <c r="L223" s="285"/>
      <c r="M223" s="286" t="s">
        <v>1</v>
      </c>
      <c r="N223" s="287" t="s">
        <v>38</v>
      </c>
      <c r="O223" s="91"/>
      <c r="P223" s="237">
        <f>O223*H223</f>
        <v>0</v>
      </c>
      <c r="Q223" s="237">
        <v>0.00068999999999999997</v>
      </c>
      <c r="R223" s="237">
        <f>Q223*H223</f>
        <v>0.00068999999999999997</v>
      </c>
      <c r="S223" s="237">
        <v>0</v>
      </c>
      <c r="T223" s="23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9" t="s">
        <v>435</v>
      </c>
      <c r="AT223" s="239" t="s">
        <v>649</v>
      </c>
      <c r="AU223" s="239" t="s">
        <v>83</v>
      </c>
      <c r="AY223" s="17" t="s">
        <v>183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7" t="s">
        <v>81</v>
      </c>
      <c r="BK223" s="240">
        <f>ROUND(I223*H223,2)</f>
        <v>0</v>
      </c>
      <c r="BL223" s="17" t="s">
        <v>327</v>
      </c>
      <c r="BM223" s="239" t="s">
        <v>5449</v>
      </c>
    </row>
    <row r="224" s="2" customFormat="1" ht="24.15" customHeight="1">
      <c r="A224" s="38"/>
      <c r="B224" s="39"/>
      <c r="C224" s="277" t="s">
        <v>552</v>
      </c>
      <c r="D224" s="289" t="s">
        <v>649</v>
      </c>
      <c r="E224" s="278" t="s">
        <v>5450</v>
      </c>
      <c r="F224" s="279" t="s">
        <v>5451</v>
      </c>
      <c r="G224" s="280" t="s">
        <v>325</v>
      </c>
      <c r="H224" s="281">
        <v>1</v>
      </c>
      <c r="I224" s="282"/>
      <c r="J224" s="283">
        <f>ROUND(I224*H224,2)</f>
        <v>0</v>
      </c>
      <c r="K224" s="284"/>
      <c r="L224" s="285"/>
      <c r="M224" s="286" t="s">
        <v>1</v>
      </c>
      <c r="N224" s="287" t="s">
        <v>38</v>
      </c>
      <c r="O224" s="91"/>
      <c r="P224" s="237">
        <f>O224*H224</f>
        <v>0</v>
      </c>
      <c r="Q224" s="237">
        <v>0.00052999999999999998</v>
      </c>
      <c r="R224" s="237">
        <f>Q224*H224</f>
        <v>0.00052999999999999998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435</v>
      </c>
      <c r="AT224" s="239" t="s">
        <v>649</v>
      </c>
      <c r="AU224" s="239" t="s">
        <v>83</v>
      </c>
      <c r="AY224" s="17" t="s">
        <v>183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81</v>
      </c>
      <c r="BK224" s="240">
        <f>ROUND(I224*H224,2)</f>
        <v>0</v>
      </c>
      <c r="BL224" s="17" t="s">
        <v>327</v>
      </c>
      <c r="BM224" s="239" t="s">
        <v>5452</v>
      </c>
    </row>
    <row r="225" s="2" customFormat="1" ht="16.5" customHeight="1">
      <c r="A225" s="38"/>
      <c r="B225" s="39"/>
      <c r="C225" s="277" t="s">
        <v>822</v>
      </c>
      <c r="D225" s="289" t="s">
        <v>649</v>
      </c>
      <c r="E225" s="278" t="s">
        <v>5453</v>
      </c>
      <c r="F225" s="279" t="s">
        <v>5454</v>
      </c>
      <c r="G225" s="280" t="s">
        <v>325</v>
      </c>
      <c r="H225" s="281">
        <v>1</v>
      </c>
      <c r="I225" s="282"/>
      <c r="J225" s="283">
        <f>ROUND(I225*H225,2)</f>
        <v>0</v>
      </c>
      <c r="K225" s="284"/>
      <c r="L225" s="285"/>
      <c r="M225" s="286" t="s">
        <v>1</v>
      </c>
      <c r="N225" s="287" t="s">
        <v>38</v>
      </c>
      <c r="O225" s="91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9" t="s">
        <v>435</v>
      </c>
      <c r="AT225" s="239" t="s">
        <v>649</v>
      </c>
      <c r="AU225" s="239" t="s">
        <v>83</v>
      </c>
      <c r="AY225" s="17" t="s">
        <v>183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7" t="s">
        <v>81</v>
      </c>
      <c r="BK225" s="240">
        <f>ROUND(I225*H225,2)</f>
        <v>0</v>
      </c>
      <c r="BL225" s="17" t="s">
        <v>327</v>
      </c>
      <c r="BM225" s="239" t="s">
        <v>5455</v>
      </c>
    </row>
    <row r="226" s="2" customFormat="1" ht="24.15" customHeight="1">
      <c r="A226" s="38"/>
      <c r="B226" s="39"/>
      <c r="C226" s="227" t="s">
        <v>828</v>
      </c>
      <c r="D226" s="227" t="s">
        <v>185</v>
      </c>
      <c r="E226" s="228" t="s">
        <v>5456</v>
      </c>
      <c r="F226" s="229" t="s">
        <v>5457</v>
      </c>
      <c r="G226" s="230" t="s">
        <v>325</v>
      </c>
      <c r="H226" s="231">
        <v>2</v>
      </c>
      <c r="I226" s="232"/>
      <c r="J226" s="233">
        <f>ROUND(I226*H226,2)</f>
        <v>0</v>
      </c>
      <c r="K226" s="234"/>
      <c r="L226" s="44"/>
      <c r="M226" s="235" t="s">
        <v>1</v>
      </c>
      <c r="N226" s="236" t="s">
        <v>38</v>
      </c>
      <c r="O226" s="91"/>
      <c r="P226" s="237">
        <f>O226*H226</f>
        <v>0</v>
      </c>
      <c r="Q226" s="237">
        <v>0.00024000000000000001</v>
      </c>
      <c r="R226" s="237">
        <f>Q226*H226</f>
        <v>0.00048000000000000001</v>
      </c>
      <c r="S226" s="237">
        <v>0</v>
      </c>
      <c r="T226" s="23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9" t="s">
        <v>327</v>
      </c>
      <c r="AT226" s="239" t="s">
        <v>185</v>
      </c>
      <c r="AU226" s="239" t="s">
        <v>83</v>
      </c>
      <c r="AY226" s="17" t="s">
        <v>183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7" t="s">
        <v>81</v>
      </c>
      <c r="BK226" s="240">
        <f>ROUND(I226*H226,2)</f>
        <v>0</v>
      </c>
      <c r="BL226" s="17" t="s">
        <v>327</v>
      </c>
      <c r="BM226" s="239" t="s">
        <v>5458</v>
      </c>
    </row>
    <row r="227" s="2" customFormat="1" ht="37.8" customHeight="1">
      <c r="A227" s="38"/>
      <c r="B227" s="39"/>
      <c r="C227" s="227" t="s">
        <v>834</v>
      </c>
      <c r="D227" s="227" t="s">
        <v>185</v>
      </c>
      <c r="E227" s="228" t="s">
        <v>5459</v>
      </c>
      <c r="F227" s="229" t="s">
        <v>5460</v>
      </c>
      <c r="G227" s="230" t="s">
        <v>325</v>
      </c>
      <c r="H227" s="231">
        <v>1</v>
      </c>
      <c r="I227" s="232"/>
      <c r="J227" s="233">
        <f>ROUND(I227*H227,2)</f>
        <v>0</v>
      </c>
      <c r="K227" s="234"/>
      <c r="L227" s="44"/>
      <c r="M227" s="235" t="s">
        <v>1</v>
      </c>
      <c r="N227" s="236" t="s">
        <v>38</v>
      </c>
      <c r="O227" s="91"/>
      <c r="P227" s="237">
        <f>O227*H227</f>
        <v>0</v>
      </c>
      <c r="Q227" s="237">
        <v>0.00023000000000000001</v>
      </c>
      <c r="R227" s="237">
        <f>Q227*H227</f>
        <v>0.00023000000000000001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327</v>
      </c>
      <c r="AT227" s="239" t="s">
        <v>185</v>
      </c>
      <c r="AU227" s="239" t="s">
        <v>83</v>
      </c>
      <c r="AY227" s="17" t="s">
        <v>183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81</v>
      </c>
      <c r="BK227" s="240">
        <f>ROUND(I227*H227,2)</f>
        <v>0</v>
      </c>
      <c r="BL227" s="17" t="s">
        <v>327</v>
      </c>
      <c r="BM227" s="239" t="s">
        <v>5461</v>
      </c>
    </row>
    <row r="228" s="2" customFormat="1" ht="24.15" customHeight="1">
      <c r="A228" s="38"/>
      <c r="B228" s="39"/>
      <c r="C228" s="227" t="s">
        <v>840</v>
      </c>
      <c r="D228" s="227" t="s">
        <v>185</v>
      </c>
      <c r="E228" s="228" t="s">
        <v>5462</v>
      </c>
      <c r="F228" s="229" t="s">
        <v>5463</v>
      </c>
      <c r="G228" s="230" t="s">
        <v>325</v>
      </c>
      <c r="H228" s="231">
        <v>9</v>
      </c>
      <c r="I228" s="232"/>
      <c r="J228" s="233">
        <f>ROUND(I228*H228,2)</f>
        <v>0</v>
      </c>
      <c r="K228" s="234"/>
      <c r="L228" s="44"/>
      <c r="M228" s="235" t="s">
        <v>1</v>
      </c>
      <c r="N228" s="236" t="s">
        <v>38</v>
      </c>
      <c r="O228" s="91"/>
      <c r="P228" s="237">
        <f>O228*H228</f>
        <v>0</v>
      </c>
      <c r="Q228" s="237">
        <v>0.00013999999999999999</v>
      </c>
      <c r="R228" s="237">
        <f>Q228*H228</f>
        <v>0.0012599999999999998</v>
      </c>
      <c r="S228" s="237">
        <v>0</v>
      </c>
      <c r="T228" s="23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9" t="s">
        <v>327</v>
      </c>
      <c r="AT228" s="239" t="s">
        <v>185</v>
      </c>
      <c r="AU228" s="239" t="s">
        <v>83</v>
      </c>
      <c r="AY228" s="17" t="s">
        <v>183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7" t="s">
        <v>81</v>
      </c>
      <c r="BK228" s="240">
        <f>ROUND(I228*H228,2)</f>
        <v>0</v>
      </c>
      <c r="BL228" s="17" t="s">
        <v>327</v>
      </c>
      <c r="BM228" s="239" t="s">
        <v>5464</v>
      </c>
    </row>
    <row r="229" s="14" customFormat="1">
      <c r="A229" s="14"/>
      <c r="B229" s="252"/>
      <c r="C229" s="253"/>
      <c r="D229" s="243" t="s">
        <v>195</v>
      </c>
      <c r="E229" s="254" t="s">
        <v>1</v>
      </c>
      <c r="F229" s="255" t="s">
        <v>190</v>
      </c>
      <c r="G229" s="253"/>
      <c r="H229" s="256">
        <v>9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195</v>
      </c>
      <c r="AU229" s="262" t="s">
        <v>83</v>
      </c>
      <c r="AV229" s="14" t="s">
        <v>83</v>
      </c>
      <c r="AW229" s="14" t="s">
        <v>30</v>
      </c>
      <c r="AX229" s="14" t="s">
        <v>81</v>
      </c>
      <c r="AY229" s="262" t="s">
        <v>183</v>
      </c>
    </row>
    <row r="230" s="2" customFormat="1" ht="21.75" customHeight="1">
      <c r="A230" s="38"/>
      <c r="B230" s="39"/>
      <c r="C230" s="227" t="s">
        <v>846</v>
      </c>
      <c r="D230" s="227" t="s">
        <v>185</v>
      </c>
      <c r="E230" s="228" t="s">
        <v>5465</v>
      </c>
      <c r="F230" s="229" t="s">
        <v>5466</v>
      </c>
      <c r="G230" s="230" t="s">
        <v>325</v>
      </c>
      <c r="H230" s="231">
        <v>1</v>
      </c>
      <c r="I230" s="232"/>
      <c r="J230" s="233">
        <f>ROUND(I230*H230,2)</f>
        <v>0</v>
      </c>
      <c r="K230" s="234"/>
      <c r="L230" s="44"/>
      <c r="M230" s="235" t="s">
        <v>1</v>
      </c>
      <c r="N230" s="236" t="s">
        <v>38</v>
      </c>
      <c r="O230" s="91"/>
      <c r="P230" s="237">
        <f>O230*H230</f>
        <v>0</v>
      </c>
      <c r="Q230" s="237">
        <v>0.00052999999999999998</v>
      </c>
      <c r="R230" s="237">
        <f>Q230*H230</f>
        <v>0.00052999999999999998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327</v>
      </c>
      <c r="AT230" s="239" t="s">
        <v>185</v>
      </c>
      <c r="AU230" s="239" t="s">
        <v>83</v>
      </c>
      <c r="AY230" s="17" t="s">
        <v>183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7" t="s">
        <v>81</v>
      </c>
      <c r="BK230" s="240">
        <f>ROUND(I230*H230,2)</f>
        <v>0</v>
      </c>
      <c r="BL230" s="17" t="s">
        <v>327</v>
      </c>
      <c r="BM230" s="239" t="s">
        <v>5467</v>
      </c>
    </row>
    <row r="231" s="2" customFormat="1" ht="24.15" customHeight="1">
      <c r="A231" s="38"/>
      <c r="B231" s="39"/>
      <c r="C231" s="227" t="s">
        <v>859</v>
      </c>
      <c r="D231" s="227" t="s">
        <v>185</v>
      </c>
      <c r="E231" s="228" t="s">
        <v>5468</v>
      </c>
      <c r="F231" s="229" t="s">
        <v>5469</v>
      </c>
      <c r="G231" s="230" t="s">
        <v>325</v>
      </c>
      <c r="H231" s="231">
        <v>9</v>
      </c>
      <c r="I231" s="232"/>
      <c r="J231" s="233">
        <f>ROUND(I231*H231,2)</f>
        <v>0</v>
      </c>
      <c r="K231" s="234"/>
      <c r="L231" s="44"/>
      <c r="M231" s="235" t="s">
        <v>1</v>
      </c>
      <c r="N231" s="236" t="s">
        <v>38</v>
      </c>
      <c r="O231" s="91"/>
      <c r="P231" s="237">
        <f>O231*H231</f>
        <v>0</v>
      </c>
      <c r="Q231" s="237">
        <v>0.00069999999999999999</v>
      </c>
      <c r="R231" s="237">
        <f>Q231*H231</f>
        <v>0.0063</v>
      </c>
      <c r="S231" s="237">
        <v>0</v>
      </c>
      <c r="T231" s="23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9" t="s">
        <v>327</v>
      </c>
      <c r="AT231" s="239" t="s">
        <v>185</v>
      </c>
      <c r="AU231" s="239" t="s">
        <v>83</v>
      </c>
      <c r="AY231" s="17" t="s">
        <v>183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7" t="s">
        <v>81</v>
      </c>
      <c r="BK231" s="240">
        <f>ROUND(I231*H231,2)</f>
        <v>0</v>
      </c>
      <c r="BL231" s="17" t="s">
        <v>327</v>
      </c>
      <c r="BM231" s="239" t="s">
        <v>5470</v>
      </c>
    </row>
    <row r="232" s="14" customFormat="1">
      <c r="A232" s="14"/>
      <c r="B232" s="252"/>
      <c r="C232" s="253"/>
      <c r="D232" s="243" t="s">
        <v>195</v>
      </c>
      <c r="E232" s="254" t="s">
        <v>1</v>
      </c>
      <c r="F232" s="255" t="s">
        <v>190</v>
      </c>
      <c r="G232" s="253"/>
      <c r="H232" s="256">
        <v>9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195</v>
      </c>
      <c r="AU232" s="262" t="s">
        <v>83</v>
      </c>
      <c r="AV232" s="14" t="s">
        <v>83</v>
      </c>
      <c r="AW232" s="14" t="s">
        <v>30</v>
      </c>
      <c r="AX232" s="14" t="s">
        <v>81</v>
      </c>
      <c r="AY232" s="262" t="s">
        <v>183</v>
      </c>
    </row>
    <row r="233" s="2" customFormat="1" ht="21.75" customHeight="1">
      <c r="A233" s="38"/>
      <c r="B233" s="39"/>
      <c r="C233" s="227" t="s">
        <v>865</v>
      </c>
      <c r="D233" s="227" t="s">
        <v>185</v>
      </c>
      <c r="E233" s="228" t="s">
        <v>5471</v>
      </c>
      <c r="F233" s="229" t="s">
        <v>5472</v>
      </c>
      <c r="G233" s="230" t="s">
        <v>325</v>
      </c>
      <c r="H233" s="231">
        <v>3</v>
      </c>
      <c r="I233" s="232"/>
      <c r="J233" s="233">
        <f>ROUND(I233*H233,2)</f>
        <v>0</v>
      </c>
      <c r="K233" s="234"/>
      <c r="L233" s="44"/>
      <c r="M233" s="235" t="s">
        <v>1</v>
      </c>
      <c r="N233" s="236" t="s">
        <v>38</v>
      </c>
      <c r="O233" s="91"/>
      <c r="P233" s="237">
        <f>O233*H233</f>
        <v>0</v>
      </c>
      <c r="Q233" s="237">
        <v>0.00022000000000000001</v>
      </c>
      <c r="R233" s="237">
        <f>Q233*H233</f>
        <v>0.00066</v>
      </c>
      <c r="S233" s="237">
        <v>0</v>
      </c>
      <c r="T233" s="23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9" t="s">
        <v>327</v>
      </c>
      <c r="AT233" s="239" t="s">
        <v>185</v>
      </c>
      <c r="AU233" s="239" t="s">
        <v>83</v>
      </c>
      <c r="AY233" s="17" t="s">
        <v>183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7" t="s">
        <v>81</v>
      </c>
      <c r="BK233" s="240">
        <f>ROUND(I233*H233,2)</f>
        <v>0</v>
      </c>
      <c r="BL233" s="17" t="s">
        <v>327</v>
      </c>
      <c r="BM233" s="239" t="s">
        <v>5473</v>
      </c>
    </row>
    <row r="234" s="2" customFormat="1" ht="24.15" customHeight="1">
      <c r="A234" s="38"/>
      <c r="B234" s="39"/>
      <c r="C234" s="227" t="s">
        <v>869</v>
      </c>
      <c r="D234" s="227" t="s">
        <v>185</v>
      </c>
      <c r="E234" s="228" t="s">
        <v>5474</v>
      </c>
      <c r="F234" s="229" t="s">
        <v>5475</v>
      </c>
      <c r="G234" s="230" t="s">
        <v>325</v>
      </c>
      <c r="H234" s="231">
        <v>1</v>
      </c>
      <c r="I234" s="232"/>
      <c r="J234" s="233">
        <f>ROUND(I234*H234,2)</f>
        <v>0</v>
      </c>
      <c r="K234" s="234"/>
      <c r="L234" s="44"/>
      <c r="M234" s="235" t="s">
        <v>1</v>
      </c>
      <c r="N234" s="236" t="s">
        <v>38</v>
      </c>
      <c r="O234" s="91"/>
      <c r="P234" s="237">
        <f>O234*H234</f>
        <v>0</v>
      </c>
      <c r="Q234" s="237">
        <v>0.00056999999999999998</v>
      </c>
      <c r="R234" s="237">
        <f>Q234*H234</f>
        <v>0.00056999999999999998</v>
      </c>
      <c r="S234" s="237">
        <v>0</v>
      </c>
      <c r="T234" s="23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327</v>
      </c>
      <c r="AT234" s="239" t="s">
        <v>185</v>
      </c>
      <c r="AU234" s="239" t="s">
        <v>83</v>
      </c>
      <c r="AY234" s="17" t="s">
        <v>183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7" t="s">
        <v>81</v>
      </c>
      <c r="BK234" s="240">
        <f>ROUND(I234*H234,2)</f>
        <v>0</v>
      </c>
      <c r="BL234" s="17" t="s">
        <v>327</v>
      </c>
      <c r="BM234" s="239" t="s">
        <v>5476</v>
      </c>
    </row>
    <row r="235" s="2" customFormat="1" ht="33" customHeight="1">
      <c r="A235" s="38"/>
      <c r="B235" s="39"/>
      <c r="C235" s="227" t="s">
        <v>876</v>
      </c>
      <c r="D235" s="227" t="s">
        <v>185</v>
      </c>
      <c r="E235" s="228" t="s">
        <v>5477</v>
      </c>
      <c r="F235" s="229" t="s">
        <v>5478</v>
      </c>
      <c r="G235" s="230" t="s">
        <v>325</v>
      </c>
      <c r="H235" s="231">
        <v>2</v>
      </c>
      <c r="I235" s="232"/>
      <c r="J235" s="233">
        <f>ROUND(I235*H235,2)</f>
        <v>0</v>
      </c>
      <c r="K235" s="234"/>
      <c r="L235" s="44"/>
      <c r="M235" s="235" t="s">
        <v>1</v>
      </c>
      <c r="N235" s="236" t="s">
        <v>38</v>
      </c>
      <c r="O235" s="91"/>
      <c r="P235" s="237">
        <f>O235*H235</f>
        <v>0</v>
      </c>
      <c r="Q235" s="237">
        <v>0.00062</v>
      </c>
      <c r="R235" s="237">
        <f>Q235*H235</f>
        <v>0.00124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327</v>
      </c>
      <c r="AT235" s="239" t="s">
        <v>185</v>
      </c>
      <c r="AU235" s="239" t="s">
        <v>83</v>
      </c>
      <c r="AY235" s="17" t="s">
        <v>183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81</v>
      </c>
      <c r="BK235" s="240">
        <f>ROUND(I235*H235,2)</f>
        <v>0</v>
      </c>
      <c r="BL235" s="17" t="s">
        <v>327</v>
      </c>
      <c r="BM235" s="239" t="s">
        <v>5479</v>
      </c>
    </row>
    <row r="236" s="2" customFormat="1" ht="24.15" customHeight="1">
      <c r="A236" s="38"/>
      <c r="B236" s="39"/>
      <c r="C236" s="227" t="s">
        <v>884</v>
      </c>
      <c r="D236" s="227" t="s">
        <v>185</v>
      </c>
      <c r="E236" s="228" t="s">
        <v>5480</v>
      </c>
      <c r="F236" s="229" t="s">
        <v>5481</v>
      </c>
      <c r="G236" s="230" t="s">
        <v>325</v>
      </c>
      <c r="H236" s="231">
        <v>2</v>
      </c>
      <c r="I236" s="232"/>
      <c r="J236" s="233">
        <f>ROUND(I236*H236,2)</f>
        <v>0</v>
      </c>
      <c r="K236" s="234"/>
      <c r="L236" s="44"/>
      <c r="M236" s="235" t="s">
        <v>1</v>
      </c>
      <c r="N236" s="236" t="s">
        <v>38</v>
      </c>
      <c r="O236" s="91"/>
      <c r="P236" s="237">
        <f>O236*H236</f>
        <v>0</v>
      </c>
      <c r="Q236" s="237">
        <v>0.00147</v>
      </c>
      <c r="R236" s="237">
        <f>Q236*H236</f>
        <v>0.0029399999999999999</v>
      </c>
      <c r="S236" s="237">
        <v>0</v>
      </c>
      <c r="T236" s="23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327</v>
      </c>
      <c r="AT236" s="239" t="s">
        <v>185</v>
      </c>
      <c r="AU236" s="239" t="s">
        <v>83</v>
      </c>
      <c r="AY236" s="17" t="s">
        <v>183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7" t="s">
        <v>81</v>
      </c>
      <c r="BK236" s="240">
        <f>ROUND(I236*H236,2)</f>
        <v>0</v>
      </c>
      <c r="BL236" s="17" t="s">
        <v>327</v>
      </c>
      <c r="BM236" s="239" t="s">
        <v>5482</v>
      </c>
    </row>
    <row r="237" s="2" customFormat="1" ht="33" customHeight="1">
      <c r="A237" s="38"/>
      <c r="B237" s="39"/>
      <c r="C237" s="227" t="s">
        <v>890</v>
      </c>
      <c r="D237" s="227" t="s">
        <v>185</v>
      </c>
      <c r="E237" s="228" t="s">
        <v>5483</v>
      </c>
      <c r="F237" s="229" t="s">
        <v>5484</v>
      </c>
      <c r="G237" s="230" t="s">
        <v>4293</v>
      </c>
      <c r="H237" s="231">
        <v>1</v>
      </c>
      <c r="I237" s="232"/>
      <c r="J237" s="233">
        <f>ROUND(I237*H237,2)</f>
        <v>0</v>
      </c>
      <c r="K237" s="234"/>
      <c r="L237" s="44"/>
      <c r="M237" s="235" t="s">
        <v>1</v>
      </c>
      <c r="N237" s="236" t="s">
        <v>38</v>
      </c>
      <c r="O237" s="91"/>
      <c r="P237" s="237">
        <f>O237*H237</f>
        <v>0</v>
      </c>
      <c r="Q237" s="237">
        <v>0.00098999999999999999</v>
      </c>
      <c r="R237" s="237">
        <f>Q237*H237</f>
        <v>0.00098999999999999999</v>
      </c>
      <c r="S237" s="237">
        <v>0</v>
      </c>
      <c r="T237" s="23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9" t="s">
        <v>327</v>
      </c>
      <c r="AT237" s="239" t="s">
        <v>185</v>
      </c>
      <c r="AU237" s="239" t="s">
        <v>83</v>
      </c>
      <c r="AY237" s="17" t="s">
        <v>183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7" t="s">
        <v>81</v>
      </c>
      <c r="BK237" s="240">
        <f>ROUND(I237*H237,2)</f>
        <v>0</v>
      </c>
      <c r="BL237" s="17" t="s">
        <v>327</v>
      </c>
      <c r="BM237" s="239" t="s">
        <v>5485</v>
      </c>
    </row>
    <row r="238" s="2" customFormat="1" ht="24.15" customHeight="1">
      <c r="A238" s="38"/>
      <c r="B238" s="39"/>
      <c r="C238" s="277" t="s">
        <v>896</v>
      </c>
      <c r="D238" s="277" t="s">
        <v>649</v>
      </c>
      <c r="E238" s="278" t="s">
        <v>5486</v>
      </c>
      <c r="F238" s="279" t="s">
        <v>5487</v>
      </c>
      <c r="G238" s="280" t="s">
        <v>325</v>
      </c>
      <c r="H238" s="281">
        <v>1</v>
      </c>
      <c r="I238" s="282"/>
      <c r="J238" s="283">
        <f>ROUND(I238*H238,2)</f>
        <v>0</v>
      </c>
      <c r="K238" s="284"/>
      <c r="L238" s="285"/>
      <c r="M238" s="286" t="s">
        <v>1</v>
      </c>
      <c r="N238" s="287" t="s">
        <v>38</v>
      </c>
      <c r="O238" s="91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9" t="s">
        <v>435</v>
      </c>
      <c r="AT238" s="239" t="s">
        <v>649</v>
      </c>
      <c r="AU238" s="239" t="s">
        <v>83</v>
      </c>
      <c r="AY238" s="17" t="s">
        <v>183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7" t="s">
        <v>81</v>
      </c>
      <c r="BK238" s="240">
        <f>ROUND(I238*H238,2)</f>
        <v>0</v>
      </c>
      <c r="BL238" s="17" t="s">
        <v>327</v>
      </c>
      <c r="BM238" s="239" t="s">
        <v>5488</v>
      </c>
    </row>
    <row r="239" s="2" customFormat="1" ht="24.15" customHeight="1">
      <c r="A239" s="38"/>
      <c r="B239" s="39"/>
      <c r="C239" s="227" t="s">
        <v>900</v>
      </c>
      <c r="D239" s="227" t="s">
        <v>185</v>
      </c>
      <c r="E239" s="228" t="s">
        <v>5489</v>
      </c>
      <c r="F239" s="229" t="s">
        <v>5490</v>
      </c>
      <c r="G239" s="230" t="s">
        <v>293</v>
      </c>
      <c r="H239" s="231">
        <v>0.017000000000000001</v>
      </c>
      <c r="I239" s="232"/>
      <c r="J239" s="233">
        <f>ROUND(I239*H239,2)</f>
        <v>0</v>
      </c>
      <c r="K239" s="234"/>
      <c r="L239" s="44"/>
      <c r="M239" s="235" t="s">
        <v>1</v>
      </c>
      <c r="N239" s="236" t="s">
        <v>38</v>
      </c>
      <c r="O239" s="91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9" t="s">
        <v>327</v>
      </c>
      <c r="AT239" s="239" t="s">
        <v>185</v>
      </c>
      <c r="AU239" s="239" t="s">
        <v>83</v>
      </c>
      <c r="AY239" s="17" t="s">
        <v>183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7" t="s">
        <v>81</v>
      </c>
      <c r="BK239" s="240">
        <f>ROUND(I239*H239,2)</f>
        <v>0</v>
      </c>
      <c r="BL239" s="17" t="s">
        <v>327</v>
      </c>
      <c r="BM239" s="239" t="s">
        <v>5491</v>
      </c>
    </row>
    <row r="240" s="2" customFormat="1" ht="24.15" customHeight="1">
      <c r="A240" s="38"/>
      <c r="B240" s="39"/>
      <c r="C240" s="227" t="s">
        <v>906</v>
      </c>
      <c r="D240" s="227" t="s">
        <v>185</v>
      </c>
      <c r="E240" s="228" t="s">
        <v>5492</v>
      </c>
      <c r="F240" s="229" t="s">
        <v>5493</v>
      </c>
      <c r="G240" s="230" t="s">
        <v>293</v>
      </c>
      <c r="H240" s="231">
        <v>0.050999999999999997</v>
      </c>
      <c r="I240" s="232"/>
      <c r="J240" s="233">
        <f>ROUND(I240*H240,2)</f>
        <v>0</v>
      </c>
      <c r="K240" s="234"/>
      <c r="L240" s="44"/>
      <c r="M240" s="235" t="s">
        <v>1</v>
      </c>
      <c r="N240" s="236" t="s">
        <v>38</v>
      </c>
      <c r="O240" s="91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9" t="s">
        <v>327</v>
      </c>
      <c r="AT240" s="239" t="s">
        <v>185</v>
      </c>
      <c r="AU240" s="239" t="s">
        <v>83</v>
      </c>
      <c r="AY240" s="17" t="s">
        <v>183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7" t="s">
        <v>81</v>
      </c>
      <c r="BK240" s="240">
        <f>ROUND(I240*H240,2)</f>
        <v>0</v>
      </c>
      <c r="BL240" s="17" t="s">
        <v>327</v>
      </c>
      <c r="BM240" s="239" t="s">
        <v>5494</v>
      </c>
    </row>
    <row r="241" s="14" customFormat="1">
      <c r="A241" s="14"/>
      <c r="B241" s="252"/>
      <c r="C241" s="253"/>
      <c r="D241" s="243" t="s">
        <v>195</v>
      </c>
      <c r="E241" s="253"/>
      <c r="F241" s="255" t="s">
        <v>5495</v>
      </c>
      <c r="G241" s="253"/>
      <c r="H241" s="256">
        <v>0.050999999999999997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195</v>
      </c>
      <c r="AU241" s="262" t="s">
        <v>83</v>
      </c>
      <c r="AV241" s="14" t="s">
        <v>83</v>
      </c>
      <c r="AW241" s="14" t="s">
        <v>4</v>
      </c>
      <c r="AX241" s="14" t="s">
        <v>81</v>
      </c>
      <c r="AY241" s="262" t="s">
        <v>183</v>
      </c>
    </row>
    <row r="242" s="12" customFormat="1" ht="22.8" customHeight="1">
      <c r="A242" s="12"/>
      <c r="B242" s="211"/>
      <c r="C242" s="212"/>
      <c r="D242" s="213" t="s">
        <v>72</v>
      </c>
      <c r="E242" s="225" t="s">
        <v>5496</v>
      </c>
      <c r="F242" s="225" t="s">
        <v>5497</v>
      </c>
      <c r="G242" s="212"/>
      <c r="H242" s="212"/>
      <c r="I242" s="215"/>
      <c r="J242" s="226">
        <f>BK242</f>
        <v>0</v>
      </c>
      <c r="K242" s="212"/>
      <c r="L242" s="217"/>
      <c r="M242" s="218"/>
      <c r="N242" s="219"/>
      <c r="O242" s="219"/>
      <c r="P242" s="220">
        <f>SUM(P243:P264)</f>
        <v>0</v>
      </c>
      <c r="Q242" s="219"/>
      <c r="R242" s="220">
        <f>SUM(R243:R264)</f>
        <v>0.26241999999999999</v>
      </c>
      <c r="S242" s="219"/>
      <c r="T242" s="221">
        <f>SUM(T243:T264)</f>
        <v>0.40744000000000002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2" t="s">
        <v>83</v>
      </c>
      <c r="AT242" s="223" t="s">
        <v>72</v>
      </c>
      <c r="AU242" s="223" t="s">
        <v>81</v>
      </c>
      <c r="AY242" s="222" t="s">
        <v>183</v>
      </c>
      <c r="BK242" s="224">
        <f>SUM(BK243:BK264)</f>
        <v>0</v>
      </c>
    </row>
    <row r="243" s="2" customFormat="1" ht="24.15" customHeight="1">
      <c r="A243" s="38"/>
      <c r="B243" s="39"/>
      <c r="C243" s="227" t="s">
        <v>912</v>
      </c>
      <c r="D243" s="227" t="s">
        <v>185</v>
      </c>
      <c r="E243" s="228" t="s">
        <v>5498</v>
      </c>
      <c r="F243" s="229" t="s">
        <v>5499</v>
      </c>
      <c r="G243" s="230" t="s">
        <v>325</v>
      </c>
      <c r="H243" s="231">
        <v>60</v>
      </c>
      <c r="I243" s="232"/>
      <c r="J243" s="233">
        <f>ROUND(I243*H243,2)</f>
        <v>0</v>
      </c>
      <c r="K243" s="234"/>
      <c r="L243" s="44"/>
      <c r="M243" s="235" t="s">
        <v>1</v>
      </c>
      <c r="N243" s="236" t="s">
        <v>38</v>
      </c>
      <c r="O243" s="91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9" t="s">
        <v>327</v>
      </c>
      <c r="AT243" s="239" t="s">
        <v>185</v>
      </c>
      <c r="AU243" s="239" t="s">
        <v>83</v>
      </c>
      <c r="AY243" s="17" t="s">
        <v>183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7" t="s">
        <v>81</v>
      </c>
      <c r="BK243" s="240">
        <f>ROUND(I243*H243,2)</f>
        <v>0</v>
      </c>
      <c r="BL243" s="17" t="s">
        <v>327</v>
      </c>
      <c r="BM243" s="239" t="s">
        <v>5500</v>
      </c>
    </row>
    <row r="244" s="2" customFormat="1" ht="24.15" customHeight="1">
      <c r="A244" s="38"/>
      <c r="B244" s="39"/>
      <c r="C244" s="227" t="s">
        <v>920</v>
      </c>
      <c r="D244" s="227" t="s">
        <v>185</v>
      </c>
      <c r="E244" s="228" t="s">
        <v>5501</v>
      </c>
      <c r="F244" s="229" t="s">
        <v>5502</v>
      </c>
      <c r="G244" s="230" t="s">
        <v>325</v>
      </c>
      <c r="H244" s="231">
        <v>9</v>
      </c>
      <c r="I244" s="232"/>
      <c r="J244" s="233">
        <f>ROUND(I244*H244,2)</f>
        <v>0</v>
      </c>
      <c r="K244" s="234"/>
      <c r="L244" s="44"/>
      <c r="M244" s="235" t="s">
        <v>1</v>
      </c>
      <c r="N244" s="236" t="s">
        <v>38</v>
      </c>
      <c r="O244" s="91"/>
      <c r="P244" s="237">
        <f>O244*H244</f>
        <v>0</v>
      </c>
      <c r="Q244" s="237">
        <v>0.00010000000000000001</v>
      </c>
      <c r="R244" s="237">
        <f>Q244*H244</f>
        <v>0.00090000000000000008</v>
      </c>
      <c r="S244" s="237">
        <v>0.037490000000000002</v>
      </c>
      <c r="T244" s="238">
        <f>S244*H244</f>
        <v>0.33741000000000004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327</v>
      </c>
      <c r="AT244" s="239" t="s">
        <v>185</v>
      </c>
      <c r="AU244" s="239" t="s">
        <v>83</v>
      </c>
      <c r="AY244" s="17" t="s">
        <v>183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7" t="s">
        <v>81</v>
      </c>
      <c r="BK244" s="240">
        <f>ROUND(I244*H244,2)</f>
        <v>0</v>
      </c>
      <c r="BL244" s="17" t="s">
        <v>327</v>
      </c>
      <c r="BM244" s="239" t="s">
        <v>5503</v>
      </c>
    </row>
    <row r="245" s="14" customFormat="1">
      <c r="A245" s="14"/>
      <c r="B245" s="252"/>
      <c r="C245" s="253"/>
      <c r="D245" s="243" t="s">
        <v>195</v>
      </c>
      <c r="E245" s="254" t="s">
        <v>1</v>
      </c>
      <c r="F245" s="255" t="s">
        <v>190</v>
      </c>
      <c r="G245" s="253"/>
      <c r="H245" s="256">
        <v>9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195</v>
      </c>
      <c r="AU245" s="262" t="s">
        <v>83</v>
      </c>
      <c r="AV245" s="14" t="s">
        <v>83</v>
      </c>
      <c r="AW245" s="14" t="s">
        <v>30</v>
      </c>
      <c r="AX245" s="14" t="s">
        <v>81</v>
      </c>
      <c r="AY245" s="262" t="s">
        <v>183</v>
      </c>
    </row>
    <row r="246" s="2" customFormat="1" ht="24.15" customHeight="1">
      <c r="A246" s="38"/>
      <c r="B246" s="39"/>
      <c r="C246" s="227" t="s">
        <v>928</v>
      </c>
      <c r="D246" s="227" t="s">
        <v>185</v>
      </c>
      <c r="E246" s="228" t="s">
        <v>5504</v>
      </c>
      <c r="F246" s="229" t="s">
        <v>5505</v>
      </c>
      <c r="G246" s="230" t="s">
        <v>325</v>
      </c>
      <c r="H246" s="231">
        <v>1</v>
      </c>
      <c r="I246" s="232"/>
      <c r="J246" s="233">
        <f>ROUND(I246*H246,2)</f>
        <v>0</v>
      </c>
      <c r="K246" s="234"/>
      <c r="L246" s="44"/>
      <c r="M246" s="235" t="s">
        <v>1</v>
      </c>
      <c r="N246" s="236" t="s">
        <v>38</v>
      </c>
      <c r="O246" s="91"/>
      <c r="P246" s="237">
        <f>O246*H246</f>
        <v>0</v>
      </c>
      <c r="Q246" s="237">
        <v>0.00010000000000000001</v>
      </c>
      <c r="R246" s="237">
        <f>Q246*H246</f>
        <v>0.00010000000000000001</v>
      </c>
      <c r="S246" s="237">
        <v>0.070029999999999995</v>
      </c>
      <c r="T246" s="238">
        <f>S246*H246</f>
        <v>0.070029999999999995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327</v>
      </c>
      <c r="AT246" s="239" t="s">
        <v>185</v>
      </c>
      <c r="AU246" s="239" t="s">
        <v>83</v>
      </c>
      <c r="AY246" s="17" t="s">
        <v>183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7" t="s">
        <v>81</v>
      </c>
      <c r="BK246" s="240">
        <f>ROUND(I246*H246,2)</f>
        <v>0</v>
      </c>
      <c r="BL246" s="17" t="s">
        <v>327</v>
      </c>
      <c r="BM246" s="239" t="s">
        <v>5506</v>
      </c>
    </row>
    <row r="247" s="2" customFormat="1" ht="37.8" customHeight="1">
      <c r="A247" s="38"/>
      <c r="B247" s="39"/>
      <c r="C247" s="227" t="s">
        <v>932</v>
      </c>
      <c r="D247" s="227" t="s">
        <v>185</v>
      </c>
      <c r="E247" s="228" t="s">
        <v>5507</v>
      </c>
      <c r="F247" s="229" t="s">
        <v>5508</v>
      </c>
      <c r="G247" s="230" t="s">
        <v>325</v>
      </c>
      <c r="H247" s="231">
        <v>2</v>
      </c>
      <c r="I247" s="232"/>
      <c r="J247" s="233">
        <f>ROUND(I247*H247,2)</f>
        <v>0</v>
      </c>
      <c r="K247" s="234"/>
      <c r="L247" s="44"/>
      <c r="M247" s="235" t="s">
        <v>1</v>
      </c>
      <c r="N247" s="236" t="s">
        <v>38</v>
      </c>
      <c r="O247" s="91"/>
      <c r="P247" s="237">
        <f>O247*H247</f>
        <v>0</v>
      </c>
      <c r="Q247" s="237">
        <v>0.02256</v>
      </c>
      <c r="R247" s="237">
        <f>Q247*H247</f>
        <v>0.04512</v>
      </c>
      <c r="S247" s="237">
        <v>0</v>
      </c>
      <c r="T247" s="23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9" t="s">
        <v>327</v>
      </c>
      <c r="AT247" s="239" t="s">
        <v>185</v>
      </c>
      <c r="AU247" s="239" t="s">
        <v>83</v>
      </c>
      <c r="AY247" s="17" t="s">
        <v>183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7" t="s">
        <v>81</v>
      </c>
      <c r="BK247" s="240">
        <f>ROUND(I247*H247,2)</f>
        <v>0</v>
      </c>
      <c r="BL247" s="17" t="s">
        <v>327</v>
      </c>
      <c r="BM247" s="239" t="s">
        <v>5509</v>
      </c>
    </row>
    <row r="248" s="14" customFormat="1">
      <c r="A248" s="14"/>
      <c r="B248" s="252"/>
      <c r="C248" s="253"/>
      <c r="D248" s="243" t="s">
        <v>195</v>
      </c>
      <c r="E248" s="254" t="s">
        <v>1</v>
      </c>
      <c r="F248" s="255" t="s">
        <v>83</v>
      </c>
      <c r="G248" s="253"/>
      <c r="H248" s="256">
        <v>2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195</v>
      </c>
      <c r="AU248" s="262" t="s">
        <v>83</v>
      </c>
      <c r="AV248" s="14" t="s">
        <v>83</v>
      </c>
      <c r="AW248" s="14" t="s">
        <v>30</v>
      </c>
      <c r="AX248" s="14" t="s">
        <v>81</v>
      </c>
      <c r="AY248" s="262" t="s">
        <v>183</v>
      </c>
    </row>
    <row r="249" s="2" customFormat="1" ht="37.8" customHeight="1">
      <c r="A249" s="38"/>
      <c r="B249" s="39"/>
      <c r="C249" s="227" t="s">
        <v>936</v>
      </c>
      <c r="D249" s="227" t="s">
        <v>185</v>
      </c>
      <c r="E249" s="228" t="s">
        <v>5510</v>
      </c>
      <c r="F249" s="229" t="s">
        <v>5511</v>
      </c>
      <c r="G249" s="230" t="s">
        <v>325</v>
      </c>
      <c r="H249" s="231">
        <v>1</v>
      </c>
      <c r="I249" s="232"/>
      <c r="J249" s="233">
        <f>ROUND(I249*H249,2)</f>
        <v>0</v>
      </c>
      <c r="K249" s="234"/>
      <c r="L249" s="44"/>
      <c r="M249" s="235" t="s">
        <v>1</v>
      </c>
      <c r="N249" s="236" t="s">
        <v>38</v>
      </c>
      <c r="O249" s="91"/>
      <c r="P249" s="237">
        <f>O249*H249</f>
        <v>0</v>
      </c>
      <c r="Q249" s="237">
        <v>0.014500000000000001</v>
      </c>
      <c r="R249" s="237">
        <f>Q249*H249</f>
        <v>0.014500000000000001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327</v>
      </c>
      <c r="AT249" s="239" t="s">
        <v>185</v>
      </c>
      <c r="AU249" s="239" t="s">
        <v>83</v>
      </c>
      <c r="AY249" s="17" t="s">
        <v>183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81</v>
      </c>
      <c r="BK249" s="240">
        <f>ROUND(I249*H249,2)</f>
        <v>0</v>
      </c>
      <c r="BL249" s="17" t="s">
        <v>327</v>
      </c>
      <c r="BM249" s="239" t="s">
        <v>5512</v>
      </c>
    </row>
    <row r="250" s="2" customFormat="1" ht="33" customHeight="1">
      <c r="A250" s="38"/>
      <c r="B250" s="39"/>
      <c r="C250" s="227" t="s">
        <v>941</v>
      </c>
      <c r="D250" s="227" t="s">
        <v>185</v>
      </c>
      <c r="E250" s="228" t="s">
        <v>5513</v>
      </c>
      <c r="F250" s="229" t="s">
        <v>5514</v>
      </c>
      <c r="G250" s="230" t="s">
        <v>325</v>
      </c>
      <c r="H250" s="231">
        <v>1</v>
      </c>
      <c r="I250" s="232"/>
      <c r="J250" s="233">
        <f>ROUND(I250*H250,2)</f>
        <v>0</v>
      </c>
      <c r="K250" s="234"/>
      <c r="L250" s="44"/>
      <c r="M250" s="235" t="s">
        <v>1</v>
      </c>
      <c r="N250" s="236" t="s">
        <v>38</v>
      </c>
      <c r="O250" s="91"/>
      <c r="P250" s="237">
        <f>O250*H250</f>
        <v>0</v>
      </c>
      <c r="Q250" s="237">
        <v>0.042000000000000003</v>
      </c>
      <c r="R250" s="237">
        <f>Q250*H250</f>
        <v>0.042000000000000003</v>
      </c>
      <c r="S250" s="237">
        <v>0</v>
      </c>
      <c r="T250" s="23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9" t="s">
        <v>327</v>
      </c>
      <c r="AT250" s="239" t="s">
        <v>185</v>
      </c>
      <c r="AU250" s="239" t="s">
        <v>83</v>
      </c>
      <c r="AY250" s="17" t="s">
        <v>183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7" t="s">
        <v>81</v>
      </c>
      <c r="BK250" s="240">
        <f>ROUND(I250*H250,2)</f>
        <v>0</v>
      </c>
      <c r="BL250" s="17" t="s">
        <v>327</v>
      </c>
      <c r="BM250" s="239" t="s">
        <v>5515</v>
      </c>
    </row>
    <row r="251" s="14" customFormat="1">
      <c r="A251" s="14"/>
      <c r="B251" s="252"/>
      <c r="C251" s="253"/>
      <c r="D251" s="243" t="s">
        <v>195</v>
      </c>
      <c r="E251" s="254" t="s">
        <v>1</v>
      </c>
      <c r="F251" s="255" t="s">
        <v>81</v>
      </c>
      <c r="G251" s="253"/>
      <c r="H251" s="256">
        <v>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195</v>
      </c>
      <c r="AU251" s="262" t="s">
        <v>83</v>
      </c>
      <c r="AV251" s="14" t="s">
        <v>83</v>
      </c>
      <c r="AW251" s="14" t="s">
        <v>30</v>
      </c>
      <c r="AX251" s="14" t="s">
        <v>81</v>
      </c>
      <c r="AY251" s="262" t="s">
        <v>183</v>
      </c>
    </row>
    <row r="252" s="2" customFormat="1" ht="37.8" customHeight="1">
      <c r="A252" s="38"/>
      <c r="B252" s="39"/>
      <c r="C252" s="227" t="s">
        <v>946</v>
      </c>
      <c r="D252" s="227" t="s">
        <v>185</v>
      </c>
      <c r="E252" s="228" t="s">
        <v>5516</v>
      </c>
      <c r="F252" s="229" t="s">
        <v>5517</v>
      </c>
      <c r="G252" s="230" t="s">
        <v>325</v>
      </c>
      <c r="H252" s="231">
        <v>1</v>
      </c>
      <c r="I252" s="232"/>
      <c r="J252" s="233">
        <f>ROUND(I252*H252,2)</f>
        <v>0</v>
      </c>
      <c r="K252" s="234"/>
      <c r="L252" s="44"/>
      <c r="M252" s="235" t="s">
        <v>1</v>
      </c>
      <c r="N252" s="236" t="s">
        <v>38</v>
      </c>
      <c r="O252" s="91"/>
      <c r="P252" s="237">
        <f>O252*H252</f>
        <v>0</v>
      </c>
      <c r="Q252" s="237">
        <v>0.01942</v>
      </c>
      <c r="R252" s="237">
        <f>Q252*H252</f>
        <v>0.01942</v>
      </c>
      <c r="S252" s="237">
        <v>0</v>
      </c>
      <c r="T252" s="23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327</v>
      </c>
      <c r="AT252" s="239" t="s">
        <v>185</v>
      </c>
      <c r="AU252" s="239" t="s">
        <v>83</v>
      </c>
      <c r="AY252" s="17" t="s">
        <v>183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81</v>
      </c>
      <c r="BK252" s="240">
        <f>ROUND(I252*H252,2)</f>
        <v>0</v>
      </c>
      <c r="BL252" s="17" t="s">
        <v>327</v>
      </c>
      <c r="BM252" s="239" t="s">
        <v>5518</v>
      </c>
    </row>
    <row r="253" s="2" customFormat="1" ht="24.15" customHeight="1">
      <c r="A253" s="38"/>
      <c r="B253" s="39"/>
      <c r="C253" s="227" t="s">
        <v>951</v>
      </c>
      <c r="D253" s="227" t="s">
        <v>185</v>
      </c>
      <c r="E253" s="228" t="s">
        <v>5519</v>
      </c>
      <c r="F253" s="229" t="s">
        <v>5520</v>
      </c>
      <c r="G253" s="230" t="s">
        <v>325</v>
      </c>
      <c r="H253" s="231">
        <v>1</v>
      </c>
      <c r="I253" s="232"/>
      <c r="J253" s="233">
        <f>ROUND(I253*H253,2)</f>
        <v>0</v>
      </c>
      <c r="K253" s="234"/>
      <c r="L253" s="44"/>
      <c r="M253" s="235" t="s">
        <v>1</v>
      </c>
      <c r="N253" s="236" t="s">
        <v>38</v>
      </c>
      <c r="O253" s="91"/>
      <c r="P253" s="237">
        <f>O253*H253</f>
        <v>0</v>
      </c>
      <c r="Q253" s="237">
        <v>0.025159999999999998</v>
      </c>
      <c r="R253" s="237">
        <f>Q253*H253</f>
        <v>0.025159999999999998</v>
      </c>
      <c r="S253" s="237">
        <v>0</v>
      </c>
      <c r="T253" s="23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9" t="s">
        <v>327</v>
      </c>
      <c r="AT253" s="239" t="s">
        <v>185</v>
      </c>
      <c r="AU253" s="239" t="s">
        <v>83</v>
      </c>
      <c r="AY253" s="17" t="s">
        <v>183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7" t="s">
        <v>81</v>
      </c>
      <c r="BK253" s="240">
        <f>ROUND(I253*H253,2)</f>
        <v>0</v>
      </c>
      <c r="BL253" s="17" t="s">
        <v>327</v>
      </c>
      <c r="BM253" s="239" t="s">
        <v>5521</v>
      </c>
    </row>
    <row r="254" s="2" customFormat="1" ht="33" customHeight="1">
      <c r="A254" s="38"/>
      <c r="B254" s="39"/>
      <c r="C254" s="227" t="s">
        <v>956</v>
      </c>
      <c r="D254" s="227" t="s">
        <v>185</v>
      </c>
      <c r="E254" s="228" t="s">
        <v>5522</v>
      </c>
      <c r="F254" s="229" t="s">
        <v>5523</v>
      </c>
      <c r="G254" s="230" t="s">
        <v>325</v>
      </c>
      <c r="H254" s="231">
        <v>3</v>
      </c>
      <c r="I254" s="232"/>
      <c r="J254" s="233">
        <f>ROUND(I254*H254,2)</f>
        <v>0</v>
      </c>
      <c r="K254" s="234"/>
      <c r="L254" s="44"/>
      <c r="M254" s="235" t="s">
        <v>1</v>
      </c>
      <c r="N254" s="236" t="s">
        <v>38</v>
      </c>
      <c r="O254" s="91"/>
      <c r="P254" s="237">
        <f>O254*H254</f>
        <v>0</v>
      </c>
      <c r="Q254" s="237">
        <v>0.025159999999999998</v>
      </c>
      <c r="R254" s="237">
        <f>Q254*H254</f>
        <v>0.075479999999999992</v>
      </c>
      <c r="S254" s="237">
        <v>0</v>
      </c>
      <c r="T254" s="23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9" t="s">
        <v>327</v>
      </c>
      <c r="AT254" s="239" t="s">
        <v>185</v>
      </c>
      <c r="AU254" s="239" t="s">
        <v>83</v>
      </c>
      <c r="AY254" s="17" t="s">
        <v>183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7" t="s">
        <v>81</v>
      </c>
      <c r="BK254" s="240">
        <f>ROUND(I254*H254,2)</f>
        <v>0</v>
      </c>
      <c r="BL254" s="17" t="s">
        <v>327</v>
      </c>
      <c r="BM254" s="239" t="s">
        <v>5524</v>
      </c>
    </row>
    <row r="255" s="2" customFormat="1" ht="21.75" customHeight="1">
      <c r="A255" s="38"/>
      <c r="B255" s="39"/>
      <c r="C255" s="227" t="s">
        <v>961</v>
      </c>
      <c r="D255" s="227" t="s">
        <v>185</v>
      </c>
      <c r="E255" s="228" t="s">
        <v>5525</v>
      </c>
      <c r="F255" s="229" t="s">
        <v>5526</v>
      </c>
      <c r="G255" s="230" t="s">
        <v>202</v>
      </c>
      <c r="H255" s="231">
        <v>120</v>
      </c>
      <c r="I255" s="232"/>
      <c r="J255" s="233">
        <f>ROUND(I255*H255,2)</f>
        <v>0</v>
      </c>
      <c r="K255" s="234"/>
      <c r="L255" s="44"/>
      <c r="M255" s="235" t="s">
        <v>1</v>
      </c>
      <c r="N255" s="236" t="s">
        <v>38</v>
      </c>
      <c r="O255" s="91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9" t="s">
        <v>327</v>
      </c>
      <c r="AT255" s="239" t="s">
        <v>185</v>
      </c>
      <c r="AU255" s="239" t="s">
        <v>83</v>
      </c>
      <c r="AY255" s="17" t="s">
        <v>183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7" t="s">
        <v>81</v>
      </c>
      <c r="BK255" s="240">
        <f>ROUND(I255*H255,2)</f>
        <v>0</v>
      </c>
      <c r="BL255" s="17" t="s">
        <v>327</v>
      </c>
      <c r="BM255" s="239" t="s">
        <v>5527</v>
      </c>
    </row>
    <row r="256" s="2" customFormat="1" ht="24.15" customHeight="1">
      <c r="A256" s="38"/>
      <c r="B256" s="39"/>
      <c r="C256" s="227" t="s">
        <v>963</v>
      </c>
      <c r="D256" s="227" t="s">
        <v>185</v>
      </c>
      <c r="E256" s="228" t="s">
        <v>5528</v>
      </c>
      <c r="F256" s="229" t="s">
        <v>5529</v>
      </c>
      <c r="G256" s="230" t="s">
        <v>202</v>
      </c>
      <c r="H256" s="231">
        <v>120</v>
      </c>
      <c r="I256" s="232"/>
      <c r="J256" s="233">
        <f>ROUND(I256*H256,2)</f>
        <v>0</v>
      </c>
      <c r="K256" s="234"/>
      <c r="L256" s="44"/>
      <c r="M256" s="235" t="s">
        <v>1</v>
      </c>
      <c r="N256" s="236" t="s">
        <v>38</v>
      </c>
      <c r="O256" s="91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9" t="s">
        <v>327</v>
      </c>
      <c r="AT256" s="239" t="s">
        <v>185</v>
      </c>
      <c r="AU256" s="239" t="s">
        <v>83</v>
      </c>
      <c r="AY256" s="17" t="s">
        <v>183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7" t="s">
        <v>81</v>
      </c>
      <c r="BK256" s="240">
        <f>ROUND(I256*H256,2)</f>
        <v>0</v>
      </c>
      <c r="BL256" s="17" t="s">
        <v>327</v>
      </c>
      <c r="BM256" s="239" t="s">
        <v>5530</v>
      </c>
    </row>
    <row r="257" s="14" customFormat="1">
      <c r="A257" s="14"/>
      <c r="B257" s="252"/>
      <c r="C257" s="253"/>
      <c r="D257" s="243" t="s">
        <v>195</v>
      </c>
      <c r="E257" s="254" t="s">
        <v>1</v>
      </c>
      <c r="F257" s="255" t="s">
        <v>1363</v>
      </c>
      <c r="G257" s="253"/>
      <c r="H257" s="256">
        <v>120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195</v>
      </c>
      <c r="AU257" s="262" t="s">
        <v>83</v>
      </c>
      <c r="AV257" s="14" t="s">
        <v>83</v>
      </c>
      <c r="AW257" s="14" t="s">
        <v>30</v>
      </c>
      <c r="AX257" s="14" t="s">
        <v>81</v>
      </c>
      <c r="AY257" s="262" t="s">
        <v>183</v>
      </c>
    </row>
    <row r="258" s="2" customFormat="1" ht="16.5" customHeight="1">
      <c r="A258" s="38"/>
      <c r="B258" s="39"/>
      <c r="C258" s="227" t="s">
        <v>967</v>
      </c>
      <c r="D258" s="227" t="s">
        <v>185</v>
      </c>
      <c r="E258" s="228" t="s">
        <v>5531</v>
      </c>
      <c r="F258" s="229" t="s">
        <v>5532</v>
      </c>
      <c r="G258" s="230" t="s">
        <v>202</v>
      </c>
      <c r="H258" s="231">
        <v>120</v>
      </c>
      <c r="I258" s="232"/>
      <c r="J258" s="233">
        <f>ROUND(I258*H258,2)</f>
        <v>0</v>
      </c>
      <c r="K258" s="234"/>
      <c r="L258" s="44"/>
      <c r="M258" s="235" t="s">
        <v>1</v>
      </c>
      <c r="N258" s="236" t="s">
        <v>38</v>
      </c>
      <c r="O258" s="91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9" t="s">
        <v>327</v>
      </c>
      <c r="AT258" s="239" t="s">
        <v>185</v>
      </c>
      <c r="AU258" s="239" t="s">
        <v>83</v>
      </c>
      <c r="AY258" s="17" t="s">
        <v>183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7" t="s">
        <v>81</v>
      </c>
      <c r="BK258" s="240">
        <f>ROUND(I258*H258,2)</f>
        <v>0</v>
      </c>
      <c r="BL258" s="17" t="s">
        <v>327</v>
      </c>
      <c r="BM258" s="239" t="s">
        <v>5533</v>
      </c>
    </row>
    <row r="259" s="2" customFormat="1" ht="24.15" customHeight="1">
      <c r="A259" s="38"/>
      <c r="B259" s="39"/>
      <c r="C259" s="227" t="s">
        <v>973</v>
      </c>
      <c r="D259" s="227" t="s">
        <v>185</v>
      </c>
      <c r="E259" s="228" t="s">
        <v>5534</v>
      </c>
      <c r="F259" s="229" t="s">
        <v>5535</v>
      </c>
      <c r="G259" s="230" t="s">
        <v>4293</v>
      </c>
      <c r="H259" s="231">
        <v>2</v>
      </c>
      <c r="I259" s="232"/>
      <c r="J259" s="233">
        <f>ROUND(I259*H259,2)</f>
        <v>0</v>
      </c>
      <c r="K259" s="234"/>
      <c r="L259" s="44"/>
      <c r="M259" s="235" t="s">
        <v>1</v>
      </c>
      <c r="N259" s="236" t="s">
        <v>38</v>
      </c>
      <c r="O259" s="91"/>
      <c r="P259" s="237">
        <f>O259*H259</f>
        <v>0</v>
      </c>
      <c r="Q259" s="237">
        <v>0.019869999999999999</v>
      </c>
      <c r="R259" s="237">
        <f>Q259*H259</f>
        <v>0.039739999999999998</v>
      </c>
      <c r="S259" s="237">
        <v>0</v>
      </c>
      <c r="T259" s="23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9" t="s">
        <v>327</v>
      </c>
      <c r="AT259" s="239" t="s">
        <v>185</v>
      </c>
      <c r="AU259" s="239" t="s">
        <v>83</v>
      </c>
      <c r="AY259" s="17" t="s">
        <v>183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7" t="s">
        <v>81</v>
      </c>
      <c r="BK259" s="240">
        <f>ROUND(I259*H259,2)</f>
        <v>0</v>
      </c>
      <c r="BL259" s="17" t="s">
        <v>327</v>
      </c>
      <c r="BM259" s="239" t="s">
        <v>5536</v>
      </c>
    </row>
    <row r="260" s="14" customFormat="1">
      <c r="A260" s="14"/>
      <c r="B260" s="252"/>
      <c r="C260" s="253"/>
      <c r="D260" s="243" t="s">
        <v>195</v>
      </c>
      <c r="E260" s="254" t="s">
        <v>1</v>
      </c>
      <c r="F260" s="255" t="s">
        <v>83</v>
      </c>
      <c r="G260" s="253"/>
      <c r="H260" s="256">
        <v>2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195</v>
      </c>
      <c r="AU260" s="262" t="s">
        <v>83</v>
      </c>
      <c r="AV260" s="14" t="s">
        <v>83</v>
      </c>
      <c r="AW260" s="14" t="s">
        <v>30</v>
      </c>
      <c r="AX260" s="14" t="s">
        <v>81</v>
      </c>
      <c r="AY260" s="262" t="s">
        <v>183</v>
      </c>
    </row>
    <row r="261" s="2" customFormat="1" ht="16.5" customHeight="1">
      <c r="A261" s="38"/>
      <c r="B261" s="39"/>
      <c r="C261" s="227" t="s">
        <v>978</v>
      </c>
      <c r="D261" s="227" t="s">
        <v>185</v>
      </c>
      <c r="E261" s="228" t="s">
        <v>5537</v>
      </c>
      <c r="F261" s="229" t="s">
        <v>5538</v>
      </c>
      <c r="G261" s="230" t="s">
        <v>202</v>
      </c>
      <c r="H261" s="231">
        <v>120</v>
      </c>
      <c r="I261" s="232"/>
      <c r="J261" s="233">
        <f>ROUND(I261*H261,2)</f>
        <v>0</v>
      </c>
      <c r="K261" s="234"/>
      <c r="L261" s="44"/>
      <c r="M261" s="235" t="s">
        <v>1</v>
      </c>
      <c r="N261" s="236" t="s">
        <v>38</v>
      </c>
      <c r="O261" s="91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9" t="s">
        <v>327</v>
      </c>
      <c r="AT261" s="239" t="s">
        <v>185</v>
      </c>
      <c r="AU261" s="239" t="s">
        <v>83</v>
      </c>
      <c r="AY261" s="17" t="s">
        <v>183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7" t="s">
        <v>81</v>
      </c>
      <c r="BK261" s="240">
        <f>ROUND(I261*H261,2)</f>
        <v>0</v>
      </c>
      <c r="BL261" s="17" t="s">
        <v>327</v>
      </c>
      <c r="BM261" s="239" t="s">
        <v>5539</v>
      </c>
    </row>
    <row r="262" s="2" customFormat="1" ht="24.15" customHeight="1">
      <c r="A262" s="38"/>
      <c r="B262" s="39"/>
      <c r="C262" s="227" t="s">
        <v>986</v>
      </c>
      <c r="D262" s="227" t="s">
        <v>185</v>
      </c>
      <c r="E262" s="228" t="s">
        <v>5540</v>
      </c>
      <c r="F262" s="229" t="s">
        <v>5541</v>
      </c>
      <c r="G262" s="230" t="s">
        <v>293</v>
      </c>
      <c r="H262" s="231">
        <v>0.26200000000000001</v>
      </c>
      <c r="I262" s="232"/>
      <c r="J262" s="233">
        <f>ROUND(I262*H262,2)</f>
        <v>0</v>
      </c>
      <c r="K262" s="234"/>
      <c r="L262" s="44"/>
      <c r="M262" s="235" t="s">
        <v>1</v>
      </c>
      <c r="N262" s="236" t="s">
        <v>38</v>
      </c>
      <c r="O262" s="91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9" t="s">
        <v>327</v>
      </c>
      <c r="AT262" s="239" t="s">
        <v>185</v>
      </c>
      <c r="AU262" s="239" t="s">
        <v>83</v>
      </c>
      <c r="AY262" s="17" t="s">
        <v>183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7" t="s">
        <v>81</v>
      </c>
      <c r="BK262" s="240">
        <f>ROUND(I262*H262,2)</f>
        <v>0</v>
      </c>
      <c r="BL262" s="17" t="s">
        <v>327</v>
      </c>
      <c r="BM262" s="239" t="s">
        <v>5542</v>
      </c>
    </row>
    <row r="263" s="2" customFormat="1" ht="33" customHeight="1">
      <c r="A263" s="38"/>
      <c r="B263" s="39"/>
      <c r="C263" s="227" t="s">
        <v>990</v>
      </c>
      <c r="D263" s="227" t="s">
        <v>185</v>
      </c>
      <c r="E263" s="228" t="s">
        <v>5543</v>
      </c>
      <c r="F263" s="229" t="s">
        <v>5544</v>
      </c>
      <c r="G263" s="230" t="s">
        <v>293</v>
      </c>
      <c r="H263" s="231">
        <v>0.78600000000000003</v>
      </c>
      <c r="I263" s="232"/>
      <c r="J263" s="233">
        <f>ROUND(I263*H263,2)</f>
        <v>0</v>
      </c>
      <c r="K263" s="234"/>
      <c r="L263" s="44"/>
      <c r="M263" s="235" t="s">
        <v>1</v>
      </c>
      <c r="N263" s="236" t="s">
        <v>38</v>
      </c>
      <c r="O263" s="91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9" t="s">
        <v>327</v>
      </c>
      <c r="AT263" s="239" t="s">
        <v>185</v>
      </c>
      <c r="AU263" s="239" t="s">
        <v>83</v>
      </c>
      <c r="AY263" s="17" t="s">
        <v>183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7" t="s">
        <v>81</v>
      </c>
      <c r="BK263" s="240">
        <f>ROUND(I263*H263,2)</f>
        <v>0</v>
      </c>
      <c r="BL263" s="17" t="s">
        <v>327</v>
      </c>
      <c r="BM263" s="239" t="s">
        <v>5545</v>
      </c>
    </row>
    <row r="264" s="14" customFormat="1">
      <c r="A264" s="14"/>
      <c r="B264" s="252"/>
      <c r="C264" s="253"/>
      <c r="D264" s="243" t="s">
        <v>195</v>
      </c>
      <c r="E264" s="253"/>
      <c r="F264" s="255" t="s">
        <v>5546</v>
      </c>
      <c r="G264" s="253"/>
      <c r="H264" s="256">
        <v>0.78600000000000003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195</v>
      </c>
      <c r="AU264" s="262" t="s">
        <v>83</v>
      </c>
      <c r="AV264" s="14" t="s">
        <v>83</v>
      </c>
      <c r="AW264" s="14" t="s">
        <v>4</v>
      </c>
      <c r="AX264" s="14" t="s">
        <v>81</v>
      </c>
      <c r="AY264" s="262" t="s">
        <v>183</v>
      </c>
    </row>
    <row r="265" s="12" customFormat="1" ht="22.8" customHeight="1">
      <c r="A265" s="12"/>
      <c r="B265" s="211"/>
      <c r="C265" s="212"/>
      <c r="D265" s="213" t="s">
        <v>72</v>
      </c>
      <c r="E265" s="225" t="s">
        <v>4032</v>
      </c>
      <c r="F265" s="225" t="s">
        <v>4033</v>
      </c>
      <c r="G265" s="212"/>
      <c r="H265" s="212"/>
      <c r="I265" s="215"/>
      <c r="J265" s="226">
        <f>BK265</f>
        <v>0</v>
      </c>
      <c r="K265" s="212"/>
      <c r="L265" s="217"/>
      <c r="M265" s="218"/>
      <c r="N265" s="219"/>
      <c r="O265" s="219"/>
      <c r="P265" s="220">
        <f>SUM(P266:P271)</f>
        <v>0</v>
      </c>
      <c r="Q265" s="219"/>
      <c r="R265" s="220">
        <f>SUM(R266:R271)</f>
        <v>0.0032000000000000002</v>
      </c>
      <c r="S265" s="219"/>
      <c r="T265" s="221">
        <f>SUM(T266:T271)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2" t="s">
        <v>83</v>
      </c>
      <c r="AT265" s="223" t="s">
        <v>72</v>
      </c>
      <c r="AU265" s="223" t="s">
        <v>81</v>
      </c>
      <c r="AY265" s="222" t="s">
        <v>183</v>
      </c>
      <c r="BK265" s="224">
        <f>SUM(BK266:BK271)</f>
        <v>0</v>
      </c>
    </row>
    <row r="266" s="2" customFormat="1" ht="16.5" customHeight="1">
      <c r="A266" s="38"/>
      <c r="B266" s="39"/>
      <c r="C266" s="227" t="s">
        <v>997</v>
      </c>
      <c r="D266" s="227" t="s">
        <v>185</v>
      </c>
      <c r="E266" s="228" t="s">
        <v>5547</v>
      </c>
      <c r="F266" s="229" t="s">
        <v>5548</v>
      </c>
      <c r="G266" s="230" t="s">
        <v>319</v>
      </c>
      <c r="H266" s="231">
        <v>40</v>
      </c>
      <c r="I266" s="232"/>
      <c r="J266" s="233">
        <f>ROUND(I266*H266,2)</f>
        <v>0</v>
      </c>
      <c r="K266" s="234"/>
      <c r="L266" s="44"/>
      <c r="M266" s="235" t="s">
        <v>1</v>
      </c>
      <c r="N266" s="236" t="s">
        <v>38</v>
      </c>
      <c r="O266" s="91"/>
      <c r="P266" s="237">
        <f>O266*H266</f>
        <v>0</v>
      </c>
      <c r="Q266" s="237">
        <v>1.0000000000000001E-05</v>
      </c>
      <c r="R266" s="237">
        <f>Q266*H266</f>
        <v>0.00040000000000000002</v>
      </c>
      <c r="S266" s="237">
        <v>0</v>
      </c>
      <c r="T266" s="23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9" t="s">
        <v>327</v>
      </c>
      <c r="AT266" s="239" t="s">
        <v>185</v>
      </c>
      <c r="AU266" s="239" t="s">
        <v>83</v>
      </c>
      <c r="AY266" s="17" t="s">
        <v>183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7" t="s">
        <v>81</v>
      </c>
      <c r="BK266" s="240">
        <f>ROUND(I266*H266,2)</f>
        <v>0</v>
      </c>
      <c r="BL266" s="17" t="s">
        <v>327</v>
      </c>
      <c r="BM266" s="239" t="s">
        <v>5549</v>
      </c>
    </row>
    <row r="267" s="14" customFormat="1">
      <c r="A267" s="14"/>
      <c r="B267" s="252"/>
      <c r="C267" s="253"/>
      <c r="D267" s="243" t="s">
        <v>195</v>
      </c>
      <c r="E267" s="254" t="s">
        <v>1</v>
      </c>
      <c r="F267" s="255" t="s">
        <v>5550</v>
      </c>
      <c r="G267" s="253"/>
      <c r="H267" s="256">
        <v>40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195</v>
      </c>
      <c r="AU267" s="262" t="s">
        <v>83</v>
      </c>
      <c r="AV267" s="14" t="s">
        <v>83</v>
      </c>
      <c r="AW267" s="14" t="s">
        <v>30</v>
      </c>
      <c r="AX267" s="14" t="s">
        <v>81</v>
      </c>
      <c r="AY267" s="262" t="s">
        <v>183</v>
      </c>
    </row>
    <row r="268" s="2" customFormat="1" ht="24.15" customHeight="1">
      <c r="A268" s="38"/>
      <c r="B268" s="39"/>
      <c r="C268" s="227" t="s">
        <v>1001</v>
      </c>
      <c r="D268" s="227" t="s">
        <v>185</v>
      </c>
      <c r="E268" s="228" t="s">
        <v>5551</v>
      </c>
      <c r="F268" s="229" t="s">
        <v>5552</v>
      </c>
      <c r="G268" s="230" t="s">
        <v>319</v>
      </c>
      <c r="H268" s="231">
        <v>40</v>
      </c>
      <c r="I268" s="232"/>
      <c r="J268" s="233">
        <f>ROUND(I268*H268,2)</f>
        <v>0</v>
      </c>
      <c r="K268" s="234"/>
      <c r="L268" s="44"/>
      <c r="M268" s="235" t="s">
        <v>1</v>
      </c>
      <c r="N268" s="236" t="s">
        <v>38</v>
      </c>
      <c r="O268" s="91"/>
      <c r="P268" s="237">
        <f>O268*H268</f>
        <v>0</v>
      </c>
      <c r="Q268" s="237">
        <v>1.0000000000000001E-05</v>
      </c>
      <c r="R268" s="237">
        <f>Q268*H268</f>
        <v>0.00040000000000000002</v>
      </c>
      <c r="S268" s="237">
        <v>0</v>
      </c>
      <c r="T268" s="23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9" t="s">
        <v>327</v>
      </c>
      <c r="AT268" s="239" t="s">
        <v>185</v>
      </c>
      <c r="AU268" s="239" t="s">
        <v>83</v>
      </c>
      <c r="AY268" s="17" t="s">
        <v>183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7" t="s">
        <v>81</v>
      </c>
      <c r="BK268" s="240">
        <f>ROUND(I268*H268,2)</f>
        <v>0</v>
      </c>
      <c r="BL268" s="17" t="s">
        <v>327</v>
      </c>
      <c r="BM268" s="239" t="s">
        <v>5553</v>
      </c>
    </row>
    <row r="269" s="2" customFormat="1" ht="24.15" customHeight="1">
      <c r="A269" s="38"/>
      <c r="B269" s="39"/>
      <c r="C269" s="227" t="s">
        <v>1006</v>
      </c>
      <c r="D269" s="227" t="s">
        <v>185</v>
      </c>
      <c r="E269" s="228" t="s">
        <v>5554</v>
      </c>
      <c r="F269" s="229" t="s">
        <v>5555</v>
      </c>
      <c r="G269" s="230" t="s">
        <v>319</v>
      </c>
      <c r="H269" s="231">
        <v>40</v>
      </c>
      <c r="I269" s="232"/>
      <c r="J269" s="233">
        <f>ROUND(I269*H269,2)</f>
        <v>0</v>
      </c>
      <c r="K269" s="234"/>
      <c r="L269" s="44"/>
      <c r="M269" s="235" t="s">
        <v>1</v>
      </c>
      <c r="N269" s="236" t="s">
        <v>38</v>
      </c>
      <c r="O269" s="91"/>
      <c r="P269" s="237">
        <f>O269*H269</f>
        <v>0</v>
      </c>
      <c r="Q269" s="237">
        <v>2.0000000000000002E-05</v>
      </c>
      <c r="R269" s="237">
        <f>Q269*H269</f>
        <v>0.00080000000000000004</v>
      </c>
      <c r="S269" s="237">
        <v>0</v>
      </c>
      <c r="T269" s="23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9" t="s">
        <v>327</v>
      </c>
      <c r="AT269" s="239" t="s">
        <v>185</v>
      </c>
      <c r="AU269" s="239" t="s">
        <v>83</v>
      </c>
      <c r="AY269" s="17" t="s">
        <v>183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7" t="s">
        <v>81</v>
      </c>
      <c r="BK269" s="240">
        <f>ROUND(I269*H269,2)</f>
        <v>0</v>
      </c>
      <c r="BL269" s="17" t="s">
        <v>327</v>
      </c>
      <c r="BM269" s="239" t="s">
        <v>5556</v>
      </c>
    </row>
    <row r="270" s="2" customFormat="1" ht="24.15" customHeight="1">
      <c r="A270" s="38"/>
      <c r="B270" s="39"/>
      <c r="C270" s="227" t="s">
        <v>1010</v>
      </c>
      <c r="D270" s="227" t="s">
        <v>185</v>
      </c>
      <c r="E270" s="228" t="s">
        <v>5557</v>
      </c>
      <c r="F270" s="229" t="s">
        <v>5558</v>
      </c>
      <c r="G270" s="230" t="s">
        <v>319</v>
      </c>
      <c r="H270" s="231">
        <v>40</v>
      </c>
      <c r="I270" s="232"/>
      <c r="J270" s="233">
        <f>ROUND(I270*H270,2)</f>
        <v>0</v>
      </c>
      <c r="K270" s="234"/>
      <c r="L270" s="44"/>
      <c r="M270" s="235" t="s">
        <v>1</v>
      </c>
      <c r="N270" s="236" t="s">
        <v>38</v>
      </c>
      <c r="O270" s="91"/>
      <c r="P270" s="237">
        <f>O270*H270</f>
        <v>0</v>
      </c>
      <c r="Q270" s="237">
        <v>2.0000000000000002E-05</v>
      </c>
      <c r="R270" s="237">
        <f>Q270*H270</f>
        <v>0.00080000000000000004</v>
      </c>
      <c r="S270" s="237">
        <v>0</v>
      </c>
      <c r="T270" s="23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9" t="s">
        <v>327</v>
      </c>
      <c r="AT270" s="239" t="s">
        <v>185</v>
      </c>
      <c r="AU270" s="239" t="s">
        <v>83</v>
      </c>
      <c r="AY270" s="17" t="s">
        <v>183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7" t="s">
        <v>81</v>
      </c>
      <c r="BK270" s="240">
        <f>ROUND(I270*H270,2)</f>
        <v>0</v>
      </c>
      <c r="BL270" s="17" t="s">
        <v>327</v>
      </c>
      <c r="BM270" s="239" t="s">
        <v>5559</v>
      </c>
    </row>
    <row r="271" s="2" customFormat="1" ht="24.15" customHeight="1">
      <c r="A271" s="38"/>
      <c r="B271" s="39"/>
      <c r="C271" s="227" t="s">
        <v>1015</v>
      </c>
      <c r="D271" s="227" t="s">
        <v>185</v>
      </c>
      <c r="E271" s="228" t="s">
        <v>5560</v>
      </c>
      <c r="F271" s="229" t="s">
        <v>5561</v>
      </c>
      <c r="G271" s="230" t="s">
        <v>319</v>
      </c>
      <c r="H271" s="231">
        <v>40</v>
      </c>
      <c r="I271" s="232"/>
      <c r="J271" s="233">
        <f>ROUND(I271*H271,2)</f>
        <v>0</v>
      </c>
      <c r="K271" s="234"/>
      <c r="L271" s="44"/>
      <c r="M271" s="235" t="s">
        <v>1</v>
      </c>
      <c r="N271" s="236" t="s">
        <v>38</v>
      </c>
      <c r="O271" s="91"/>
      <c r="P271" s="237">
        <f>O271*H271</f>
        <v>0</v>
      </c>
      <c r="Q271" s="237">
        <v>2.0000000000000002E-05</v>
      </c>
      <c r="R271" s="237">
        <f>Q271*H271</f>
        <v>0.00080000000000000004</v>
      </c>
      <c r="S271" s="237">
        <v>0</v>
      </c>
      <c r="T271" s="23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9" t="s">
        <v>327</v>
      </c>
      <c r="AT271" s="239" t="s">
        <v>185</v>
      </c>
      <c r="AU271" s="239" t="s">
        <v>83</v>
      </c>
      <c r="AY271" s="17" t="s">
        <v>183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7" t="s">
        <v>81</v>
      </c>
      <c r="BK271" s="240">
        <f>ROUND(I271*H271,2)</f>
        <v>0</v>
      </c>
      <c r="BL271" s="17" t="s">
        <v>327</v>
      </c>
      <c r="BM271" s="239" t="s">
        <v>5562</v>
      </c>
    </row>
    <row r="272" s="12" customFormat="1" ht="25.92" customHeight="1">
      <c r="A272" s="12"/>
      <c r="B272" s="211"/>
      <c r="C272" s="212"/>
      <c r="D272" s="213" t="s">
        <v>72</v>
      </c>
      <c r="E272" s="214" t="s">
        <v>649</v>
      </c>
      <c r="F272" s="214" t="s">
        <v>4208</v>
      </c>
      <c r="G272" s="212"/>
      <c r="H272" s="212"/>
      <c r="I272" s="215"/>
      <c r="J272" s="216">
        <f>BK272</f>
        <v>0</v>
      </c>
      <c r="K272" s="212"/>
      <c r="L272" s="217"/>
      <c r="M272" s="218"/>
      <c r="N272" s="219"/>
      <c r="O272" s="219"/>
      <c r="P272" s="220">
        <f>P273+P275</f>
        <v>0</v>
      </c>
      <c r="Q272" s="219"/>
      <c r="R272" s="220">
        <f>R273+R275</f>
        <v>0</v>
      </c>
      <c r="S272" s="219"/>
      <c r="T272" s="221">
        <f>T273+T275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2" t="s">
        <v>199</v>
      </c>
      <c r="AT272" s="223" t="s">
        <v>72</v>
      </c>
      <c r="AU272" s="223" t="s">
        <v>73</v>
      </c>
      <c r="AY272" s="222" t="s">
        <v>183</v>
      </c>
      <c r="BK272" s="224">
        <f>BK273+BK275</f>
        <v>0</v>
      </c>
    </row>
    <row r="273" s="12" customFormat="1" ht="22.8" customHeight="1">
      <c r="A273" s="12"/>
      <c r="B273" s="211"/>
      <c r="C273" s="212"/>
      <c r="D273" s="213" t="s">
        <v>72</v>
      </c>
      <c r="E273" s="225" t="s">
        <v>5563</v>
      </c>
      <c r="F273" s="225" t="s">
        <v>5564</v>
      </c>
      <c r="G273" s="212"/>
      <c r="H273" s="212"/>
      <c r="I273" s="215"/>
      <c r="J273" s="226">
        <f>BK273</f>
        <v>0</v>
      </c>
      <c r="K273" s="212"/>
      <c r="L273" s="217"/>
      <c r="M273" s="218"/>
      <c r="N273" s="219"/>
      <c r="O273" s="219"/>
      <c r="P273" s="220">
        <f>P274</f>
        <v>0</v>
      </c>
      <c r="Q273" s="219"/>
      <c r="R273" s="220">
        <f>R274</f>
        <v>0</v>
      </c>
      <c r="S273" s="219"/>
      <c r="T273" s="221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2" t="s">
        <v>199</v>
      </c>
      <c r="AT273" s="223" t="s">
        <v>72</v>
      </c>
      <c r="AU273" s="223" t="s">
        <v>81</v>
      </c>
      <c r="AY273" s="222" t="s">
        <v>183</v>
      </c>
      <c r="BK273" s="224">
        <f>BK274</f>
        <v>0</v>
      </c>
    </row>
    <row r="274" s="2" customFormat="1" ht="24.15" customHeight="1">
      <c r="A274" s="38"/>
      <c r="B274" s="39"/>
      <c r="C274" s="227" t="s">
        <v>1019</v>
      </c>
      <c r="D274" s="288" t="s">
        <v>185</v>
      </c>
      <c r="E274" s="228" t="s">
        <v>5565</v>
      </c>
      <c r="F274" s="229" t="s">
        <v>5566</v>
      </c>
      <c r="G274" s="230" t="s">
        <v>319</v>
      </c>
      <c r="H274" s="231">
        <v>300</v>
      </c>
      <c r="I274" s="232"/>
      <c r="J274" s="233">
        <f>ROUND(I274*H274,2)</f>
        <v>0</v>
      </c>
      <c r="K274" s="234"/>
      <c r="L274" s="44"/>
      <c r="M274" s="235" t="s">
        <v>1</v>
      </c>
      <c r="N274" s="236" t="s">
        <v>38</v>
      </c>
      <c r="O274" s="91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9" t="s">
        <v>906</v>
      </c>
      <c r="AT274" s="239" t="s">
        <v>185</v>
      </c>
      <c r="AU274" s="239" t="s">
        <v>83</v>
      </c>
      <c r="AY274" s="17" t="s">
        <v>183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7" t="s">
        <v>81</v>
      </c>
      <c r="BK274" s="240">
        <f>ROUND(I274*H274,2)</f>
        <v>0</v>
      </c>
      <c r="BL274" s="17" t="s">
        <v>906</v>
      </c>
      <c r="BM274" s="239" t="s">
        <v>5567</v>
      </c>
    </row>
    <row r="275" s="12" customFormat="1" ht="22.8" customHeight="1">
      <c r="A275" s="12"/>
      <c r="B275" s="211"/>
      <c r="C275" s="212"/>
      <c r="D275" s="213" t="s">
        <v>72</v>
      </c>
      <c r="E275" s="225" t="s">
        <v>5568</v>
      </c>
      <c r="F275" s="225" t="s">
        <v>5569</v>
      </c>
      <c r="G275" s="212"/>
      <c r="H275" s="212"/>
      <c r="I275" s="215"/>
      <c r="J275" s="226">
        <f>BK275</f>
        <v>0</v>
      </c>
      <c r="K275" s="212"/>
      <c r="L275" s="217"/>
      <c r="M275" s="218"/>
      <c r="N275" s="219"/>
      <c r="O275" s="219"/>
      <c r="P275" s="220">
        <f>P276</f>
        <v>0</v>
      </c>
      <c r="Q275" s="219"/>
      <c r="R275" s="220">
        <f>R276</f>
        <v>0</v>
      </c>
      <c r="S275" s="219"/>
      <c r="T275" s="221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2" t="s">
        <v>199</v>
      </c>
      <c r="AT275" s="223" t="s">
        <v>72</v>
      </c>
      <c r="AU275" s="223" t="s">
        <v>81</v>
      </c>
      <c r="AY275" s="222" t="s">
        <v>183</v>
      </c>
      <c r="BK275" s="224">
        <f>BK276</f>
        <v>0</v>
      </c>
    </row>
    <row r="276" s="2" customFormat="1" ht="24.15" customHeight="1">
      <c r="A276" s="38"/>
      <c r="B276" s="39"/>
      <c r="C276" s="227" t="s">
        <v>1030</v>
      </c>
      <c r="D276" s="227" t="s">
        <v>185</v>
      </c>
      <c r="E276" s="228" t="s">
        <v>5570</v>
      </c>
      <c r="F276" s="229" t="s">
        <v>5571</v>
      </c>
      <c r="G276" s="230" t="s">
        <v>325</v>
      </c>
      <c r="H276" s="231">
        <v>2</v>
      </c>
      <c r="I276" s="232"/>
      <c r="J276" s="233">
        <f>ROUND(I276*H276,2)</f>
        <v>0</v>
      </c>
      <c r="K276" s="234"/>
      <c r="L276" s="44"/>
      <c r="M276" s="235" t="s">
        <v>1</v>
      </c>
      <c r="N276" s="236" t="s">
        <v>38</v>
      </c>
      <c r="O276" s="91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9" t="s">
        <v>906</v>
      </c>
      <c r="AT276" s="239" t="s">
        <v>185</v>
      </c>
      <c r="AU276" s="239" t="s">
        <v>83</v>
      </c>
      <c r="AY276" s="17" t="s">
        <v>183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7" t="s">
        <v>81</v>
      </c>
      <c r="BK276" s="240">
        <f>ROUND(I276*H276,2)</f>
        <v>0</v>
      </c>
      <c r="BL276" s="17" t="s">
        <v>906</v>
      </c>
      <c r="BM276" s="239" t="s">
        <v>5572</v>
      </c>
    </row>
    <row r="277" s="12" customFormat="1" ht="25.92" customHeight="1">
      <c r="A277" s="12"/>
      <c r="B277" s="211"/>
      <c r="C277" s="212"/>
      <c r="D277" s="213" t="s">
        <v>72</v>
      </c>
      <c r="E277" s="214" t="s">
        <v>5284</v>
      </c>
      <c r="F277" s="214" t="s">
        <v>5285</v>
      </c>
      <c r="G277" s="212"/>
      <c r="H277" s="212"/>
      <c r="I277" s="215"/>
      <c r="J277" s="216">
        <f>BK277</f>
        <v>0</v>
      </c>
      <c r="K277" s="212"/>
      <c r="L277" s="217"/>
      <c r="M277" s="218"/>
      <c r="N277" s="219"/>
      <c r="O277" s="219"/>
      <c r="P277" s="220">
        <f>P278</f>
        <v>0</v>
      </c>
      <c r="Q277" s="219"/>
      <c r="R277" s="220">
        <f>R278</f>
        <v>0</v>
      </c>
      <c r="S277" s="219"/>
      <c r="T277" s="221">
        <f>T278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2" t="s">
        <v>188</v>
      </c>
      <c r="AT277" s="223" t="s">
        <v>72</v>
      </c>
      <c r="AU277" s="223" t="s">
        <v>73</v>
      </c>
      <c r="AY277" s="222" t="s">
        <v>183</v>
      </c>
      <c r="BK277" s="224">
        <f>BK278</f>
        <v>0</v>
      </c>
    </row>
    <row r="278" s="2" customFormat="1" ht="16.5" customHeight="1">
      <c r="A278" s="38"/>
      <c r="B278" s="39"/>
      <c r="C278" s="227" t="s">
        <v>1050</v>
      </c>
      <c r="D278" s="227" t="s">
        <v>185</v>
      </c>
      <c r="E278" s="228" t="s">
        <v>5573</v>
      </c>
      <c r="F278" s="229" t="s">
        <v>5574</v>
      </c>
      <c r="G278" s="230" t="s">
        <v>939</v>
      </c>
      <c r="H278" s="231">
        <v>24</v>
      </c>
      <c r="I278" s="232"/>
      <c r="J278" s="233">
        <f>ROUND(I278*H278,2)</f>
        <v>0</v>
      </c>
      <c r="K278" s="234"/>
      <c r="L278" s="44"/>
      <c r="M278" s="235" t="s">
        <v>1</v>
      </c>
      <c r="N278" s="236" t="s">
        <v>38</v>
      </c>
      <c r="O278" s="91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9" t="s">
        <v>3525</v>
      </c>
      <c r="AT278" s="239" t="s">
        <v>185</v>
      </c>
      <c r="AU278" s="239" t="s">
        <v>81</v>
      </c>
      <c r="AY278" s="17" t="s">
        <v>183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7" t="s">
        <v>81</v>
      </c>
      <c r="BK278" s="240">
        <f>ROUND(I278*H278,2)</f>
        <v>0</v>
      </c>
      <c r="BL278" s="17" t="s">
        <v>3525</v>
      </c>
      <c r="BM278" s="239" t="s">
        <v>5575</v>
      </c>
    </row>
    <row r="279" s="12" customFormat="1" ht="25.92" customHeight="1">
      <c r="A279" s="12"/>
      <c r="B279" s="211"/>
      <c r="C279" s="212"/>
      <c r="D279" s="213" t="s">
        <v>72</v>
      </c>
      <c r="E279" s="214" t="s">
        <v>147</v>
      </c>
      <c r="F279" s="214" t="s">
        <v>4334</v>
      </c>
      <c r="G279" s="212"/>
      <c r="H279" s="212"/>
      <c r="I279" s="215"/>
      <c r="J279" s="216">
        <f>BK279</f>
        <v>0</v>
      </c>
      <c r="K279" s="212"/>
      <c r="L279" s="217"/>
      <c r="M279" s="218"/>
      <c r="N279" s="219"/>
      <c r="O279" s="219"/>
      <c r="P279" s="220">
        <f>P280</f>
        <v>0</v>
      </c>
      <c r="Q279" s="219"/>
      <c r="R279" s="220">
        <f>R280</f>
        <v>0</v>
      </c>
      <c r="S279" s="219"/>
      <c r="T279" s="221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2" t="s">
        <v>244</v>
      </c>
      <c r="AT279" s="223" t="s">
        <v>72</v>
      </c>
      <c r="AU279" s="223" t="s">
        <v>73</v>
      </c>
      <c r="AY279" s="222" t="s">
        <v>183</v>
      </c>
      <c r="BK279" s="224">
        <f>BK280</f>
        <v>0</v>
      </c>
    </row>
    <row r="280" s="12" customFormat="1" ht="22.8" customHeight="1">
      <c r="A280" s="12"/>
      <c r="B280" s="211"/>
      <c r="C280" s="212"/>
      <c r="D280" s="213" t="s">
        <v>72</v>
      </c>
      <c r="E280" s="225" t="s">
        <v>4335</v>
      </c>
      <c r="F280" s="225" t="s">
        <v>4336</v>
      </c>
      <c r="G280" s="212"/>
      <c r="H280" s="212"/>
      <c r="I280" s="215"/>
      <c r="J280" s="226">
        <f>BK280</f>
        <v>0</v>
      </c>
      <c r="K280" s="212"/>
      <c r="L280" s="217"/>
      <c r="M280" s="218"/>
      <c r="N280" s="219"/>
      <c r="O280" s="219"/>
      <c r="P280" s="220">
        <f>SUM(P281:P282)</f>
        <v>0</v>
      </c>
      <c r="Q280" s="219"/>
      <c r="R280" s="220">
        <f>SUM(R281:R282)</f>
        <v>0</v>
      </c>
      <c r="S280" s="219"/>
      <c r="T280" s="221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2" t="s">
        <v>244</v>
      </c>
      <c r="AT280" s="223" t="s">
        <v>72</v>
      </c>
      <c r="AU280" s="223" t="s">
        <v>81</v>
      </c>
      <c r="AY280" s="222" t="s">
        <v>183</v>
      </c>
      <c r="BK280" s="224">
        <f>SUM(BK281:BK282)</f>
        <v>0</v>
      </c>
    </row>
    <row r="281" s="2" customFormat="1" ht="16.5" customHeight="1">
      <c r="A281" s="38"/>
      <c r="B281" s="39"/>
      <c r="C281" s="227" t="s">
        <v>1055</v>
      </c>
      <c r="D281" s="227" t="s">
        <v>185</v>
      </c>
      <c r="E281" s="228" t="s">
        <v>4337</v>
      </c>
      <c r="F281" s="229" t="s">
        <v>4338</v>
      </c>
      <c r="G281" s="230" t="s">
        <v>1875</v>
      </c>
      <c r="H281" s="231">
        <v>1</v>
      </c>
      <c r="I281" s="232"/>
      <c r="J281" s="233">
        <f>ROUND(I281*H281,2)</f>
        <v>0</v>
      </c>
      <c r="K281" s="234"/>
      <c r="L281" s="44"/>
      <c r="M281" s="235" t="s">
        <v>1</v>
      </c>
      <c r="N281" s="236" t="s">
        <v>38</v>
      </c>
      <c r="O281" s="91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9" t="s">
        <v>4339</v>
      </c>
      <c r="AT281" s="239" t="s">
        <v>185</v>
      </c>
      <c r="AU281" s="239" t="s">
        <v>83</v>
      </c>
      <c r="AY281" s="17" t="s">
        <v>183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7" t="s">
        <v>81</v>
      </c>
      <c r="BK281" s="240">
        <f>ROUND(I281*H281,2)</f>
        <v>0</v>
      </c>
      <c r="BL281" s="17" t="s">
        <v>4339</v>
      </c>
      <c r="BM281" s="239" t="s">
        <v>5576</v>
      </c>
    </row>
    <row r="282" s="2" customFormat="1" ht="16.5" customHeight="1">
      <c r="A282" s="38"/>
      <c r="B282" s="39"/>
      <c r="C282" s="227" t="s">
        <v>1061</v>
      </c>
      <c r="D282" s="227" t="s">
        <v>185</v>
      </c>
      <c r="E282" s="228" t="s">
        <v>4341</v>
      </c>
      <c r="F282" s="229" t="s">
        <v>4342</v>
      </c>
      <c r="G282" s="230" t="s">
        <v>1875</v>
      </c>
      <c r="H282" s="231">
        <v>1</v>
      </c>
      <c r="I282" s="232"/>
      <c r="J282" s="233">
        <f>ROUND(I282*H282,2)</f>
        <v>0</v>
      </c>
      <c r="K282" s="234"/>
      <c r="L282" s="44"/>
      <c r="M282" s="290" t="s">
        <v>1</v>
      </c>
      <c r="N282" s="291" t="s">
        <v>38</v>
      </c>
      <c r="O282" s="292"/>
      <c r="P282" s="293">
        <f>O282*H282</f>
        <v>0</v>
      </c>
      <c r="Q282" s="293">
        <v>0</v>
      </c>
      <c r="R282" s="293">
        <f>Q282*H282</f>
        <v>0</v>
      </c>
      <c r="S282" s="293">
        <v>0</v>
      </c>
      <c r="T282" s="29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9" t="s">
        <v>4339</v>
      </c>
      <c r="AT282" s="239" t="s">
        <v>185</v>
      </c>
      <c r="AU282" s="239" t="s">
        <v>83</v>
      </c>
      <c r="AY282" s="17" t="s">
        <v>183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7" t="s">
        <v>81</v>
      </c>
      <c r="BK282" s="240">
        <f>ROUND(I282*H282,2)</f>
        <v>0</v>
      </c>
      <c r="BL282" s="17" t="s">
        <v>4339</v>
      </c>
      <c r="BM282" s="239" t="s">
        <v>5577</v>
      </c>
    </row>
    <row r="283" s="2" customFormat="1" ht="6.96" customHeight="1">
      <c r="A283" s="38"/>
      <c r="B283" s="66"/>
      <c r="C283" s="67"/>
      <c r="D283" s="67"/>
      <c r="E283" s="67"/>
      <c r="F283" s="67"/>
      <c r="G283" s="67"/>
      <c r="H283" s="67"/>
      <c r="I283" s="67"/>
      <c r="J283" s="67"/>
      <c r="K283" s="67"/>
      <c r="L283" s="44"/>
      <c r="M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</row>
  </sheetData>
  <sheetProtection sheet="1" autoFilter="0" formatColumns="0" formatRows="0" objects="1" scenarios="1" spinCount="100000" saltValue="4Vpe/UomNFqOq9/83wMRt3K5bJC9YuiksoKjZDOrhQZRe851k/cbVArS5NhVeSMygnLSu2mBLycqRMHQxYIGkg==" hashValue="m4bQot7uoBmf61nditqVFqKQz9u9lgnBYau4pHZXNUL7OyacEuR7Hs9msTwEjlPPGHscy9vCDYq6t9MrrGhe1w==" algorithmName="SHA-512" password="CC35"/>
  <autoFilter ref="C134:K282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150</v>
      </c>
      <c r="L8" s="20"/>
    </row>
    <row r="9" s="2" customFormat="1" ht="16.5" customHeight="1">
      <c r="A9" s="38"/>
      <c r="B9" s="44"/>
      <c r="C9" s="38"/>
      <c r="D9" s="38"/>
      <c r="E9" s="151" t="s">
        <v>5578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4235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5579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10. 6. 2025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ROUND((SUM(BE125:BE201)),  2)</f>
        <v>0</v>
      </c>
      <c r="G35" s="38"/>
      <c r="H35" s="38"/>
      <c r="I35" s="164">
        <v>0.20999999999999999</v>
      </c>
      <c r="J35" s="163">
        <f>ROUND(((SUM(BE125:BE201))*I35),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ROUND((SUM(BF125:BF201)),  2)</f>
        <v>0</v>
      </c>
      <c r="G36" s="38"/>
      <c r="H36" s="38"/>
      <c r="I36" s="164">
        <v>0.12</v>
      </c>
      <c r="J36" s="163">
        <f>ROUND(((SUM(BF125:BF201))*I36),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ROUND((SUM(BG125:BG201)),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ROUND((SUM(BH125:BH201)),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ROUND((SUM(BI125:BI201)),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150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5578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4235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01 - Zařízení č.1 - Větrání hlediště/jeviště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10. 6. 2025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153</v>
      </c>
      <c r="D96" s="185"/>
      <c r="E96" s="185"/>
      <c r="F96" s="185"/>
      <c r="G96" s="185"/>
      <c r="H96" s="185"/>
      <c r="I96" s="185"/>
      <c r="J96" s="186" t="s">
        <v>154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155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156</v>
      </c>
    </row>
    <row r="99" s="9" customFormat="1" ht="24.96" customHeight="1">
      <c r="A99" s="9"/>
      <c r="B99" s="188"/>
      <c r="C99" s="189"/>
      <c r="D99" s="190" t="s">
        <v>161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4352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4804</v>
      </c>
      <c r="E101" s="191"/>
      <c r="F101" s="191"/>
      <c r="G101" s="191"/>
      <c r="H101" s="191"/>
      <c r="I101" s="191"/>
      <c r="J101" s="192">
        <f>J194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4238</v>
      </c>
      <c r="E102" s="191"/>
      <c r="F102" s="191"/>
      <c r="G102" s="191"/>
      <c r="H102" s="191"/>
      <c r="I102" s="191"/>
      <c r="J102" s="192">
        <f>J198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4239</v>
      </c>
      <c r="E103" s="196"/>
      <c r="F103" s="196"/>
      <c r="G103" s="196"/>
      <c r="H103" s="196"/>
      <c r="I103" s="196"/>
      <c r="J103" s="197">
        <f>J199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150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5578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4235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01 - Zařízení č.1 - Větrání hlediště/jeviště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10. 6. 2025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169</v>
      </c>
      <c r="D124" s="202" t="s">
        <v>58</v>
      </c>
      <c r="E124" s="202" t="s">
        <v>54</v>
      </c>
      <c r="F124" s="202" t="s">
        <v>55</v>
      </c>
      <c r="G124" s="202" t="s">
        <v>170</v>
      </c>
      <c r="H124" s="202" t="s">
        <v>171</v>
      </c>
      <c r="I124" s="202" t="s">
        <v>172</v>
      </c>
      <c r="J124" s="203" t="s">
        <v>154</v>
      </c>
      <c r="K124" s="204" t="s">
        <v>173</v>
      </c>
      <c r="L124" s="205"/>
      <c r="M124" s="100" t="s">
        <v>1</v>
      </c>
      <c r="N124" s="101" t="s">
        <v>37</v>
      </c>
      <c r="O124" s="101" t="s">
        <v>174</v>
      </c>
      <c r="P124" s="101" t="s">
        <v>175</v>
      </c>
      <c r="Q124" s="101" t="s">
        <v>176</v>
      </c>
      <c r="R124" s="101" t="s">
        <v>177</v>
      </c>
      <c r="S124" s="101" t="s">
        <v>178</v>
      </c>
      <c r="T124" s="102" t="s">
        <v>179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180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P126+P194+P198</f>
        <v>0</v>
      </c>
      <c r="Q125" s="104"/>
      <c r="R125" s="208">
        <f>R126+R194+R198</f>
        <v>0.045999999999999999</v>
      </c>
      <c r="S125" s="104"/>
      <c r="T125" s="209">
        <f>T126+T194+T198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156</v>
      </c>
      <c r="BK125" s="210">
        <f>BK126+BK194+BK198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457</v>
      </c>
      <c r="F126" s="214" t="s">
        <v>458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</f>
        <v>0</v>
      </c>
      <c r="Q126" s="219"/>
      <c r="R126" s="220">
        <f>R127</f>
        <v>0.045999999999999999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72</v>
      </c>
      <c r="AU126" s="223" t="s">
        <v>73</v>
      </c>
      <c r="AY126" s="222" t="s">
        <v>183</v>
      </c>
      <c r="BK126" s="224">
        <f>BK127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4583</v>
      </c>
      <c r="F127" s="225" t="s">
        <v>117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SUM(P128:P193)</f>
        <v>0</v>
      </c>
      <c r="Q127" s="219"/>
      <c r="R127" s="220">
        <f>SUM(R128:R193)</f>
        <v>0.045999999999999999</v>
      </c>
      <c r="S127" s="219"/>
      <c r="T127" s="221">
        <f>SUM(T128:T193)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72</v>
      </c>
      <c r="AU127" s="223" t="s">
        <v>81</v>
      </c>
      <c r="AY127" s="222" t="s">
        <v>183</v>
      </c>
      <c r="BK127" s="224">
        <f>SUM(BK128:BK193)</f>
        <v>0</v>
      </c>
    </row>
    <row r="128" s="2" customFormat="1" ht="24.15" customHeight="1">
      <c r="A128" s="38"/>
      <c r="B128" s="39"/>
      <c r="C128" s="227" t="s">
        <v>81</v>
      </c>
      <c r="D128" s="227" t="s">
        <v>185</v>
      </c>
      <c r="E128" s="228" t="s">
        <v>5580</v>
      </c>
      <c r="F128" s="229" t="s">
        <v>5581</v>
      </c>
      <c r="G128" s="230" t="s">
        <v>325</v>
      </c>
      <c r="H128" s="231">
        <v>2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327</v>
      </c>
      <c r="AT128" s="239" t="s">
        <v>185</v>
      </c>
      <c r="AU128" s="239" t="s">
        <v>83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327</v>
      </c>
      <c r="BM128" s="239" t="s">
        <v>5582</v>
      </c>
    </row>
    <row r="129" s="13" customFormat="1">
      <c r="A129" s="13"/>
      <c r="B129" s="241"/>
      <c r="C129" s="242"/>
      <c r="D129" s="243" t="s">
        <v>195</v>
      </c>
      <c r="E129" s="244" t="s">
        <v>1</v>
      </c>
      <c r="F129" s="245" t="s">
        <v>5583</v>
      </c>
      <c r="G129" s="242"/>
      <c r="H129" s="244" t="s">
        <v>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195</v>
      </c>
      <c r="AU129" s="251" t="s">
        <v>83</v>
      </c>
      <c r="AV129" s="13" t="s">
        <v>81</v>
      </c>
      <c r="AW129" s="13" t="s">
        <v>30</v>
      </c>
      <c r="AX129" s="13" t="s">
        <v>73</v>
      </c>
      <c r="AY129" s="251" t="s">
        <v>183</v>
      </c>
    </row>
    <row r="130" s="13" customFormat="1">
      <c r="A130" s="13"/>
      <c r="B130" s="241"/>
      <c r="C130" s="242"/>
      <c r="D130" s="243" t="s">
        <v>195</v>
      </c>
      <c r="E130" s="244" t="s">
        <v>1</v>
      </c>
      <c r="F130" s="245" t="s">
        <v>5584</v>
      </c>
      <c r="G130" s="242"/>
      <c r="H130" s="244" t="s">
        <v>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195</v>
      </c>
      <c r="AU130" s="251" t="s">
        <v>83</v>
      </c>
      <c r="AV130" s="13" t="s">
        <v>81</v>
      </c>
      <c r="AW130" s="13" t="s">
        <v>30</v>
      </c>
      <c r="AX130" s="13" t="s">
        <v>73</v>
      </c>
      <c r="AY130" s="251" t="s">
        <v>183</v>
      </c>
    </row>
    <row r="131" s="14" customFormat="1">
      <c r="A131" s="14"/>
      <c r="B131" s="252"/>
      <c r="C131" s="253"/>
      <c r="D131" s="243" t="s">
        <v>195</v>
      </c>
      <c r="E131" s="254" t="s">
        <v>1</v>
      </c>
      <c r="F131" s="255" t="s">
        <v>81</v>
      </c>
      <c r="G131" s="253"/>
      <c r="H131" s="256">
        <v>1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195</v>
      </c>
      <c r="AU131" s="262" t="s">
        <v>83</v>
      </c>
      <c r="AV131" s="14" t="s">
        <v>83</v>
      </c>
      <c r="AW131" s="14" t="s">
        <v>30</v>
      </c>
      <c r="AX131" s="14" t="s">
        <v>73</v>
      </c>
      <c r="AY131" s="262" t="s">
        <v>183</v>
      </c>
    </row>
    <row r="132" s="13" customFormat="1">
      <c r="A132" s="13"/>
      <c r="B132" s="241"/>
      <c r="C132" s="242"/>
      <c r="D132" s="243" t="s">
        <v>195</v>
      </c>
      <c r="E132" s="244" t="s">
        <v>1</v>
      </c>
      <c r="F132" s="245" t="s">
        <v>5585</v>
      </c>
      <c r="G132" s="242"/>
      <c r="H132" s="244" t="s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195</v>
      </c>
      <c r="AU132" s="251" t="s">
        <v>83</v>
      </c>
      <c r="AV132" s="13" t="s">
        <v>81</v>
      </c>
      <c r="AW132" s="13" t="s">
        <v>30</v>
      </c>
      <c r="AX132" s="13" t="s">
        <v>73</v>
      </c>
      <c r="AY132" s="251" t="s">
        <v>183</v>
      </c>
    </row>
    <row r="133" s="14" customFormat="1">
      <c r="A133" s="14"/>
      <c r="B133" s="252"/>
      <c r="C133" s="253"/>
      <c r="D133" s="243" t="s">
        <v>195</v>
      </c>
      <c r="E133" s="254" t="s">
        <v>1</v>
      </c>
      <c r="F133" s="255" t="s">
        <v>81</v>
      </c>
      <c r="G133" s="253"/>
      <c r="H133" s="256">
        <v>1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195</v>
      </c>
      <c r="AU133" s="262" t="s">
        <v>83</v>
      </c>
      <c r="AV133" s="14" t="s">
        <v>83</v>
      </c>
      <c r="AW133" s="14" t="s">
        <v>30</v>
      </c>
      <c r="AX133" s="14" t="s">
        <v>73</v>
      </c>
      <c r="AY133" s="262" t="s">
        <v>183</v>
      </c>
    </row>
    <row r="134" s="15" customFormat="1">
      <c r="A134" s="15"/>
      <c r="B134" s="263"/>
      <c r="C134" s="264"/>
      <c r="D134" s="243" t="s">
        <v>195</v>
      </c>
      <c r="E134" s="265" t="s">
        <v>1</v>
      </c>
      <c r="F134" s="266" t="s">
        <v>219</v>
      </c>
      <c r="G134" s="264"/>
      <c r="H134" s="267">
        <v>2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3" t="s">
        <v>195</v>
      </c>
      <c r="AU134" s="273" t="s">
        <v>83</v>
      </c>
      <c r="AV134" s="15" t="s">
        <v>188</v>
      </c>
      <c r="AW134" s="15" t="s">
        <v>30</v>
      </c>
      <c r="AX134" s="15" t="s">
        <v>81</v>
      </c>
      <c r="AY134" s="273" t="s">
        <v>183</v>
      </c>
    </row>
    <row r="135" s="2" customFormat="1" ht="49.05" customHeight="1">
      <c r="A135" s="38"/>
      <c r="B135" s="39"/>
      <c r="C135" s="277" t="s">
        <v>83</v>
      </c>
      <c r="D135" s="277" t="s">
        <v>649</v>
      </c>
      <c r="E135" s="278" t="s">
        <v>5586</v>
      </c>
      <c r="F135" s="279" t="s">
        <v>5587</v>
      </c>
      <c r="G135" s="280" t="s">
        <v>325</v>
      </c>
      <c r="H135" s="281">
        <v>2</v>
      </c>
      <c r="I135" s="282"/>
      <c r="J135" s="283">
        <f>ROUND(I135*H135,2)</f>
        <v>0</v>
      </c>
      <c r="K135" s="284"/>
      <c r="L135" s="285"/>
      <c r="M135" s="286" t="s">
        <v>1</v>
      </c>
      <c r="N135" s="287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435</v>
      </c>
      <c r="AT135" s="239" t="s">
        <v>649</v>
      </c>
      <c r="AU135" s="239" t="s">
        <v>83</v>
      </c>
      <c r="AY135" s="17" t="s">
        <v>183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327</v>
      </c>
      <c r="BM135" s="239" t="s">
        <v>5588</v>
      </c>
    </row>
    <row r="136" s="2" customFormat="1" ht="24.15" customHeight="1">
      <c r="A136" s="38"/>
      <c r="B136" s="39"/>
      <c r="C136" s="277" t="s">
        <v>199</v>
      </c>
      <c r="D136" s="277" t="s">
        <v>649</v>
      </c>
      <c r="E136" s="278" t="s">
        <v>5589</v>
      </c>
      <c r="F136" s="279" t="s">
        <v>5590</v>
      </c>
      <c r="G136" s="280" t="s">
        <v>325</v>
      </c>
      <c r="H136" s="281">
        <v>2</v>
      </c>
      <c r="I136" s="282"/>
      <c r="J136" s="283">
        <f>ROUND(I136*H136,2)</f>
        <v>0</v>
      </c>
      <c r="K136" s="284"/>
      <c r="L136" s="285"/>
      <c r="M136" s="286" t="s">
        <v>1</v>
      </c>
      <c r="N136" s="287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435</v>
      </c>
      <c r="AT136" s="239" t="s">
        <v>649</v>
      </c>
      <c r="AU136" s="239" t="s">
        <v>83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327</v>
      </c>
      <c r="BM136" s="239" t="s">
        <v>5591</v>
      </c>
    </row>
    <row r="137" s="13" customFormat="1">
      <c r="A137" s="13"/>
      <c r="B137" s="241"/>
      <c r="C137" s="242"/>
      <c r="D137" s="243" t="s">
        <v>195</v>
      </c>
      <c r="E137" s="244" t="s">
        <v>1</v>
      </c>
      <c r="F137" s="245" t="s">
        <v>5583</v>
      </c>
      <c r="G137" s="242"/>
      <c r="H137" s="244" t="s">
        <v>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195</v>
      </c>
      <c r="AU137" s="251" t="s">
        <v>83</v>
      </c>
      <c r="AV137" s="13" t="s">
        <v>81</v>
      </c>
      <c r="AW137" s="13" t="s">
        <v>30</v>
      </c>
      <c r="AX137" s="13" t="s">
        <v>73</v>
      </c>
      <c r="AY137" s="251" t="s">
        <v>183</v>
      </c>
    </row>
    <row r="138" s="13" customFormat="1">
      <c r="A138" s="13"/>
      <c r="B138" s="241"/>
      <c r="C138" s="242"/>
      <c r="D138" s="243" t="s">
        <v>195</v>
      </c>
      <c r="E138" s="244" t="s">
        <v>1</v>
      </c>
      <c r="F138" s="245" t="s">
        <v>5584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195</v>
      </c>
      <c r="AU138" s="251" t="s">
        <v>83</v>
      </c>
      <c r="AV138" s="13" t="s">
        <v>81</v>
      </c>
      <c r="AW138" s="13" t="s">
        <v>30</v>
      </c>
      <c r="AX138" s="13" t="s">
        <v>73</v>
      </c>
      <c r="AY138" s="251" t="s">
        <v>183</v>
      </c>
    </row>
    <row r="139" s="14" customFormat="1">
      <c r="A139" s="14"/>
      <c r="B139" s="252"/>
      <c r="C139" s="253"/>
      <c r="D139" s="243" t="s">
        <v>195</v>
      </c>
      <c r="E139" s="254" t="s">
        <v>1</v>
      </c>
      <c r="F139" s="255" t="s">
        <v>81</v>
      </c>
      <c r="G139" s="253"/>
      <c r="H139" s="256">
        <v>1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195</v>
      </c>
      <c r="AU139" s="262" t="s">
        <v>83</v>
      </c>
      <c r="AV139" s="14" t="s">
        <v>83</v>
      </c>
      <c r="AW139" s="14" t="s">
        <v>30</v>
      </c>
      <c r="AX139" s="14" t="s">
        <v>73</v>
      </c>
      <c r="AY139" s="262" t="s">
        <v>183</v>
      </c>
    </row>
    <row r="140" s="13" customFormat="1">
      <c r="A140" s="13"/>
      <c r="B140" s="241"/>
      <c r="C140" s="242"/>
      <c r="D140" s="243" t="s">
        <v>195</v>
      </c>
      <c r="E140" s="244" t="s">
        <v>1</v>
      </c>
      <c r="F140" s="245" t="s">
        <v>5585</v>
      </c>
      <c r="G140" s="242"/>
      <c r="H140" s="244" t="s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195</v>
      </c>
      <c r="AU140" s="251" t="s">
        <v>83</v>
      </c>
      <c r="AV140" s="13" t="s">
        <v>81</v>
      </c>
      <c r="AW140" s="13" t="s">
        <v>30</v>
      </c>
      <c r="AX140" s="13" t="s">
        <v>73</v>
      </c>
      <c r="AY140" s="251" t="s">
        <v>183</v>
      </c>
    </row>
    <row r="141" s="14" customFormat="1">
      <c r="A141" s="14"/>
      <c r="B141" s="252"/>
      <c r="C141" s="253"/>
      <c r="D141" s="243" t="s">
        <v>195</v>
      </c>
      <c r="E141" s="254" t="s">
        <v>1</v>
      </c>
      <c r="F141" s="255" t="s">
        <v>81</v>
      </c>
      <c r="G141" s="253"/>
      <c r="H141" s="256">
        <v>1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195</v>
      </c>
      <c r="AU141" s="262" t="s">
        <v>83</v>
      </c>
      <c r="AV141" s="14" t="s">
        <v>83</v>
      </c>
      <c r="AW141" s="14" t="s">
        <v>30</v>
      </c>
      <c r="AX141" s="14" t="s">
        <v>73</v>
      </c>
      <c r="AY141" s="262" t="s">
        <v>183</v>
      </c>
    </row>
    <row r="142" s="15" customFormat="1">
      <c r="A142" s="15"/>
      <c r="B142" s="263"/>
      <c r="C142" s="264"/>
      <c r="D142" s="243" t="s">
        <v>195</v>
      </c>
      <c r="E142" s="265" t="s">
        <v>1</v>
      </c>
      <c r="F142" s="266" t="s">
        <v>219</v>
      </c>
      <c r="G142" s="264"/>
      <c r="H142" s="267">
        <v>2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3" t="s">
        <v>195</v>
      </c>
      <c r="AU142" s="273" t="s">
        <v>83</v>
      </c>
      <c r="AV142" s="15" t="s">
        <v>188</v>
      </c>
      <c r="AW142" s="15" t="s">
        <v>30</v>
      </c>
      <c r="AX142" s="15" t="s">
        <v>81</v>
      </c>
      <c r="AY142" s="273" t="s">
        <v>183</v>
      </c>
    </row>
    <row r="143" s="2" customFormat="1" ht="16.5" customHeight="1">
      <c r="A143" s="38"/>
      <c r="B143" s="39"/>
      <c r="C143" s="277" t="s">
        <v>188</v>
      </c>
      <c r="D143" s="277" t="s">
        <v>649</v>
      </c>
      <c r="E143" s="278" t="s">
        <v>5592</v>
      </c>
      <c r="F143" s="279" t="s">
        <v>5593</v>
      </c>
      <c r="G143" s="280" t="s">
        <v>325</v>
      </c>
      <c r="H143" s="281">
        <v>2</v>
      </c>
      <c r="I143" s="282"/>
      <c r="J143" s="283">
        <f>ROUND(I143*H143,2)</f>
        <v>0</v>
      </c>
      <c r="K143" s="284"/>
      <c r="L143" s="285"/>
      <c r="M143" s="286" t="s">
        <v>1</v>
      </c>
      <c r="N143" s="287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435</v>
      </c>
      <c r="AT143" s="239" t="s">
        <v>649</v>
      </c>
      <c r="AU143" s="239" t="s">
        <v>83</v>
      </c>
      <c r="AY143" s="17" t="s">
        <v>183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327</v>
      </c>
      <c r="BM143" s="239" t="s">
        <v>5594</v>
      </c>
    </row>
    <row r="144" s="13" customFormat="1">
      <c r="A144" s="13"/>
      <c r="B144" s="241"/>
      <c r="C144" s="242"/>
      <c r="D144" s="243" t="s">
        <v>195</v>
      </c>
      <c r="E144" s="244" t="s">
        <v>1</v>
      </c>
      <c r="F144" s="245" t="s">
        <v>5583</v>
      </c>
      <c r="G144" s="242"/>
      <c r="H144" s="244" t="s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195</v>
      </c>
      <c r="AU144" s="251" t="s">
        <v>83</v>
      </c>
      <c r="AV144" s="13" t="s">
        <v>81</v>
      </c>
      <c r="AW144" s="13" t="s">
        <v>30</v>
      </c>
      <c r="AX144" s="13" t="s">
        <v>73</v>
      </c>
      <c r="AY144" s="251" t="s">
        <v>183</v>
      </c>
    </row>
    <row r="145" s="13" customFormat="1">
      <c r="A145" s="13"/>
      <c r="B145" s="241"/>
      <c r="C145" s="242"/>
      <c r="D145" s="243" t="s">
        <v>195</v>
      </c>
      <c r="E145" s="244" t="s">
        <v>1</v>
      </c>
      <c r="F145" s="245" t="s">
        <v>5584</v>
      </c>
      <c r="G145" s="242"/>
      <c r="H145" s="244" t="s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195</v>
      </c>
      <c r="AU145" s="251" t="s">
        <v>83</v>
      </c>
      <c r="AV145" s="13" t="s">
        <v>81</v>
      </c>
      <c r="AW145" s="13" t="s">
        <v>30</v>
      </c>
      <c r="AX145" s="13" t="s">
        <v>73</v>
      </c>
      <c r="AY145" s="251" t="s">
        <v>183</v>
      </c>
    </row>
    <row r="146" s="14" customFormat="1">
      <c r="A146" s="14"/>
      <c r="B146" s="252"/>
      <c r="C146" s="253"/>
      <c r="D146" s="243" t="s">
        <v>195</v>
      </c>
      <c r="E146" s="254" t="s">
        <v>1</v>
      </c>
      <c r="F146" s="255" t="s">
        <v>81</v>
      </c>
      <c r="G146" s="253"/>
      <c r="H146" s="256">
        <v>1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195</v>
      </c>
      <c r="AU146" s="262" t="s">
        <v>83</v>
      </c>
      <c r="AV146" s="14" t="s">
        <v>83</v>
      </c>
      <c r="AW146" s="14" t="s">
        <v>30</v>
      </c>
      <c r="AX146" s="14" t="s">
        <v>73</v>
      </c>
      <c r="AY146" s="262" t="s">
        <v>183</v>
      </c>
    </row>
    <row r="147" s="13" customFormat="1">
      <c r="A147" s="13"/>
      <c r="B147" s="241"/>
      <c r="C147" s="242"/>
      <c r="D147" s="243" t="s">
        <v>195</v>
      </c>
      <c r="E147" s="244" t="s">
        <v>1</v>
      </c>
      <c r="F147" s="245" t="s">
        <v>5585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195</v>
      </c>
      <c r="AU147" s="251" t="s">
        <v>83</v>
      </c>
      <c r="AV147" s="13" t="s">
        <v>81</v>
      </c>
      <c r="AW147" s="13" t="s">
        <v>30</v>
      </c>
      <c r="AX147" s="13" t="s">
        <v>73</v>
      </c>
      <c r="AY147" s="251" t="s">
        <v>183</v>
      </c>
    </row>
    <row r="148" s="14" customFormat="1">
      <c r="A148" s="14"/>
      <c r="B148" s="252"/>
      <c r="C148" s="253"/>
      <c r="D148" s="243" t="s">
        <v>195</v>
      </c>
      <c r="E148" s="254" t="s">
        <v>1</v>
      </c>
      <c r="F148" s="255" t="s">
        <v>81</v>
      </c>
      <c r="G148" s="253"/>
      <c r="H148" s="256">
        <v>1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195</v>
      </c>
      <c r="AU148" s="262" t="s">
        <v>83</v>
      </c>
      <c r="AV148" s="14" t="s">
        <v>83</v>
      </c>
      <c r="AW148" s="14" t="s">
        <v>30</v>
      </c>
      <c r="AX148" s="14" t="s">
        <v>73</v>
      </c>
      <c r="AY148" s="262" t="s">
        <v>183</v>
      </c>
    </row>
    <row r="149" s="15" customFormat="1">
      <c r="A149" s="15"/>
      <c r="B149" s="263"/>
      <c r="C149" s="264"/>
      <c r="D149" s="243" t="s">
        <v>195</v>
      </c>
      <c r="E149" s="265" t="s">
        <v>1</v>
      </c>
      <c r="F149" s="266" t="s">
        <v>219</v>
      </c>
      <c r="G149" s="264"/>
      <c r="H149" s="267">
        <v>2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3" t="s">
        <v>195</v>
      </c>
      <c r="AU149" s="273" t="s">
        <v>83</v>
      </c>
      <c r="AV149" s="15" t="s">
        <v>188</v>
      </c>
      <c r="AW149" s="15" t="s">
        <v>30</v>
      </c>
      <c r="AX149" s="15" t="s">
        <v>81</v>
      </c>
      <c r="AY149" s="273" t="s">
        <v>183</v>
      </c>
    </row>
    <row r="150" s="2" customFormat="1" ht="16.5" customHeight="1">
      <c r="A150" s="38"/>
      <c r="B150" s="39"/>
      <c r="C150" s="277" t="s">
        <v>244</v>
      </c>
      <c r="D150" s="277" t="s">
        <v>649</v>
      </c>
      <c r="E150" s="278" t="s">
        <v>5595</v>
      </c>
      <c r="F150" s="279" t="s">
        <v>5596</v>
      </c>
      <c r="G150" s="280" t="s">
        <v>325</v>
      </c>
      <c r="H150" s="281">
        <v>2</v>
      </c>
      <c r="I150" s="282"/>
      <c r="J150" s="283">
        <f>ROUND(I150*H150,2)</f>
        <v>0</v>
      </c>
      <c r="K150" s="284"/>
      <c r="L150" s="285"/>
      <c r="M150" s="286" t="s">
        <v>1</v>
      </c>
      <c r="N150" s="287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435</v>
      </c>
      <c r="AT150" s="239" t="s">
        <v>649</v>
      </c>
      <c r="AU150" s="239" t="s">
        <v>83</v>
      </c>
      <c r="AY150" s="17" t="s">
        <v>183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327</v>
      </c>
      <c r="BM150" s="239" t="s">
        <v>5597</v>
      </c>
    </row>
    <row r="151" s="13" customFormat="1">
      <c r="A151" s="13"/>
      <c r="B151" s="241"/>
      <c r="C151" s="242"/>
      <c r="D151" s="243" t="s">
        <v>195</v>
      </c>
      <c r="E151" s="244" t="s">
        <v>1</v>
      </c>
      <c r="F151" s="245" t="s">
        <v>5583</v>
      </c>
      <c r="G151" s="242"/>
      <c r="H151" s="244" t="s">
        <v>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195</v>
      </c>
      <c r="AU151" s="251" t="s">
        <v>83</v>
      </c>
      <c r="AV151" s="13" t="s">
        <v>81</v>
      </c>
      <c r="AW151" s="13" t="s">
        <v>30</v>
      </c>
      <c r="AX151" s="13" t="s">
        <v>73</v>
      </c>
      <c r="AY151" s="251" t="s">
        <v>183</v>
      </c>
    </row>
    <row r="152" s="13" customFormat="1">
      <c r="A152" s="13"/>
      <c r="B152" s="241"/>
      <c r="C152" s="242"/>
      <c r="D152" s="243" t="s">
        <v>195</v>
      </c>
      <c r="E152" s="244" t="s">
        <v>1</v>
      </c>
      <c r="F152" s="245" t="s">
        <v>5584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195</v>
      </c>
      <c r="AU152" s="251" t="s">
        <v>83</v>
      </c>
      <c r="AV152" s="13" t="s">
        <v>81</v>
      </c>
      <c r="AW152" s="13" t="s">
        <v>30</v>
      </c>
      <c r="AX152" s="13" t="s">
        <v>73</v>
      </c>
      <c r="AY152" s="251" t="s">
        <v>183</v>
      </c>
    </row>
    <row r="153" s="14" customFormat="1">
      <c r="A153" s="14"/>
      <c r="B153" s="252"/>
      <c r="C153" s="253"/>
      <c r="D153" s="243" t="s">
        <v>195</v>
      </c>
      <c r="E153" s="254" t="s">
        <v>1</v>
      </c>
      <c r="F153" s="255" t="s">
        <v>81</v>
      </c>
      <c r="G153" s="253"/>
      <c r="H153" s="256">
        <v>1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195</v>
      </c>
      <c r="AU153" s="262" t="s">
        <v>83</v>
      </c>
      <c r="AV153" s="14" t="s">
        <v>83</v>
      </c>
      <c r="AW153" s="14" t="s">
        <v>30</v>
      </c>
      <c r="AX153" s="14" t="s">
        <v>73</v>
      </c>
      <c r="AY153" s="262" t="s">
        <v>183</v>
      </c>
    </row>
    <row r="154" s="13" customFormat="1">
      <c r="A154" s="13"/>
      <c r="B154" s="241"/>
      <c r="C154" s="242"/>
      <c r="D154" s="243" t="s">
        <v>195</v>
      </c>
      <c r="E154" s="244" t="s">
        <v>1</v>
      </c>
      <c r="F154" s="245" t="s">
        <v>5585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195</v>
      </c>
      <c r="AU154" s="251" t="s">
        <v>83</v>
      </c>
      <c r="AV154" s="13" t="s">
        <v>81</v>
      </c>
      <c r="AW154" s="13" t="s">
        <v>30</v>
      </c>
      <c r="AX154" s="13" t="s">
        <v>73</v>
      </c>
      <c r="AY154" s="251" t="s">
        <v>183</v>
      </c>
    </row>
    <row r="155" s="14" customFormat="1">
      <c r="A155" s="14"/>
      <c r="B155" s="252"/>
      <c r="C155" s="253"/>
      <c r="D155" s="243" t="s">
        <v>195</v>
      </c>
      <c r="E155" s="254" t="s">
        <v>1</v>
      </c>
      <c r="F155" s="255" t="s">
        <v>81</v>
      </c>
      <c r="G155" s="253"/>
      <c r="H155" s="256">
        <v>1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195</v>
      </c>
      <c r="AU155" s="262" t="s">
        <v>83</v>
      </c>
      <c r="AV155" s="14" t="s">
        <v>83</v>
      </c>
      <c r="AW155" s="14" t="s">
        <v>30</v>
      </c>
      <c r="AX155" s="14" t="s">
        <v>73</v>
      </c>
      <c r="AY155" s="262" t="s">
        <v>183</v>
      </c>
    </row>
    <row r="156" s="15" customFormat="1">
      <c r="A156" s="15"/>
      <c r="B156" s="263"/>
      <c r="C156" s="264"/>
      <c r="D156" s="243" t="s">
        <v>195</v>
      </c>
      <c r="E156" s="265" t="s">
        <v>1</v>
      </c>
      <c r="F156" s="266" t="s">
        <v>219</v>
      </c>
      <c r="G156" s="264"/>
      <c r="H156" s="267">
        <v>2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195</v>
      </c>
      <c r="AU156" s="273" t="s">
        <v>83</v>
      </c>
      <c r="AV156" s="15" t="s">
        <v>188</v>
      </c>
      <c r="AW156" s="15" t="s">
        <v>30</v>
      </c>
      <c r="AX156" s="15" t="s">
        <v>81</v>
      </c>
      <c r="AY156" s="273" t="s">
        <v>183</v>
      </c>
    </row>
    <row r="157" s="2" customFormat="1" ht="24.15" customHeight="1">
      <c r="A157" s="38"/>
      <c r="B157" s="39"/>
      <c r="C157" s="227" t="s">
        <v>257</v>
      </c>
      <c r="D157" s="227" t="s">
        <v>185</v>
      </c>
      <c r="E157" s="228" t="s">
        <v>5598</v>
      </c>
      <c r="F157" s="229" t="s">
        <v>5599</v>
      </c>
      <c r="G157" s="230" t="s">
        <v>319</v>
      </c>
      <c r="H157" s="231">
        <v>44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327</v>
      </c>
      <c r="AT157" s="239" t="s">
        <v>185</v>
      </c>
      <c r="AU157" s="239" t="s">
        <v>83</v>
      </c>
      <c r="AY157" s="17" t="s">
        <v>183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327</v>
      </c>
      <c r="BM157" s="239" t="s">
        <v>5600</v>
      </c>
    </row>
    <row r="158" s="13" customFormat="1">
      <c r="A158" s="13"/>
      <c r="B158" s="241"/>
      <c r="C158" s="242"/>
      <c r="D158" s="243" t="s">
        <v>195</v>
      </c>
      <c r="E158" s="244" t="s">
        <v>1</v>
      </c>
      <c r="F158" s="245" t="s">
        <v>5583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195</v>
      </c>
      <c r="AU158" s="251" t="s">
        <v>83</v>
      </c>
      <c r="AV158" s="13" t="s">
        <v>81</v>
      </c>
      <c r="AW158" s="13" t="s">
        <v>30</v>
      </c>
      <c r="AX158" s="13" t="s">
        <v>73</v>
      </c>
      <c r="AY158" s="251" t="s">
        <v>183</v>
      </c>
    </row>
    <row r="159" s="13" customFormat="1">
      <c r="A159" s="13"/>
      <c r="B159" s="241"/>
      <c r="C159" s="242"/>
      <c r="D159" s="243" t="s">
        <v>195</v>
      </c>
      <c r="E159" s="244" t="s">
        <v>1</v>
      </c>
      <c r="F159" s="245" t="s">
        <v>5584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195</v>
      </c>
      <c r="AU159" s="251" t="s">
        <v>83</v>
      </c>
      <c r="AV159" s="13" t="s">
        <v>81</v>
      </c>
      <c r="AW159" s="13" t="s">
        <v>30</v>
      </c>
      <c r="AX159" s="13" t="s">
        <v>73</v>
      </c>
      <c r="AY159" s="251" t="s">
        <v>183</v>
      </c>
    </row>
    <row r="160" s="14" customFormat="1">
      <c r="A160" s="14"/>
      <c r="B160" s="252"/>
      <c r="C160" s="253"/>
      <c r="D160" s="243" t="s">
        <v>195</v>
      </c>
      <c r="E160" s="254" t="s">
        <v>1</v>
      </c>
      <c r="F160" s="255" t="s">
        <v>362</v>
      </c>
      <c r="G160" s="253"/>
      <c r="H160" s="256">
        <v>22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195</v>
      </c>
      <c r="AU160" s="262" t="s">
        <v>83</v>
      </c>
      <c r="AV160" s="14" t="s">
        <v>83</v>
      </c>
      <c r="AW160" s="14" t="s">
        <v>30</v>
      </c>
      <c r="AX160" s="14" t="s">
        <v>73</v>
      </c>
      <c r="AY160" s="262" t="s">
        <v>183</v>
      </c>
    </row>
    <row r="161" s="13" customFormat="1">
      <c r="A161" s="13"/>
      <c r="B161" s="241"/>
      <c r="C161" s="242"/>
      <c r="D161" s="243" t="s">
        <v>195</v>
      </c>
      <c r="E161" s="244" t="s">
        <v>1</v>
      </c>
      <c r="F161" s="245" t="s">
        <v>5585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195</v>
      </c>
      <c r="AU161" s="251" t="s">
        <v>83</v>
      </c>
      <c r="AV161" s="13" t="s">
        <v>81</v>
      </c>
      <c r="AW161" s="13" t="s">
        <v>30</v>
      </c>
      <c r="AX161" s="13" t="s">
        <v>73</v>
      </c>
      <c r="AY161" s="251" t="s">
        <v>183</v>
      </c>
    </row>
    <row r="162" s="14" customFormat="1">
      <c r="A162" s="14"/>
      <c r="B162" s="252"/>
      <c r="C162" s="253"/>
      <c r="D162" s="243" t="s">
        <v>195</v>
      </c>
      <c r="E162" s="254" t="s">
        <v>1</v>
      </c>
      <c r="F162" s="255" t="s">
        <v>362</v>
      </c>
      <c r="G162" s="253"/>
      <c r="H162" s="256">
        <v>22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195</v>
      </c>
      <c r="AU162" s="262" t="s">
        <v>83</v>
      </c>
      <c r="AV162" s="14" t="s">
        <v>83</v>
      </c>
      <c r="AW162" s="14" t="s">
        <v>30</v>
      </c>
      <c r="AX162" s="14" t="s">
        <v>73</v>
      </c>
      <c r="AY162" s="262" t="s">
        <v>183</v>
      </c>
    </row>
    <row r="163" s="15" customFormat="1">
      <c r="A163" s="15"/>
      <c r="B163" s="263"/>
      <c r="C163" s="264"/>
      <c r="D163" s="243" t="s">
        <v>195</v>
      </c>
      <c r="E163" s="265" t="s">
        <v>1</v>
      </c>
      <c r="F163" s="266" t="s">
        <v>219</v>
      </c>
      <c r="G163" s="264"/>
      <c r="H163" s="267">
        <v>44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3" t="s">
        <v>195</v>
      </c>
      <c r="AU163" s="273" t="s">
        <v>83</v>
      </c>
      <c r="AV163" s="15" t="s">
        <v>188</v>
      </c>
      <c r="AW163" s="15" t="s">
        <v>30</v>
      </c>
      <c r="AX163" s="15" t="s">
        <v>81</v>
      </c>
      <c r="AY163" s="273" t="s">
        <v>183</v>
      </c>
    </row>
    <row r="164" s="2" customFormat="1" ht="24.15" customHeight="1">
      <c r="A164" s="38"/>
      <c r="B164" s="39"/>
      <c r="C164" s="277" t="s">
        <v>277</v>
      </c>
      <c r="D164" s="277" t="s">
        <v>649</v>
      </c>
      <c r="E164" s="278" t="s">
        <v>5601</v>
      </c>
      <c r="F164" s="279" t="s">
        <v>5602</v>
      </c>
      <c r="G164" s="280" t="s">
        <v>319</v>
      </c>
      <c r="H164" s="281">
        <v>45.32</v>
      </c>
      <c r="I164" s="282"/>
      <c r="J164" s="283">
        <f>ROUND(I164*H164,2)</f>
        <v>0</v>
      </c>
      <c r="K164" s="284"/>
      <c r="L164" s="285"/>
      <c r="M164" s="286" t="s">
        <v>1</v>
      </c>
      <c r="N164" s="287" t="s">
        <v>38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435</v>
      </c>
      <c r="AT164" s="239" t="s">
        <v>649</v>
      </c>
      <c r="AU164" s="239" t="s">
        <v>83</v>
      </c>
      <c r="AY164" s="17" t="s">
        <v>183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81</v>
      </c>
      <c r="BK164" s="240">
        <f>ROUND(I164*H164,2)</f>
        <v>0</v>
      </c>
      <c r="BL164" s="17" t="s">
        <v>327</v>
      </c>
      <c r="BM164" s="239" t="s">
        <v>5603</v>
      </c>
    </row>
    <row r="165" s="14" customFormat="1">
      <c r="A165" s="14"/>
      <c r="B165" s="252"/>
      <c r="C165" s="253"/>
      <c r="D165" s="243" t="s">
        <v>195</v>
      </c>
      <c r="E165" s="253"/>
      <c r="F165" s="255" t="s">
        <v>5604</v>
      </c>
      <c r="G165" s="253"/>
      <c r="H165" s="256">
        <v>45.32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195</v>
      </c>
      <c r="AU165" s="262" t="s">
        <v>83</v>
      </c>
      <c r="AV165" s="14" t="s">
        <v>83</v>
      </c>
      <c r="AW165" s="14" t="s">
        <v>4</v>
      </c>
      <c r="AX165" s="14" t="s">
        <v>81</v>
      </c>
      <c r="AY165" s="262" t="s">
        <v>183</v>
      </c>
    </row>
    <row r="166" s="2" customFormat="1" ht="24.15" customHeight="1">
      <c r="A166" s="38"/>
      <c r="B166" s="39"/>
      <c r="C166" s="227" t="s">
        <v>283</v>
      </c>
      <c r="D166" s="227" t="s">
        <v>185</v>
      </c>
      <c r="E166" s="228" t="s">
        <v>5605</v>
      </c>
      <c r="F166" s="229" t="s">
        <v>5606</v>
      </c>
      <c r="G166" s="230" t="s">
        <v>319</v>
      </c>
      <c r="H166" s="231">
        <v>44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327</v>
      </c>
      <c r="AT166" s="239" t="s">
        <v>185</v>
      </c>
      <c r="AU166" s="239" t="s">
        <v>83</v>
      </c>
      <c r="AY166" s="17" t="s">
        <v>183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81</v>
      </c>
      <c r="BK166" s="240">
        <f>ROUND(I166*H166,2)</f>
        <v>0</v>
      </c>
      <c r="BL166" s="17" t="s">
        <v>327</v>
      </c>
      <c r="BM166" s="239" t="s">
        <v>5607</v>
      </c>
    </row>
    <row r="167" s="13" customFormat="1">
      <c r="A167" s="13"/>
      <c r="B167" s="241"/>
      <c r="C167" s="242"/>
      <c r="D167" s="243" t="s">
        <v>195</v>
      </c>
      <c r="E167" s="244" t="s">
        <v>1</v>
      </c>
      <c r="F167" s="245" t="s">
        <v>5583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195</v>
      </c>
      <c r="AU167" s="251" t="s">
        <v>83</v>
      </c>
      <c r="AV167" s="13" t="s">
        <v>81</v>
      </c>
      <c r="AW167" s="13" t="s">
        <v>30</v>
      </c>
      <c r="AX167" s="13" t="s">
        <v>73</v>
      </c>
      <c r="AY167" s="251" t="s">
        <v>183</v>
      </c>
    </row>
    <row r="168" s="13" customFormat="1">
      <c r="A168" s="13"/>
      <c r="B168" s="241"/>
      <c r="C168" s="242"/>
      <c r="D168" s="243" t="s">
        <v>195</v>
      </c>
      <c r="E168" s="244" t="s">
        <v>1</v>
      </c>
      <c r="F168" s="245" t="s">
        <v>5584</v>
      </c>
      <c r="G168" s="242"/>
      <c r="H168" s="244" t="s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195</v>
      </c>
      <c r="AU168" s="251" t="s">
        <v>83</v>
      </c>
      <c r="AV168" s="13" t="s">
        <v>81</v>
      </c>
      <c r="AW168" s="13" t="s">
        <v>30</v>
      </c>
      <c r="AX168" s="13" t="s">
        <v>73</v>
      </c>
      <c r="AY168" s="251" t="s">
        <v>183</v>
      </c>
    </row>
    <row r="169" s="14" customFormat="1">
      <c r="A169" s="14"/>
      <c r="B169" s="252"/>
      <c r="C169" s="253"/>
      <c r="D169" s="243" t="s">
        <v>195</v>
      </c>
      <c r="E169" s="254" t="s">
        <v>1</v>
      </c>
      <c r="F169" s="255" t="s">
        <v>362</v>
      </c>
      <c r="G169" s="253"/>
      <c r="H169" s="256">
        <v>22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195</v>
      </c>
      <c r="AU169" s="262" t="s">
        <v>83</v>
      </c>
      <c r="AV169" s="14" t="s">
        <v>83</v>
      </c>
      <c r="AW169" s="14" t="s">
        <v>30</v>
      </c>
      <c r="AX169" s="14" t="s">
        <v>73</v>
      </c>
      <c r="AY169" s="262" t="s">
        <v>183</v>
      </c>
    </row>
    <row r="170" s="13" customFormat="1">
      <c r="A170" s="13"/>
      <c r="B170" s="241"/>
      <c r="C170" s="242"/>
      <c r="D170" s="243" t="s">
        <v>195</v>
      </c>
      <c r="E170" s="244" t="s">
        <v>1</v>
      </c>
      <c r="F170" s="245" t="s">
        <v>5585</v>
      </c>
      <c r="G170" s="242"/>
      <c r="H170" s="244" t="s">
        <v>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195</v>
      </c>
      <c r="AU170" s="251" t="s">
        <v>83</v>
      </c>
      <c r="AV170" s="13" t="s">
        <v>81</v>
      </c>
      <c r="AW170" s="13" t="s">
        <v>30</v>
      </c>
      <c r="AX170" s="13" t="s">
        <v>73</v>
      </c>
      <c r="AY170" s="251" t="s">
        <v>183</v>
      </c>
    </row>
    <row r="171" s="14" customFormat="1">
      <c r="A171" s="14"/>
      <c r="B171" s="252"/>
      <c r="C171" s="253"/>
      <c r="D171" s="243" t="s">
        <v>195</v>
      </c>
      <c r="E171" s="254" t="s">
        <v>1</v>
      </c>
      <c r="F171" s="255" t="s">
        <v>362</v>
      </c>
      <c r="G171" s="253"/>
      <c r="H171" s="256">
        <v>22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195</v>
      </c>
      <c r="AU171" s="262" t="s">
        <v>83</v>
      </c>
      <c r="AV171" s="14" t="s">
        <v>83</v>
      </c>
      <c r="AW171" s="14" t="s">
        <v>30</v>
      </c>
      <c r="AX171" s="14" t="s">
        <v>73</v>
      </c>
      <c r="AY171" s="262" t="s">
        <v>183</v>
      </c>
    </row>
    <row r="172" s="15" customFormat="1">
      <c r="A172" s="15"/>
      <c r="B172" s="263"/>
      <c r="C172" s="264"/>
      <c r="D172" s="243" t="s">
        <v>195</v>
      </c>
      <c r="E172" s="265" t="s">
        <v>1</v>
      </c>
      <c r="F172" s="266" t="s">
        <v>219</v>
      </c>
      <c r="G172" s="264"/>
      <c r="H172" s="267">
        <v>44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3" t="s">
        <v>195</v>
      </c>
      <c r="AU172" s="273" t="s">
        <v>83</v>
      </c>
      <c r="AV172" s="15" t="s">
        <v>188</v>
      </c>
      <c r="AW172" s="15" t="s">
        <v>30</v>
      </c>
      <c r="AX172" s="15" t="s">
        <v>81</v>
      </c>
      <c r="AY172" s="273" t="s">
        <v>183</v>
      </c>
    </row>
    <row r="173" s="2" customFormat="1" ht="24.15" customHeight="1">
      <c r="A173" s="38"/>
      <c r="B173" s="39"/>
      <c r="C173" s="277" t="s">
        <v>190</v>
      </c>
      <c r="D173" s="277" t="s">
        <v>649</v>
      </c>
      <c r="E173" s="278" t="s">
        <v>5608</v>
      </c>
      <c r="F173" s="279" t="s">
        <v>5609</v>
      </c>
      <c r="G173" s="280" t="s">
        <v>319</v>
      </c>
      <c r="H173" s="281">
        <v>45.32</v>
      </c>
      <c r="I173" s="282"/>
      <c r="J173" s="283">
        <f>ROUND(I173*H173,2)</f>
        <v>0</v>
      </c>
      <c r="K173" s="284"/>
      <c r="L173" s="285"/>
      <c r="M173" s="286" t="s">
        <v>1</v>
      </c>
      <c r="N173" s="287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435</v>
      </c>
      <c r="AT173" s="239" t="s">
        <v>649</v>
      </c>
      <c r="AU173" s="239" t="s">
        <v>83</v>
      </c>
      <c r="AY173" s="17" t="s">
        <v>183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327</v>
      </c>
      <c r="BM173" s="239" t="s">
        <v>5610</v>
      </c>
    </row>
    <row r="174" s="14" customFormat="1">
      <c r="A174" s="14"/>
      <c r="B174" s="252"/>
      <c r="C174" s="253"/>
      <c r="D174" s="243" t="s">
        <v>195</v>
      </c>
      <c r="E174" s="253"/>
      <c r="F174" s="255" t="s">
        <v>5604</v>
      </c>
      <c r="G174" s="253"/>
      <c r="H174" s="256">
        <v>45.32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195</v>
      </c>
      <c r="AU174" s="262" t="s">
        <v>83</v>
      </c>
      <c r="AV174" s="14" t="s">
        <v>83</v>
      </c>
      <c r="AW174" s="14" t="s">
        <v>4</v>
      </c>
      <c r="AX174" s="14" t="s">
        <v>81</v>
      </c>
      <c r="AY174" s="262" t="s">
        <v>183</v>
      </c>
    </row>
    <row r="175" s="2" customFormat="1" ht="16.5" customHeight="1">
      <c r="A175" s="38"/>
      <c r="B175" s="39"/>
      <c r="C175" s="227" t="s">
        <v>137</v>
      </c>
      <c r="D175" s="227" t="s">
        <v>185</v>
      </c>
      <c r="E175" s="228" t="s">
        <v>5611</v>
      </c>
      <c r="F175" s="229" t="s">
        <v>5612</v>
      </c>
      <c r="G175" s="230" t="s">
        <v>939</v>
      </c>
      <c r="H175" s="231">
        <v>5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327</v>
      </c>
      <c r="AT175" s="239" t="s">
        <v>185</v>
      </c>
      <c r="AU175" s="239" t="s">
        <v>83</v>
      </c>
      <c r="AY175" s="17" t="s">
        <v>183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81</v>
      </c>
      <c r="BK175" s="240">
        <f>ROUND(I175*H175,2)</f>
        <v>0</v>
      </c>
      <c r="BL175" s="17" t="s">
        <v>327</v>
      </c>
      <c r="BM175" s="239" t="s">
        <v>5613</v>
      </c>
    </row>
    <row r="176" s="14" customFormat="1">
      <c r="A176" s="14"/>
      <c r="B176" s="252"/>
      <c r="C176" s="253"/>
      <c r="D176" s="243" t="s">
        <v>195</v>
      </c>
      <c r="E176" s="254" t="s">
        <v>1</v>
      </c>
      <c r="F176" s="255" t="s">
        <v>244</v>
      </c>
      <c r="G176" s="253"/>
      <c r="H176" s="256">
        <v>5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195</v>
      </c>
      <c r="AU176" s="262" t="s">
        <v>83</v>
      </c>
      <c r="AV176" s="14" t="s">
        <v>83</v>
      </c>
      <c r="AW176" s="14" t="s">
        <v>30</v>
      </c>
      <c r="AX176" s="14" t="s">
        <v>81</v>
      </c>
      <c r="AY176" s="262" t="s">
        <v>183</v>
      </c>
    </row>
    <row r="177" s="2" customFormat="1" ht="24.15" customHeight="1">
      <c r="A177" s="38"/>
      <c r="B177" s="39"/>
      <c r="C177" s="227" t="s">
        <v>140</v>
      </c>
      <c r="D177" s="227" t="s">
        <v>185</v>
      </c>
      <c r="E177" s="228" t="s">
        <v>5614</v>
      </c>
      <c r="F177" s="229" t="s">
        <v>5615</v>
      </c>
      <c r="G177" s="230" t="s">
        <v>325</v>
      </c>
      <c r="H177" s="231">
        <v>2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327</v>
      </c>
      <c r="AT177" s="239" t="s">
        <v>185</v>
      </c>
      <c r="AU177" s="239" t="s">
        <v>83</v>
      </c>
      <c r="AY177" s="17" t="s">
        <v>183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81</v>
      </c>
      <c r="BK177" s="240">
        <f>ROUND(I177*H177,2)</f>
        <v>0</v>
      </c>
      <c r="BL177" s="17" t="s">
        <v>327</v>
      </c>
      <c r="BM177" s="239" t="s">
        <v>5616</v>
      </c>
    </row>
    <row r="178" s="13" customFormat="1">
      <c r="A178" s="13"/>
      <c r="B178" s="241"/>
      <c r="C178" s="242"/>
      <c r="D178" s="243" t="s">
        <v>195</v>
      </c>
      <c r="E178" s="244" t="s">
        <v>1</v>
      </c>
      <c r="F178" s="245" t="s">
        <v>5583</v>
      </c>
      <c r="G178" s="242"/>
      <c r="H178" s="244" t="s">
        <v>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195</v>
      </c>
      <c r="AU178" s="251" t="s">
        <v>83</v>
      </c>
      <c r="AV178" s="13" t="s">
        <v>81</v>
      </c>
      <c r="AW178" s="13" t="s">
        <v>30</v>
      </c>
      <c r="AX178" s="13" t="s">
        <v>73</v>
      </c>
      <c r="AY178" s="251" t="s">
        <v>183</v>
      </c>
    </row>
    <row r="179" s="13" customFormat="1">
      <c r="A179" s="13"/>
      <c r="B179" s="241"/>
      <c r="C179" s="242"/>
      <c r="D179" s="243" t="s">
        <v>195</v>
      </c>
      <c r="E179" s="244" t="s">
        <v>1</v>
      </c>
      <c r="F179" s="245" t="s">
        <v>5584</v>
      </c>
      <c r="G179" s="242"/>
      <c r="H179" s="244" t="s">
        <v>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195</v>
      </c>
      <c r="AU179" s="251" t="s">
        <v>83</v>
      </c>
      <c r="AV179" s="13" t="s">
        <v>81</v>
      </c>
      <c r="AW179" s="13" t="s">
        <v>30</v>
      </c>
      <c r="AX179" s="13" t="s">
        <v>73</v>
      </c>
      <c r="AY179" s="251" t="s">
        <v>183</v>
      </c>
    </row>
    <row r="180" s="14" customFormat="1">
      <c r="A180" s="14"/>
      <c r="B180" s="252"/>
      <c r="C180" s="253"/>
      <c r="D180" s="243" t="s">
        <v>195</v>
      </c>
      <c r="E180" s="254" t="s">
        <v>1</v>
      </c>
      <c r="F180" s="255" t="s">
        <v>81</v>
      </c>
      <c r="G180" s="253"/>
      <c r="H180" s="256">
        <v>1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195</v>
      </c>
      <c r="AU180" s="262" t="s">
        <v>83</v>
      </c>
      <c r="AV180" s="14" t="s">
        <v>83</v>
      </c>
      <c r="AW180" s="14" t="s">
        <v>30</v>
      </c>
      <c r="AX180" s="14" t="s">
        <v>73</v>
      </c>
      <c r="AY180" s="262" t="s">
        <v>183</v>
      </c>
    </row>
    <row r="181" s="13" customFormat="1">
      <c r="A181" s="13"/>
      <c r="B181" s="241"/>
      <c r="C181" s="242"/>
      <c r="D181" s="243" t="s">
        <v>195</v>
      </c>
      <c r="E181" s="244" t="s">
        <v>1</v>
      </c>
      <c r="F181" s="245" t="s">
        <v>5585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195</v>
      </c>
      <c r="AU181" s="251" t="s">
        <v>83</v>
      </c>
      <c r="AV181" s="13" t="s">
        <v>81</v>
      </c>
      <c r="AW181" s="13" t="s">
        <v>30</v>
      </c>
      <c r="AX181" s="13" t="s">
        <v>73</v>
      </c>
      <c r="AY181" s="251" t="s">
        <v>183</v>
      </c>
    </row>
    <row r="182" s="14" customFormat="1">
      <c r="A182" s="14"/>
      <c r="B182" s="252"/>
      <c r="C182" s="253"/>
      <c r="D182" s="243" t="s">
        <v>195</v>
      </c>
      <c r="E182" s="254" t="s">
        <v>1</v>
      </c>
      <c r="F182" s="255" t="s">
        <v>81</v>
      </c>
      <c r="G182" s="253"/>
      <c r="H182" s="256">
        <v>1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195</v>
      </c>
      <c r="AU182" s="262" t="s">
        <v>83</v>
      </c>
      <c r="AV182" s="14" t="s">
        <v>83</v>
      </c>
      <c r="AW182" s="14" t="s">
        <v>30</v>
      </c>
      <c r="AX182" s="14" t="s">
        <v>73</v>
      </c>
      <c r="AY182" s="262" t="s">
        <v>183</v>
      </c>
    </row>
    <row r="183" s="15" customFormat="1">
      <c r="A183" s="15"/>
      <c r="B183" s="263"/>
      <c r="C183" s="264"/>
      <c r="D183" s="243" t="s">
        <v>195</v>
      </c>
      <c r="E183" s="265" t="s">
        <v>1</v>
      </c>
      <c r="F183" s="266" t="s">
        <v>219</v>
      </c>
      <c r="G183" s="264"/>
      <c r="H183" s="267">
        <v>2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3" t="s">
        <v>195</v>
      </c>
      <c r="AU183" s="273" t="s">
        <v>83</v>
      </c>
      <c r="AV183" s="15" t="s">
        <v>188</v>
      </c>
      <c r="AW183" s="15" t="s">
        <v>30</v>
      </c>
      <c r="AX183" s="15" t="s">
        <v>81</v>
      </c>
      <c r="AY183" s="273" t="s">
        <v>183</v>
      </c>
    </row>
    <row r="184" s="2" customFormat="1" ht="33" customHeight="1">
      <c r="A184" s="38"/>
      <c r="B184" s="39"/>
      <c r="C184" s="277" t="s">
        <v>8</v>
      </c>
      <c r="D184" s="277" t="s">
        <v>649</v>
      </c>
      <c r="E184" s="278" t="s">
        <v>5617</v>
      </c>
      <c r="F184" s="279" t="s">
        <v>5618</v>
      </c>
      <c r="G184" s="280" t="s">
        <v>325</v>
      </c>
      <c r="H184" s="281">
        <v>4</v>
      </c>
      <c r="I184" s="282"/>
      <c r="J184" s="283">
        <f>ROUND(I184*H184,2)</f>
        <v>0</v>
      </c>
      <c r="K184" s="284"/>
      <c r="L184" s="285"/>
      <c r="M184" s="286" t="s">
        <v>1</v>
      </c>
      <c r="N184" s="287" t="s">
        <v>38</v>
      </c>
      <c r="O184" s="91"/>
      <c r="P184" s="237">
        <f>O184*H184</f>
        <v>0</v>
      </c>
      <c r="Q184" s="237">
        <v>0.00020000000000000001</v>
      </c>
      <c r="R184" s="237">
        <f>Q184*H184</f>
        <v>0.00080000000000000004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435</v>
      </c>
      <c r="AT184" s="239" t="s">
        <v>649</v>
      </c>
      <c r="AU184" s="239" t="s">
        <v>83</v>
      </c>
      <c r="AY184" s="17" t="s">
        <v>183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81</v>
      </c>
      <c r="BK184" s="240">
        <f>ROUND(I184*H184,2)</f>
        <v>0</v>
      </c>
      <c r="BL184" s="17" t="s">
        <v>327</v>
      </c>
      <c r="BM184" s="239" t="s">
        <v>5619</v>
      </c>
    </row>
    <row r="185" s="14" customFormat="1">
      <c r="A185" s="14"/>
      <c r="B185" s="252"/>
      <c r="C185" s="253"/>
      <c r="D185" s="243" t="s">
        <v>195</v>
      </c>
      <c r="E185" s="253"/>
      <c r="F185" s="255" t="s">
        <v>5620</v>
      </c>
      <c r="G185" s="253"/>
      <c r="H185" s="256">
        <v>4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195</v>
      </c>
      <c r="AU185" s="262" t="s">
        <v>83</v>
      </c>
      <c r="AV185" s="14" t="s">
        <v>83</v>
      </c>
      <c r="AW185" s="14" t="s">
        <v>4</v>
      </c>
      <c r="AX185" s="14" t="s">
        <v>81</v>
      </c>
      <c r="AY185" s="262" t="s">
        <v>183</v>
      </c>
    </row>
    <row r="186" s="2" customFormat="1" ht="24.15" customHeight="1">
      <c r="A186" s="38"/>
      <c r="B186" s="39"/>
      <c r="C186" s="277" t="s">
        <v>143</v>
      </c>
      <c r="D186" s="277" t="s">
        <v>649</v>
      </c>
      <c r="E186" s="278" t="s">
        <v>5621</v>
      </c>
      <c r="F186" s="279" t="s">
        <v>5622</v>
      </c>
      <c r="G186" s="280" t="s">
        <v>3243</v>
      </c>
      <c r="H186" s="281">
        <v>4</v>
      </c>
      <c r="I186" s="282"/>
      <c r="J186" s="283">
        <f>ROUND(I186*H186,2)</f>
        <v>0</v>
      </c>
      <c r="K186" s="284"/>
      <c r="L186" s="285"/>
      <c r="M186" s="286" t="s">
        <v>1</v>
      </c>
      <c r="N186" s="287" t="s">
        <v>38</v>
      </c>
      <c r="O186" s="91"/>
      <c r="P186" s="237">
        <f>O186*H186</f>
        <v>0</v>
      </c>
      <c r="Q186" s="237">
        <v>5.0000000000000002E-05</v>
      </c>
      <c r="R186" s="237">
        <f>Q186*H186</f>
        <v>0.00020000000000000001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435</v>
      </c>
      <c r="AT186" s="239" t="s">
        <v>649</v>
      </c>
      <c r="AU186" s="239" t="s">
        <v>83</v>
      </c>
      <c r="AY186" s="17" t="s">
        <v>183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81</v>
      </c>
      <c r="BK186" s="240">
        <f>ROUND(I186*H186,2)</f>
        <v>0</v>
      </c>
      <c r="BL186" s="17" t="s">
        <v>327</v>
      </c>
      <c r="BM186" s="239" t="s">
        <v>5623</v>
      </c>
    </row>
    <row r="187" s="14" customFormat="1">
      <c r="A187" s="14"/>
      <c r="B187" s="252"/>
      <c r="C187" s="253"/>
      <c r="D187" s="243" t="s">
        <v>195</v>
      </c>
      <c r="E187" s="253"/>
      <c r="F187" s="255" t="s">
        <v>5620</v>
      </c>
      <c r="G187" s="253"/>
      <c r="H187" s="256">
        <v>4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195</v>
      </c>
      <c r="AU187" s="262" t="s">
        <v>83</v>
      </c>
      <c r="AV187" s="14" t="s">
        <v>83</v>
      </c>
      <c r="AW187" s="14" t="s">
        <v>4</v>
      </c>
      <c r="AX187" s="14" t="s">
        <v>81</v>
      </c>
      <c r="AY187" s="262" t="s">
        <v>183</v>
      </c>
    </row>
    <row r="188" s="2" customFormat="1" ht="24.15" customHeight="1">
      <c r="A188" s="38"/>
      <c r="B188" s="39"/>
      <c r="C188" s="227" t="s">
        <v>146</v>
      </c>
      <c r="D188" s="227" t="s">
        <v>185</v>
      </c>
      <c r="E188" s="228" t="s">
        <v>5624</v>
      </c>
      <c r="F188" s="229" t="s">
        <v>5625</v>
      </c>
      <c r="G188" s="230" t="s">
        <v>325</v>
      </c>
      <c r="H188" s="231">
        <v>1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327</v>
      </c>
      <c r="AT188" s="239" t="s">
        <v>185</v>
      </c>
      <c r="AU188" s="239" t="s">
        <v>83</v>
      </c>
      <c r="AY188" s="17" t="s">
        <v>183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81</v>
      </c>
      <c r="BK188" s="240">
        <f>ROUND(I188*H188,2)</f>
        <v>0</v>
      </c>
      <c r="BL188" s="17" t="s">
        <v>327</v>
      </c>
      <c r="BM188" s="239" t="s">
        <v>5626</v>
      </c>
    </row>
    <row r="189" s="2" customFormat="1" ht="16.5" customHeight="1">
      <c r="A189" s="38"/>
      <c r="B189" s="39"/>
      <c r="C189" s="227" t="s">
        <v>322</v>
      </c>
      <c r="D189" s="227" t="s">
        <v>185</v>
      </c>
      <c r="E189" s="228" t="s">
        <v>5627</v>
      </c>
      <c r="F189" s="229" t="s">
        <v>5628</v>
      </c>
      <c r="G189" s="230" t="s">
        <v>536</v>
      </c>
      <c r="H189" s="231">
        <v>45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327</v>
      </c>
      <c r="AT189" s="239" t="s">
        <v>185</v>
      </c>
      <c r="AU189" s="239" t="s">
        <v>83</v>
      </c>
      <c r="AY189" s="17" t="s">
        <v>183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81</v>
      </c>
      <c r="BK189" s="240">
        <f>ROUND(I189*H189,2)</f>
        <v>0</v>
      </c>
      <c r="BL189" s="17" t="s">
        <v>327</v>
      </c>
      <c r="BM189" s="239" t="s">
        <v>5629</v>
      </c>
    </row>
    <row r="190" s="2" customFormat="1" ht="16.5" customHeight="1">
      <c r="A190" s="38"/>
      <c r="B190" s="39"/>
      <c r="C190" s="277" t="s">
        <v>327</v>
      </c>
      <c r="D190" s="277" t="s">
        <v>649</v>
      </c>
      <c r="E190" s="278" t="s">
        <v>5630</v>
      </c>
      <c r="F190" s="279" t="s">
        <v>5631</v>
      </c>
      <c r="G190" s="280" t="s">
        <v>536</v>
      </c>
      <c r="H190" s="281">
        <v>45</v>
      </c>
      <c r="I190" s="282"/>
      <c r="J190" s="283">
        <f>ROUND(I190*H190,2)</f>
        <v>0</v>
      </c>
      <c r="K190" s="284"/>
      <c r="L190" s="285"/>
      <c r="M190" s="286" t="s">
        <v>1</v>
      </c>
      <c r="N190" s="287" t="s">
        <v>38</v>
      </c>
      <c r="O190" s="91"/>
      <c r="P190" s="237">
        <f>O190*H190</f>
        <v>0</v>
      </c>
      <c r="Q190" s="237">
        <v>0.001</v>
      </c>
      <c r="R190" s="237">
        <f>Q190*H190</f>
        <v>0.044999999999999998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435</v>
      </c>
      <c r="AT190" s="239" t="s">
        <v>649</v>
      </c>
      <c r="AU190" s="239" t="s">
        <v>83</v>
      </c>
      <c r="AY190" s="17" t="s">
        <v>183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81</v>
      </c>
      <c r="BK190" s="240">
        <f>ROUND(I190*H190,2)</f>
        <v>0</v>
      </c>
      <c r="BL190" s="17" t="s">
        <v>327</v>
      </c>
      <c r="BM190" s="239" t="s">
        <v>5632</v>
      </c>
    </row>
    <row r="191" s="2" customFormat="1" ht="24.15" customHeight="1">
      <c r="A191" s="38"/>
      <c r="B191" s="39"/>
      <c r="C191" s="227" t="s">
        <v>331</v>
      </c>
      <c r="D191" s="227" t="s">
        <v>185</v>
      </c>
      <c r="E191" s="228" t="s">
        <v>4596</v>
      </c>
      <c r="F191" s="229" t="s">
        <v>4597</v>
      </c>
      <c r="G191" s="230" t="s">
        <v>293</v>
      </c>
      <c r="H191" s="231">
        <v>0.045999999999999999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327</v>
      </c>
      <c r="AT191" s="239" t="s">
        <v>185</v>
      </c>
      <c r="AU191" s="239" t="s">
        <v>83</v>
      </c>
      <c r="AY191" s="17" t="s">
        <v>183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81</v>
      </c>
      <c r="BK191" s="240">
        <f>ROUND(I191*H191,2)</f>
        <v>0</v>
      </c>
      <c r="BL191" s="17" t="s">
        <v>327</v>
      </c>
      <c r="BM191" s="239" t="s">
        <v>5633</v>
      </c>
    </row>
    <row r="192" s="2" customFormat="1" ht="33" customHeight="1">
      <c r="A192" s="38"/>
      <c r="B192" s="39"/>
      <c r="C192" s="227" t="s">
        <v>335</v>
      </c>
      <c r="D192" s="227" t="s">
        <v>185</v>
      </c>
      <c r="E192" s="228" t="s">
        <v>4599</v>
      </c>
      <c r="F192" s="229" t="s">
        <v>4600</v>
      </c>
      <c r="G192" s="230" t="s">
        <v>293</v>
      </c>
      <c r="H192" s="231">
        <v>0.13800000000000001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38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327</v>
      </c>
      <c r="AT192" s="239" t="s">
        <v>185</v>
      </c>
      <c r="AU192" s="239" t="s">
        <v>83</v>
      </c>
      <c r="AY192" s="17" t="s">
        <v>183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81</v>
      </c>
      <c r="BK192" s="240">
        <f>ROUND(I192*H192,2)</f>
        <v>0</v>
      </c>
      <c r="BL192" s="17" t="s">
        <v>327</v>
      </c>
      <c r="BM192" s="239" t="s">
        <v>5634</v>
      </c>
    </row>
    <row r="193" s="14" customFormat="1">
      <c r="A193" s="14"/>
      <c r="B193" s="252"/>
      <c r="C193" s="253"/>
      <c r="D193" s="243" t="s">
        <v>195</v>
      </c>
      <c r="E193" s="253"/>
      <c r="F193" s="255" t="s">
        <v>5635</v>
      </c>
      <c r="G193" s="253"/>
      <c r="H193" s="256">
        <v>0.13800000000000001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195</v>
      </c>
      <c r="AU193" s="262" t="s">
        <v>83</v>
      </c>
      <c r="AV193" s="14" t="s">
        <v>83</v>
      </c>
      <c r="AW193" s="14" t="s">
        <v>4</v>
      </c>
      <c r="AX193" s="14" t="s">
        <v>81</v>
      </c>
      <c r="AY193" s="262" t="s">
        <v>183</v>
      </c>
    </row>
    <row r="194" s="12" customFormat="1" ht="25.92" customHeight="1">
      <c r="A194" s="12"/>
      <c r="B194" s="211"/>
      <c r="C194" s="212"/>
      <c r="D194" s="213" t="s">
        <v>72</v>
      </c>
      <c r="E194" s="214" t="s">
        <v>5284</v>
      </c>
      <c r="F194" s="214" t="s">
        <v>5285</v>
      </c>
      <c r="G194" s="212"/>
      <c r="H194" s="212"/>
      <c r="I194" s="215"/>
      <c r="J194" s="216">
        <f>BK194</f>
        <v>0</v>
      </c>
      <c r="K194" s="212"/>
      <c r="L194" s="217"/>
      <c r="M194" s="218"/>
      <c r="N194" s="219"/>
      <c r="O194" s="219"/>
      <c r="P194" s="220">
        <f>SUM(P195:P197)</f>
        <v>0</v>
      </c>
      <c r="Q194" s="219"/>
      <c r="R194" s="220">
        <f>SUM(R195:R197)</f>
        <v>0</v>
      </c>
      <c r="S194" s="219"/>
      <c r="T194" s="221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2" t="s">
        <v>188</v>
      </c>
      <c r="AT194" s="223" t="s">
        <v>72</v>
      </c>
      <c r="AU194" s="223" t="s">
        <v>73</v>
      </c>
      <c r="AY194" s="222" t="s">
        <v>183</v>
      </c>
      <c r="BK194" s="224">
        <f>SUM(BK195:BK197)</f>
        <v>0</v>
      </c>
    </row>
    <row r="195" s="2" customFormat="1" ht="24.15" customHeight="1">
      <c r="A195" s="38"/>
      <c r="B195" s="39"/>
      <c r="C195" s="227" t="s">
        <v>343</v>
      </c>
      <c r="D195" s="227" t="s">
        <v>185</v>
      </c>
      <c r="E195" s="228" t="s">
        <v>5636</v>
      </c>
      <c r="F195" s="229" t="s">
        <v>5637</v>
      </c>
      <c r="G195" s="230" t="s">
        <v>939</v>
      </c>
      <c r="H195" s="231">
        <v>8</v>
      </c>
      <c r="I195" s="232"/>
      <c r="J195" s="233">
        <f>ROUND(I195*H195,2)</f>
        <v>0</v>
      </c>
      <c r="K195" s="234"/>
      <c r="L195" s="44"/>
      <c r="M195" s="235" t="s">
        <v>1</v>
      </c>
      <c r="N195" s="236" t="s">
        <v>38</v>
      </c>
      <c r="O195" s="91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3525</v>
      </c>
      <c r="AT195" s="239" t="s">
        <v>185</v>
      </c>
      <c r="AU195" s="239" t="s">
        <v>81</v>
      </c>
      <c r="AY195" s="17" t="s">
        <v>183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81</v>
      </c>
      <c r="BK195" s="240">
        <f>ROUND(I195*H195,2)</f>
        <v>0</v>
      </c>
      <c r="BL195" s="17" t="s">
        <v>3525</v>
      </c>
      <c r="BM195" s="239" t="s">
        <v>5638</v>
      </c>
    </row>
    <row r="196" s="13" customFormat="1">
      <c r="A196" s="13"/>
      <c r="B196" s="241"/>
      <c r="C196" s="242"/>
      <c r="D196" s="243" t="s">
        <v>195</v>
      </c>
      <c r="E196" s="244" t="s">
        <v>1</v>
      </c>
      <c r="F196" s="245" t="s">
        <v>5639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195</v>
      </c>
      <c r="AU196" s="251" t="s">
        <v>81</v>
      </c>
      <c r="AV196" s="13" t="s">
        <v>81</v>
      </c>
      <c r="AW196" s="13" t="s">
        <v>30</v>
      </c>
      <c r="AX196" s="13" t="s">
        <v>73</v>
      </c>
      <c r="AY196" s="251" t="s">
        <v>183</v>
      </c>
    </row>
    <row r="197" s="14" customFormat="1">
      <c r="A197" s="14"/>
      <c r="B197" s="252"/>
      <c r="C197" s="253"/>
      <c r="D197" s="243" t="s">
        <v>195</v>
      </c>
      <c r="E197" s="254" t="s">
        <v>1</v>
      </c>
      <c r="F197" s="255" t="s">
        <v>283</v>
      </c>
      <c r="G197" s="253"/>
      <c r="H197" s="256">
        <v>8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195</v>
      </c>
      <c r="AU197" s="262" t="s">
        <v>81</v>
      </c>
      <c r="AV197" s="14" t="s">
        <v>83</v>
      </c>
      <c r="AW197" s="14" t="s">
        <v>30</v>
      </c>
      <c r="AX197" s="14" t="s">
        <v>81</v>
      </c>
      <c r="AY197" s="262" t="s">
        <v>183</v>
      </c>
    </row>
    <row r="198" s="12" customFormat="1" ht="25.92" customHeight="1">
      <c r="A198" s="12"/>
      <c r="B198" s="211"/>
      <c r="C198" s="212"/>
      <c r="D198" s="213" t="s">
        <v>72</v>
      </c>
      <c r="E198" s="214" t="s">
        <v>147</v>
      </c>
      <c r="F198" s="214" t="s">
        <v>4334</v>
      </c>
      <c r="G198" s="212"/>
      <c r="H198" s="212"/>
      <c r="I198" s="215"/>
      <c r="J198" s="216">
        <f>BK198</f>
        <v>0</v>
      </c>
      <c r="K198" s="212"/>
      <c r="L198" s="217"/>
      <c r="M198" s="218"/>
      <c r="N198" s="219"/>
      <c r="O198" s="219"/>
      <c r="P198" s="220">
        <f>P199</f>
        <v>0</v>
      </c>
      <c r="Q198" s="219"/>
      <c r="R198" s="220">
        <f>R199</f>
        <v>0</v>
      </c>
      <c r="S198" s="219"/>
      <c r="T198" s="221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244</v>
      </c>
      <c r="AT198" s="223" t="s">
        <v>72</v>
      </c>
      <c r="AU198" s="223" t="s">
        <v>73</v>
      </c>
      <c r="AY198" s="222" t="s">
        <v>183</v>
      </c>
      <c r="BK198" s="224">
        <f>BK199</f>
        <v>0</v>
      </c>
    </row>
    <row r="199" s="12" customFormat="1" ht="22.8" customHeight="1">
      <c r="A199" s="12"/>
      <c r="B199" s="211"/>
      <c r="C199" s="212"/>
      <c r="D199" s="213" t="s">
        <v>72</v>
      </c>
      <c r="E199" s="225" t="s">
        <v>4335</v>
      </c>
      <c r="F199" s="225" t="s">
        <v>4336</v>
      </c>
      <c r="G199" s="212"/>
      <c r="H199" s="212"/>
      <c r="I199" s="215"/>
      <c r="J199" s="226">
        <f>BK199</f>
        <v>0</v>
      </c>
      <c r="K199" s="212"/>
      <c r="L199" s="217"/>
      <c r="M199" s="218"/>
      <c r="N199" s="219"/>
      <c r="O199" s="219"/>
      <c r="P199" s="220">
        <f>SUM(P200:P201)</f>
        <v>0</v>
      </c>
      <c r="Q199" s="219"/>
      <c r="R199" s="220">
        <f>SUM(R200:R201)</f>
        <v>0</v>
      </c>
      <c r="S199" s="219"/>
      <c r="T199" s="221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2" t="s">
        <v>244</v>
      </c>
      <c r="AT199" s="223" t="s">
        <v>72</v>
      </c>
      <c r="AU199" s="223" t="s">
        <v>81</v>
      </c>
      <c r="AY199" s="222" t="s">
        <v>183</v>
      </c>
      <c r="BK199" s="224">
        <f>SUM(BK200:BK201)</f>
        <v>0</v>
      </c>
    </row>
    <row r="200" s="2" customFormat="1" ht="16.5" customHeight="1">
      <c r="A200" s="38"/>
      <c r="B200" s="39"/>
      <c r="C200" s="227" t="s">
        <v>349</v>
      </c>
      <c r="D200" s="227" t="s">
        <v>185</v>
      </c>
      <c r="E200" s="228" t="s">
        <v>4337</v>
      </c>
      <c r="F200" s="229" t="s">
        <v>4338</v>
      </c>
      <c r="G200" s="230" t="s">
        <v>1875</v>
      </c>
      <c r="H200" s="231">
        <v>1</v>
      </c>
      <c r="I200" s="232"/>
      <c r="J200" s="233">
        <f>ROUND(I200*H200,2)</f>
        <v>0</v>
      </c>
      <c r="K200" s="234"/>
      <c r="L200" s="44"/>
      <c r="M200" s="235" t="s">
        <v>1</v>
      </c>
      <c r="N200" s="236" t="s">
        <v>38</v>
      </c>
      <c r="O200" s="91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4339</v>
      </c>
      <c r="AT200" s="239" t="s">
        <v>185</v>
      </c>
      <c r="AU200" s="239" t="s">
        <v>83</v>
      </c>
      <c r="AY200" s="17" t="s">
        <v>183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81</v>
      </c>
      <c r="BK200" s="240">
        <f>ROUND(I200*H200,2)</f>
        <v>0</v>
      </c>
      <c r="BL200" s="17" t="s">
        <v>4339</v>
      </c>
      <c r="BM200" s="239" t="s">
        <v>5640</v>
      </c>
    </row>
    <row r="201" s="2" customFormat="1" ht="16.5" customHeight="1">
      <c r="A201" s="38"/>
      <c r="B201" s="39"/>
      <c r="C201" s="227" t="s">
        <v>7</v>
      </c>
      <c r="D201" s="227" t="s">
        <v>185</v>
      </c>
      <c r="E201" s="228" t="s">
        <v>4341</v>
      </c>
      <c r="F201" s="229" t="s">
        <v>4342</v>
      </c>
      <c r="G201" s="230" t="s">
        <v>1875</v>
      </c>
      <c r="H201" s="231">
        <v>1</v>
      </c>
      <c r="I201" s="232"/>
      <c r="J201" s="233">
        <f>ROUND(I201*H201,2)</f>
        <v>0</v>
      </c>
      <c r="K201" s="234"/>
      <c r="L201" s="44"/>
      <c r="M201" s="290" t="s">
        <v>1</v>
      </c>
      <c r="N201" s="291" t="s">
        <v>38</v>
      </c>
      <c r="O201" s="292"/>
      <c r="P201" s="293">
        <f>O201*H201</f>
        <v>0</v>
      </c>
      <c r="Q201" s="293">
        <v>0</v>
      </c>
      <c r="R201" s="293">
        <f>Q201*H201</f>
        <v>0</v>
      </c>
      <c r="S201" s="293">
        <v>0</v>
      </c>
      <c r="T201" s="29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4339</v>
      </c>
      <c r="AT201" s="239" t="s">
        <v>185</v>
      </c>
      <c r="AU201" s="239" t="s">
        <v>83</v>
      </c>
      <c r="AY201" s="17" t="s">
        <v>183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81</v>
      </c>
      <c r="BK201" s="240">
        <f>ROUND(I201*H201,2)</f>
        <v>0</v>
      </c>
      <c r="BL201" s="17" t="s">
        <v>4339</v>
      </c>
      <c r="BM201" s="239" t="s">
        <v>5641</v>
      </c>
    </row>
    <row r="202" s="2" customFormat="1" ht="6.96" customHeight="1">
      <c r="A202" s="38"/>
      <c r="B202" s="66"/>
      <c r="C202" s="67"/>
      <c r="D202" s="67"/>
      <c r="E202" s="67"/>
      <c r="F202" s="67"/>
      <c r="G202" s="67"/>
      <c r="H202" s="67"/>
      <c r="I202" s="67"/>
      <c r="J202" s="67"/>
      <c r="K202" s="67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ax5CR6/3Xi5E8XYbYZMeKtMGs8ZCKg2ThLqmxMN/u9xJoPZRgA80q3dJr4AIJr1YuspXK5LskzFy/JhFkP/tkg==" hashValue="hLpXEvzNjiN9jRWFa2Et1UAuEytsOfcmwnWPqv9uymlJI6qokfsk/LMKlfcbr6/K7YpOTXh3CvCHxJh0l0Hz/w==" algorithmName="SHA-512" password="CC35"/>
  <autoFilter ref="C124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150</v>
      </c>
      <c r="L8" s="20"/>
    </row>
    <row r="9" s="2" customFormat="1" ht="16.5" customHeight="1">
      <c r="A9" s="38"/>
      <c r="B9" s="44"/>
      <c r="C9" s="38"/>
      <c r="D9" s="38"/>
      <c r="E9" s="151" t="s">
        <v>5578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4235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5642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10. 6. 2025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ROUND((SUM(BE125:BE164)),  2)</f>
        <v>0</v>
      </c>
      <c r="G35" s="38"/>
      <c r="H35" s="38"/>
      <c r="I35" s="164">
        <v>0.20999999999999999</v>
      </c>
      <c r="J35" s="163">
        <f>ROUND(((SUM(BE125:BE164))*I35),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ROUND((SUM(BF125:BF164)),  2)</f>
        <v>0</v>
      </c>
      <c r="G36" s="38"/>
      <c r="H36" s="38"/>
      <c r="I36" s="164">
        <v>0.12</v>
      </c>
      <c r="J36" s="163">
        <f>ROUND(((SUM(BF125:BF164))*I36),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ROUND((SUM(BG125:BG164)),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ROUND((SUM(BH125:BH164)),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ROUND((SUM(BI125:BI164)),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150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5578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4235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02 - Zařízení č.2 - Chlazení místnosti BN 1.03 (Technická kabina)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10. 6. 2025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153</v>
      </c>
      <c r="D96" s="185"/>
      <c r="E96" s="185"/>
      <c r="F96" s="185"/>
      <c r="G96" s="185"/>
      <c r="H96" s="185"/>
      <c r="I96" s="185"/>
      <c r="J96" s="186" t="s">
        <v>154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155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156</v>
      </c>
    </row>
    <row r="99" s="9" customFormat="1" ht="24.96" customHeight="1">
      <c r="A99" s="9"/>
      <c r="B99" s="188"/>
      <c r="C99" s="189"/>
      <c r="D99" s="190" t="s">
        <v>161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4352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4804</v>
      </c>
      <c r="E101" s="191"/>
      <c r="F101" s="191"/>
      <c r="G101" s="191"/>
      <c r="H101" s="191"/>
      <c r="I101" s="191"/>
      <c r="J101" s="192">
        <f>J157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4238</v>
      </c>
      <c r="E102" s="191"/>
      <c r="F102" s="191"/>
      <c r="G102" s="191"/>
      <c r="H102" s="191"/>
      <c r="I102" s="191"/>
      <c r="J102" s="192">
        <f>J161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4239</v>
      </c>
      <c r="E103" s="196"/>
      <c r="F103" s="196"/>
      <c r="G103" s="196"/>
      <c r="H103" s="196"/>
      <c r="I103" s="196"/>
      <c r="J103" s="197">
        <f>J162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150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5578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4235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E11</f>
        <v>02 - Zařízení č.2 - Chlazení místnosti BN 1.03 (Technická kabina)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10. 6. 2025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169</v>
      </c>
      <c r="D124" s="202" t="s">
        <v>58</v>
      </c>
      <c r="E124" s="202" t="s">
        <v>54</v>
      </c>
      <c r="F124" s="202" t="s">
        <v>55</v>
      </c>
      <c r="G124" s="202" t="s">
        <v>170</v>
      </c>
      <c r="H124" s="202" t="s">
        <v>171</v>
      </c>
      <c r="I124" s="202" t="s">
        <v>172</v>
      </c>
      <c r="J124" s="203" t="s">
        <v>154</v>
      </c>
      <c r="K124" s="204" t="s">
        <v>173</v>
      </c>
      <c r="L124" s="205"/>
      <c r="M124" s="100" t="s">
        <v>1</v>
      </c>
      <c r="N124" s="101" t="s">
        <v>37</v>
      </c>
      <c r="O124" s="101" t="s">
        <v>174</v>
      </c>
      <c r="P124" s="101" t="s">
        <v>175</v>
      </c>
      <c r="Q124" s="101" t="s">
        <v>176</v>
      </c>
      <c r="R124" s="101" t="s">
        <v>177</v>
      </c>
      <c r="S124" s="101" t="s">
        <v>178</v>
      </c>
      <c r="T124" s="102" t="s">
        <v>179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180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P126+P157+P161</f>
        <v>0</v>
      </c>
      <c r="Q125" s="104"/>
      <c r="R125" s="208">
        <f>R126+R157+R161</f>
        <v>0.085000000000000006</v>
      </c>
      <c r="S125" s="104"/>
      <c r="T125" s="209">
        <f>T126+T157+T161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156</v>
      </c>
      <c r="BK125" s="210">
        <f>BK126+BK157+BK161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457</v>
      </c>
      <c r="F126" s="214" t="s">
        <v>458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</f>
        <v>0</v>
      </c>
      <c r="Q126" s="219"/>
      <c r="R126" s="220">
        <f>R127</f>
        <v>0.085000000000000006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72</v>
      </c>
      <c r="AU126" s="223" t="s">
        <v>73</v>
      </c>
      <c r="AY126" s="222" t="s">
        <v>183</v>
      </c>
      <c r="BK126" s="224">
        <f>BK127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4583</v>
      </c>
      <c r="F127" s="225" t="s">
        <v>117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SUM(P128:P156)</f>
        <v>0</v>
      </c>
      <c r="Q127" s="219"/>
      <c r="R127" s="220">
        <f>SUM(R128:R156)</f>
        <v>0.085000000000000006</v>
      </c>
      <c r="S127" s="219"/>
      <c r="T127" s="221">
        <f>SUM(T128:T156)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72</v>
      </c>
      <c r="AU127" s="223" t="s">
        <v>81</v>
      </c>
      <c r="AY127" s="222" t="s">
        <v>183</v>
      </c>
      <c r="BK127" s="224">
        <f>SUM(BK128:BK156)</f>
        <v>0</v>
      </c>
    </row>
    <row r="128" s="2" customFormat="1" ht="24.15" customHeight="1">
      <c r="A128" s="38"/>
      <c r="B128" s="39"/>
      <c r="C128" s="227" t="s">
        <v>81</v>
      </c>
      <c r="D128" s="227" t="s">
        <v>185</v>
      </c>
      <c r="E128" s="228" t="s">
        <v>5643</v>
      </c>
      <c r="F128" s="229" t="s">
        <v>5644</v>
      </c>
      <c r="G128" s="230" t="s">
        <v>325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327</v>
      </c>
      <c r="AT128" s="239" t="s">
        <v>185</v>
      </c>
      <c r="AU128" s="239" t="s">
        <v>83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327</v>
      </c>
      <c r="BM128" s="239" t="s">
        <v>5645</v>
      </c>
    </row>
    <row r="129" s="2" customFormat="1" ht="24.15" customHeight="1">
      <c r="A129" s="38"/>
      <c r="B129" s="39"/>
      <c r="C129" s="277" t="s">
        <v>83</v>
      </c>
      <c r="D129" s="277" t="s">
        <v>649</v>
      </c>
      <c r="E129" s="278" t="s">
        <v>5646</v>
      </c>
      <c r="F129" s="279" t="s">
        <v>5647</v>
      </c>
      <c r="G129" s="280" t="s">
        <v>325</v>
      </c>
      <c r="H129" s="281">
        <v>1</v>
      </c>
      <c r="I129" s="282"/>
      <c r="J129" s="283">
        <f>ROUND(I129*H129,2)</f>
        <v>0</v>
      </c>
      <c r="K129" s="284"/>
      <c r="L129" s="285"/>
      <c r="M129" s="286" t="s">
        <v>1</v>
      </c>
      <c r="N129" s="287" t="s">
        <v>38</v>
      </c>
      <c r="O129" s="91"/>
      <c r="P129" s="237">
        <f>O129*H129</f>
        <v>0</v>
      </c>
      <c r="Q129" s="237">
        <v>0.029000000000000001</v>
      </c>
      <c r="R129" s="237">
        <f>Q129*H129</f>
        <v>0.029000000000000001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435</v>
      </c>
      <c r="AT129" s="239" t="s">
        <v>649</v>
      </c>
      <c r="AU129" s="239" t="s">
        <v>83</v>
      </c>
      <c r="AY129" s="17" t="s">
        <v>183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81</v>
      </c>
      <c r="BK129" s="240">
        <f>ROUND(I129*H129,2)</f>
        <v>0</v>
      </c>
      <c r="BL129" s="17" t="s">
        <v>327</v>
      </c>
      <c r="BM129" s="239" t="s">
        <v>5648</v>
      </c>
    </row>
    <row r="130" s="2" customFormat="1" ht="24.15" customHeight="1">
      <c r="A130" s="38"/>
      <c r="B130" s="39"/>
      <c r="C130" s="227" t="s">
        <v>199</v>
      </c>
      <c r="D130" s="227" t="s">
        <v>185</v>
      </c>
      <c r="E130" s="228" t="s">
        <v>5649</v>
      </c>
      <c r="F130" s="229" t="s">
        <v>5650</v>
      </c>
      <c r="G130" s="230" t="s">
        <v>325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327</v>
      </c>
      <c r="AT130" s="239" t="s">
        <v>185</v>
      </c>
      <c r="AU130" s="239" t="s">
        <v>83</v>
      </c>
      <c r="AY130" s="17" t="s">
        <v>183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327</v>
      </c>
      <c r="BM130" s="239" t="s">
        <v>5651</v>
      </c>
    </row>
    <row r="131" s="2" customFormat="1" ht="33" customHeight="1">
      <c r="A131" s="38"/>
      <c r="B131" s="39"/>
      <c r="C131" s="277" t="s">
        <v>188</v>
      </c>
      <c r="D131" s="277" t="s">
        <v>649</v>
      </c>
      <c r="E131" s="278" t="s">
        <v>5652</v>
      </c>
      <c r="F131" s="279" t="s">
        <v>5653</v>
      </c>
      <c r="G131" s="280" t="s">
        <v>325</v>
      </c>
      <c r="H131" s="281">
        <v>1</v>
      </c>
      <c r="I131" s="282"/>
      <c r="J131" s="283">
        <f>ROUND(I131*H131,2)</f>
        <v>0</v>
      </c>
      <c r="K131" s="284"/>
      <c r="L131" s="285"/>
      <c r="M131" s="286" t="s">
        <v>1</v>
      </c>
      <c r="N131" s="287" t="s">
        <v>38</v>
      </c>
      <c r="O131" s="91"/>
      <c r="P131" s="237">
        <f>O131*H131</f>
        <v>0</v>
      </c>
      <c r="Q131" s="237">
        <v>0.050000000000000003</v>
      </c>
      <c r="R131" s="237">
        <f>Q131*H131</f>
        <v>0.050000000000000003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435</v>
      </c>
      <c r="AT131" s="239" t="s">
        <v>649</v>
      </c>
      <c r="AU131" s="239" t="s">
        <v>83</v>
      </c>
      <c r="AY131" s="17" t="s">
        <v>183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327</v>
      </c>
      <c r="BM131" s="239" t="s">
        <v>5654</v>
      </c>
    </row>
    <row r="132" s="2" customFormat="1" ht="24.15" customHeight="1">
      <c r="A132" s="38"/>
      <c r="B132" s="39"/>
      <c r="C132" s="227" t="s">
        <v>244</v>
      </c>
      <c r="D132" s="227" t="s">
        <v>185</v>
      </c>
      <c r="E132" s="228" t="s">
        <v>5655</v>
      </c>
      <c r="F132" s="229" t="s">
        <v>5656</v>
      </c>
      <c r="G132" s="230" t="s">
        <v>319</v>
      </c>
      <c r="H132" s="231">
        <v>7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327</v>
      </c>
      <c r="AT132" s="239" t="s">
        <v>185</v>
      </c>
      <c r="AU132" s="239" t="s">
        <v>83</v>
      </c>
      <c r="AY132" s="17" t="s">
        <v>183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327</v>
      </c>
      <c r="BM132" s="239" t="s">
        <v>5657</v>
      </c>
    </row>
    <row r="133" s="2" customFormat="1" ht="24.15" customHeight="1">
      <c r="A133" s="38"/>
      <c r="B133" s="39"/>
      <c r="C133" s="277" t="s">
        <v>257</v>
      </c>
      <c r="D133" s="277" t="s">
        <v>649</v>
      </c>
      <c r="E133" s="278" t="s">
        <v>5658</v>
      </c>
      <c r="F133" s="279" t="s">
        <v>5659</v>
      </c>
      <c r="G133" s="280" t="s">
        <v>319</v>
      </c>
      <c r="H133" s="281">
        <v>7.21</v>
      </c>
      <c r="I133" s="282"/>
      <c r="J133" s="283">
        <f>ROUND(I133*H133,2)</f>
        <v>0</v>
      </c>
      <c r="K133" s="284"/>
      <c r="L133" s="285"/>
      <c r="M133" s="286" t="s">
        <v>1</v>
      </c>
      <c r="N133" s="287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435</v>
      </c>
      <c r="AT133" s="239" t="s">
        <v>649</v>
      </c>
      <c r="AU133" s="239" t="s">
        <v>83</v>
      </c>
      <c r="AY133" s="17" t="s">
        <v>183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327</v>
      </c>
      <c r="BM133" s="239" t="s">
        <v>5660</v>
      </c>
    </row>
    <row r="134" s="14" customFormat="1">
      <c r="A134" s="14"/>
      <c r="B134" s="252"/>
      <c r="C134" s="253"/>
      <c r="D134" s="243" t="s">
        <v>195</v>
      </c>
      <c r="E134" s="253"/>
      <c r="F134" s="255" t="s">
        <v>5661</v>
      </c>
      <c r="G134" s="253"/>
      <c r="H134" s="256">
        <v>7.21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195</v>
      </c>
      <c r="AU134" s="262" t="s">
        <v>83</v>
      </c>
      <c r="AV134" s="14" t="s">
        <v>83</v>
      </c>
      <c r="AW134" s="14" t="s">
        <v>4</v>
      </c>
      <c r="AX134" s="14" t="s">
        <v>81</v>
      </c>
      <c r="AY134" s="262" t="s">
        <v>183</v>
      </c>
    </row>
    <row r="135" s="2" customFormat="1" ht="24.15" customHeight="1">
      <c r="A135" s="38"/>
      <c r="B135" s="39"/>
      <c r="C135" s="227" t="s">
        <v>277</v>
      </c>
      <c r="D135" s="227" t="s">
        <v>185</v>
      </c>
      <c r="E135" s="228" t="s">
        <v>5598</v>
      </c>
      <c r="F135" s="229" t="s">
        <v>5599</v>
      </c>
      <c r="G135" s="230" t="s">
        <v>319</v>
      </c>
      <c r="H135" s="231">
        <v>7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327</v>
      </c>
      <c r="AT135" s="239" t="s">
        <v>185</v>
      </c>
      <c r="AU135" s="239" t="s">
        <v>83</v>
      </c>
      <c r="AY135" s="17" t="s">
        <v>183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327</v>
      </c>
      <c r="BM135" s="239" t="s">
        <v>5662</v>
      </c>
    </row>
    <row r="136" s="13" customFormat="1">
      <c r="A136" s="13"/>
      <c r="B136" s="241"/>
      <c r="C136" s="242"/>
      <c r="D136" s="243" t="s">
        <v>195</v>
      </c>
      <c r="E136" s="244" t="s">
        <v>1</v>
      </c>
      <c r="F136" s="245" t="s">
        <v>5663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195</v>
      </c>
      <c r="AU136" s="251" t="s">
        <v>83</v>
      </c>
      <c r="AV136" s="13" t="s">
        <v>81</v>
      </c>
      <c r="AW136" s="13" t="s">
        <v>30</v>
      </c>
      <c r="AX136" s="13" t="s">
        <v>73</v>
      </c>
      <c r="AY136" s="251" t="s">
        <v>183</v>
      </c>
    </row>
    <row r="137" s="14" customFormat="1">
      <c r="A137" s="14"/>
      <c r="B137" s="252"/>
      <c r="C137" s="253"/>
      <c r="D137" s="243" t="s">
        <v>195</v>
      </c>
      <c r="E137" s="254" t="s">
        <v>1</v>
      </c>
      <c r="F137" s="255" t="s">
        <v>277</v>
      </c>
      <c r="G137" s="253"/>
      <c r="H137" s="256">
        <v>7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195</v>
      </c>
      <c r="AU137" s="262" t="s">
        <v>83</v>
      </c>
      <c r="AV137" s="14" t="s">
        <v>83</v>
      </c>
      <c r="AW137" s="14" t="s">
        <v>30</v>
      </c>
      <c r="AX137" s="14" t="s">
        <v>73</v>
      </c>
      <c r="AY137" s="262" t="s">
        <v>183</v>
      </c>
    </row>
    <row r="138" s="15" customFormat="1">
      <c r="A138" s="15"/>
      <c r="B138" s="263"/>
      <c r="C138" s="264"/>
      <c r="D138" s="243" t="s">
        <v>195</v>
      </c>
      <c r="E138" s="265" t="s">
        <v>1</v>
      </c>
      <c r="F138" s="266" t="s">
        <v>219</v>
      </c>
      <c r="G138" s="264"/>
      <c r="H138" s="267">
        <v>7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3" t="s">
        <v>195</v>
      </c>
      <c r="AU138" s="273" t="s">
        <v>83</v>
      </c>
      <c r="AV138" s="15" t="s">
        <v>188</v>
      </c>
      <c r="AW138" s="15" t="s">
        <v>30</v>
      </c>
      <c r="AX138" s="15" t="s">
        <v>81</v>
      </c>
      <c r="AY138" s="273" t="s">
        <v>183</v>
      </c>
    </row>
    <row r="139" s="2" customFormat="1" ht="24.15" customHeight="1">
      <c r="A139" s="38"/>
      <c r="B139" s="39"/>
      <c r="C139" s="277" t="s">
        <v>283</v>
      </c>
      <c r="D139" s="277" t="s">
        <v>649</v>
      </c>
      <c r="E139" s="278" t="s">
        <v>5601</v>
      </c>
      <c r="F139" s="279" t="s">
        <v>5602</v>
      </c>
      <c r="G139" s="280" t="s">
        <v>319</v>
      </c>
      <c r="H139" s="281">
        <v>7.21</v>
      </c>
      <c r="I139" s="282"/>
      <c r="J139" s="283">
        <f>ROUND(I139*H139,2)</f>
        <v>0</v>
      </c>
      <c r="K139" s="284"/>
      <c r="L139" s="285"/>
      <c r="M139" s="286" t="s">
        <v>1</v>
      </c>
      <c r="N139" s="287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435</v>
      </c>
      <c r="AT139" s="239" t="s">
        <v>649</v>
      </c>
      <c r="AU139" s="239" t="s">
        <v>83</v>
      </c>
      <c r="AY139" s="17" t="s">
        <v>183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327</v>
      </c>
      <c r="BM139" s="239" t="s">
        <v>5664</v>
      </c>
    </row>
    <row r="140" s="14" customFormat="1">
      <c r="A140" s="14"/>
      <c r="B140" s="252"/>
      <c r="C140" s="253"/>
      <c r="D140" s="243" t="s">
        <v>195</v>
      </c>
      <c r="E140" s="254" t="s">
        <v>1</v>
      </c>
      <c r="F140" s="255" t="s">
        <v>277</v>
      </c>
      <c r="G140" s="253"/>
      <c r="H140" s="256">
        <v>7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195</v>
      </c>
      <c r="AU140" s="262" t="s">
        <v>83</v>
      </c>
      <c r="AV140" s="14" t="s">
        <v>83</v>
      </c>
      <c r="AW140" s="14" t="s">
        <v>30</v>
      </c>
      <c r="AX140" s="14" t="s">
        <v>81</v>
      </c>
      <c r="AY140" s="262" t="s">
        <v>183</v>
      </c>
    </row>
    <row r="141" s="14" customFormat="1">
      <c r="A141" s="14"/>
      <c r="B141" s="252"/>
      <c r="C141" s="253"/>
      <c r="D141" s="243" t="s">
        <v>195</v>
      </c>
      <c r="E141" s="253"/>
      <c r="F141" s="255" t="s">
        <v>5661</v>
      </c>
      <c r="G141" s="253"/>
      <c r="H141" s="256">
        <v>7.21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195</v>
      </c>
      <c r="AU141" s="262" t="s">
        <v>83</v>
      </c>
      <c r="AV141" s="14" t="s">
        <v>83</v>
      </c>
      <c r="AW141" s="14" t="s">
        <v>4</v>
      </c>
      <c r="AX141" s="14" t="s">
        <v>81</v>
      </c>
      <c r="AY141" s="262" t="s">
        <v>183</v>
      </c>
    </row>
    <row r="142" s="2" customFormat="1" ht="16.5" customHeight="1">
      <c r="A142" s="38"/>
      <c r="B142" s="39"/>
      <c r="C142" s="227" t="s">
        <v>190</v>
      </c>
      <c r="D142" s="227" t="s">
        <v>185</v>
      </c>
      <c r="E142" s="228" t="s">
        <v>5611</v>
      </c>
      <c r="F142" s="229" t="s">
        <v>5612</v>
      </c>
      <c r="G142" s="230" t="s">
        <v>939</v>
      </c>
      <c r="H142" s="231">
        <v>1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327</v>
      </c>
      <c r="AT142" s="239" t="s">
        <v>185</v>
      </c>
      <c r="AU142" s="239" t="s">
        <v>83</v>
      </c>
      <c r="AY142" s="17" t="s">
        <v>183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327</v>
      </c>
      <c r="BM142" s="239" t="s">
        <v>5665</v>
      </c>
    </row>
    <row r="143" s="14" customFormat="1">
      <c r="A143" s="14"/>
      <c r="B143" s="252"/>
      <c r="C143" s="253"/>
      <c r="D143" s="243" t="s">
        <v>195</v>
      </c>
      <c r="E143" s="254" t="s">
        <v>1</v>
      </c>
      <c r="F143" s="255" t="s">
        <v>81</v>
      </c>
      <c r="G143" s="253"/>
      <c r="H143" s="256">
        <v>1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195</v>
      </c>
      <c r="AU143" s="262" t="s">
        <v>83</v>
      </c>
      <c r="AV143" s="14" t="s">
        <v>83</v>
      </c>
      <c r="AW143" s="14" t="s">
        <v>30</v>
      </c>
      <c r="AX143" s="14" t="s">
        <v>81</v>
      </c>
      <c r="AY143" s="262" t="s">
        <v>183</v>
      </c>
    </row>
    <row r="144" s="2" customFormat="1" ht="24.15" customHeight="1">
      <c r="A144" s="38"/>
      <c r="B144" s="39"/>
      <c r="C144" s="227" t="s">
        <v>137</v>
      </c>
      <c r="D144" s="227" t="s">
        <v>185</v>
      </c>
      <c r="E144" s="228" t="s">
        <v>5614</v>
      </c>
      <c r="F144" s="229" t="s">
        <v>5615</v>
      </c>
      <c r="G144" s="230" t="s">
        <v>325</v>
      </c>
      <c r="H144" s="231">
        <v>2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327</v>
      </c>
      <c r="AT144" s="239" t="s">
        <v>185</v>
      </c>
      <c r="AU144" s="239" t="s">
        <v>83</v>
      </c>
      <c r="AY144" s="17" t="s">
        <v>183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81</v>
      </c>
      <c r="BK144" s="240">
        <f>ROUND(I144*H144,2)</f>
        <v>0</v>
      </c>
      <c r="BL144" s="17" t="s">
        <v>327</v>
      </c>
      <c r="BM144" s="239" t="s">
        <v>5666</v>
      </c>
    </row>
    <row r="145" s="14" customFormat="1">
      <c r="A145" s="14"/>
      <c r="B145" s="252"/>
      <c r="C145" s="253"/>
      <c r="D145" s="243" t="s">
        <v>195</v>
      </c>
      <c r="E145" s="254" t="s">
        <v>1</v>
      </c>
      <c r="F145" s="255" t="s">
        <v>83</v>
      </c>
      <c r="G145" s="253"/>
      <c r="H145" s="256">
        <v>2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195</v>
      </c>
      <c r="AU145" s="262" t="s">
        <v>83</v>
      </c>
      <c r="AV145" s="14" t="s">
        <v>83</v>
      </c>
      <c r="AW145" s="14" t="s">
        <v>30</v>
      </c>
      <c r="AX145" s="14" t="s">
        <v>81</v>
      </c>
      <c r="AY145" s="262" t="s">
        <v>183</v>
      </c>
    </row>
    <row r="146" s="2" customFormat="1" ht="24.15" customHeight="1">
      <c r="A146" s="38"/>
      <c r="B146" s="39"/>
      <c r="C146" s="277" t="s">
        <v>140</v>
      </c>
      <c r="D146" s="277" t="s">
        <v>649</v>
      </c>
      <c r="E146" s="278" t="s">
        <v>5621</v>
      </c>
      <c r="F146" s="279" t="s">
        <v>5622</v>
      </c>
      <c r="G146" s="280" t="s">
        <v>3243</v>
      </c>
      <c r="H146" s="281">
        <v>4</v>
      </c>
      <c r="I146" s="282"/>
      <c r="J146" s="283">
        <f>ROUND(I146*H146,2)</f>
        <v>0</v>
      </c>
      <c r="K146" s="284"/>
      <c r="L146" s="285"/>
      <c r="M146" s="286" t="s">
        <v>1</v>
      </c>
      <c r="N146" s="287" t="s">
        <v>38</v>
      </c>
      <c r="O146" s="91"/>
      <c r="P146" s="237">
        <f>O146*H146</f>
        <v>0</v>
      </c>
      <c r="Q146" s="237">
        <v>5.0000000000000002E-05</v>
      </c>
      <c r="R146" s="237">
        <f>Q146*H146</f>
        <v>0.00020000000000000001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435</v>
      </c>
      <c r="AT146" s="239" t="s">
        <v>649</v>
      </c>
      <c r="AU146" s="239" t="s">
        <v>83</v>
      </c>
      <c r="AY146" s="17" t="s">
        <v>183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81</v>
      </c>
      <c r="BK146" s="240">
        <f>ROUND(I146*H146,2)</f>
        <v>0</v>
      </c>
      <c r="BL146" s="17" t="s">
        <v>327</v>
      </c>
      <c r="BM146" s="239" t="s">
        <v>5667</v>
      </c>
    </row>
    <row r="147" s="14" customFormat="1">
      <c r="A147" s="14"/>
      <c r="B147" s="252"/>
      <c r="C147" s="253"/>
      <c r="D147" s="243" t="s">
        <v>195</v>
      </c>
      <c r="E147" s="253"/>
      <c r="F147" s="255" t="s">
        <v>5620</v>
      </c>
      <c r="G147" s="253"/>
      <c r="H147" s="256">
        <v>4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195</v>
      </c>
      <c r="AU147" s="262" t="s">
        <v>83</v>
      </c>
      <c r="AV147" s="14" t="s">
        <v>83</v>
      </c>
      <c r="AW147" s="14" t="s">
        <v>4</v>
      </c>
      <c r="AX147" s="14" t="s">
        <v>81</v>
      </c>
      <c r="AY147" s="262" t="s">
        <v>183</v>
      </c>
    </row>
    <row r="148" s="2" customFormat="1" ht="33" customHeight="1">
      <c r="A148" s="38"/>
      <c r="B148" s="39"/>
      <c r="C148" s="277" t="s">
        <v>8</v>
      </c>
      <c r="D148" s="277" t="s">
        <v>649</v>
      </c>
      <c r="E148" s="278" t="s">
        <v>5668</v>
      </c>
      <c r="F148" s="279" t="s">
        <v>5669</v>
      </c>
      <c r="G148" s="280" t="s">
        <v>325</v>
      </c>
      <c r="H148" s="281">
        <v>4</v>
      </c>
      <c r="I148" s="282"/>
      <c r="J148" s="283">
        <f>ROUND(I148*H148,2)</f>
        <v>0</v>
      </c>
      <c r="K148" s="284"/>
      <c r="L148" s="285"/>
      <c r="M148" s="286" t="s">
        <v>1</v>
      </c>
      <c r="N148" s="287" t="s">
        <v>38</v>
      </c>
      <c r="O148" s="91"/>
      <c r="P148" s="237">
        <f>O148*H148</f>
        <v>0</v>
      </c>
      <c r="Q148" s="237">
        <v>0.00020000000000000001</v>
      </c>
      <c r="R148" s="237">
        <f>Q148*H148</f>
        <v>0.00080000000000000004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435</v>
      </c>
      <c r="AT148" s="239" t="s">
        <v>649</v>
      </c>
      <c r="AU148" s="239" t="s">
        <v>83</v>
      </c>
      <c r="AY148" s="17" t="s">
        <v>183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327</v>
      </c>
      <c r="BM148" s="239" t="s">
        <v>5670</v>
      </c>
    </row>
    <row r="149" s="14" customFormat="1">
      <c r="A149" s="14"/>
      <c r="B149" s="252"/>
      <c r="C149" s="253"/>
      <c r="D149" s="243" t="s">
        <v>195</v>
      </c>
      <c r="E149" s="253"/>
      <c r="F149" s="255" t="s">
        <v>5620</v>
      </c>
      <c r="G149" s="253"/>
      <c r="H149" s="256">
        <v>4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195</v>
      </c>
      <c r="AU149" s="262" t="s">
        <v>83</v>
      </c>
      <c r="AV149" s="14" t="s">
        <v>83</v>
      </c>
      <c r="AW149" s="14" t="s">
        <v>4</v>
      </c>
      <c r="AX149" s="14" t="s">
        <v>81</v>
      </c>
      <c r="AY149" s="262" t="s">
        <v>183</v>
      </c>
    </row>
    <row r="150" s="2" customFormat="1" ht="24.15" customHeight="1">
      <c r="A150" s="38"/>
      <c r="B150" s="39"/>
      <c r="C150" s="227" t="s">
        <v>143</v>
      </c>
      <c r="D150" s="227" t="s">
        <v>185</v>
      </c>
      <c r="E150" s="228" t="s">
        <v>5671</v>
      </c>
      <c r="F150" s="229" t="s">
        <v>5672</v>
      </c>
      <c r="G150" s="230" t="s">
        <v>325</v>
      </c>
      <c r="H150" s="231">
        <v>1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327</v>
      </c>
      <c r="AT150" s="239" t="s">
        <v>185</v>
      </c>
      <c r="AU150" s="239" t="s">
        <v>83</v>
      </c>
      <c r="AY150" s="17" t="s">
        <v>183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327</v>
      </c>
      <c r="BM150" s="239" t="s">
        <v>5673</v>
      </c>
    </row>
    <row r="151" s="2" customFormat="1" ht="16.5" customHeight="1">
      <c r="A151" s="38"/>
      <c r="B151" s="39"/>
      <c r="C151" s="227" t="s">
        <v>146</v>
      </c>
      <c r="D151" s="227" t="s">
        <v>185</v>
      </c>
      <c r="E151" s="228" t="s">
        <v>5627</v>
      </c>
      <c r="F151" s="229" t="s">
        <v>5628</v>
      </c>
      <c r="G151" s="230" t="s">
        <v>536</v>
      </c>
      <c r="H151" s="231">
        <v>5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327</v>
      </c>
      <c r="AT151" s="239" t="s">
        <v>185</v>
      </c>
      <c r="AU151" s="239" t="s">
        <v>83</v>
      </c>
      <c r="AY151" s="17" t="s">
        <v>183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327</v>
      </c>
      <c r="BM151" s="239" t="s">
        <v>5674</v>
      </c>
    </row>
    <row r="152" s="14" customFormat="1">
      <c r="A152" s="14"/>
      <c r="B152" s="252"/>
      <c r="C152" s="253"/>
      <c r="D152" s="243" t="s">
        <v>195</v>
      </c>
      <c r="E152" s="254" t="s">
        <v>1</v>
      </c>
      <c r="F152" s="255" t="s">
        <v>244</v>
      </c>
      <c r="G152" s="253"/>
      <c r="H152" s="256">
        <v>5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195</v>
      </c>
      <c r="AU152" s="262" t="s">
        <v>83</v>
      </c>
      <c r="AV152" s="14" t="s">
        <v>83</v>
      </c>
      <c r="AW152" s="14" t="s">
        <v>30</v>
      </c>
      <c r="AX152" s="14" t="s">
        <v>81</v>
      </c>
      <c r="AY152" s="262" t="s">
        <v>183</v>
      </c>
    </row>
    <row r="153" s="2" customFormat="1" ht="16.5" customHeight="1">
      <c r="A153" s="38"/>
      <c r="B153" s="39"/>
      <c r="C153" s="277" t="s">
        <v>322</v>
      </c>
      <c r="D153" s="277" t="s">
        <v>649</v>
      </c>
      <c r="E153" s="278" t="s">
        <v>5630</v>
      </c>
      <c r="F153" s="279" t="s">
        <v>5631</v>
      </c>
      <c r="G153" s="280" t="s">
        <v>536</v>
      </c>
      <c r="H153" s="281">
        <v>5</v>
      </c>
      <c r="I153" s="282"/>
      <c r="J153" s="283">
        <f>ROUND(I153*H153,2)</f>
        <v>0</v>
      </c>
      <c r="K153" s="284"/>
      <c r="L153" s="285"/>
      <c r="M153" s="286" t="s">
        <v>1</v>
      </c>
      <c r="N153" s="287" t="s">
        <v>38</v>
      </c>
      <c r="O153" s="91"/>
      <c r="P153" s="237">
        <f>O153*H153</f>
        <v>0</v>
      </c>
      <c r="Q153" s="237">
        <v>0.001</v>
      </c>
      <c r="R153" s="237">
        <f>Q153*H153</f>
        <v>0.0050000000000000001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435</v>
      </c>
      <c r="AT153" s="239" t="s">
        <v>649</v>
      </c>
      <c r="AU153" s="239" t="s">
        <v>83</v>
      </c>
      <c r="AY153" s="17" t="s">
        <v>183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327</v>
      </c>
      <c r="BM153" s="239" t="s">
        <v>5675</v>
      </c>
    </row>
    <row r="154" s="2" customFormat="1" ht="24.15" customHeight="1">
      <c r="A154" s="38"/>
      <c r="B154" s="39"/>
      <c r="C154" s="227" t="s">
        <v>327</v>
      </c>
      <c r="D154" s="227" t="s">
        <v>185</v>
      </c>
      <c r="E154" s="228" t="s">
        <v>4596</v>
      </c>
      <c r="F154" s="229" t="s">
        <v>4597</v>
      </c>
      <c r="G154" s="230" t="s">
        <v>293</v>
      </c>
      <c r="H154" s="231">
        <v>0.085000000000000006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327</v>
      </c>
      <c r="AT154" s="239" t="s">
        <v>185</v>
      </c>
      <c r="AU154" s="239" t="s">
        <v>83</v>
      </c>
      <c r="AY154" s="17" t="s">
        <v>183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81</v>
      </c>
      <c r="BK154" s="240">
        <f>ROUND(I154*H154,2)</f>
        <v>0</v>
      </c>
      <c r="BL154" s="17" t="s">
        <v>327</v>
      </c>
      <c r="BM154" s="239" t="s">
        <v>5676</v>
      </c>
    </row>
    <row r="155" s="2" customFormat="1" ht="33" customHeight="1">
      <c r="A155" s="38"/>
      <c r="B155" s="39"/>
      <c r="C155" s="227" t="s">
        <v>331</v>
      </c>
      <c r="D155" s="227" t="s">
        <v>185</v>
      </c>
      <c r="E155" s="228" t="s">
        <v>4599</v>
      </c>
      <c r="F155" s="229" t="s">
        <v>4600</v>
      </c>
      <c r="G155" s="230" t="s">
        <v>293</v>
      </c>
      <c r="H155" s="231">
        <v>0.255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327</v>
      </c>
      <c r="AT155" s="239" t="s">
        <v>185</v>
      </c>
      <c r="AU155" s="239" t="s">
        <v>83</v>
      </c>
      <c r="AY155" s="17" t="s">
        <v>183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327</v>
      </c>
      <c r="BM155" s="239" t="s">
        <v>5677</v>
      </c>
    </row>
    <row r="156" s="14" customFormat="1">
      <c r="A156" s="14"/>
      <c r="B156" s="252"/>
      <c r="C156" s="253"/>
      <c r="D156" s="243" t="s">
        <v>195</v>
      </c>
      <c r="E156" s="253"/>
      <c r="F156" s="255" t="s">
        <v>5678</v>
      </c>
      <c r="G156" s="253"/>
      <c r="H156" s="256">
        <v>0.255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195</v>
      </c>
      <c r="AU156" s="262" t="s">
        <v>83</v>
      </c>
      <c r="AV156" s="14" t="s">
        <v>83</v>
      </c>
      <c r="AW156" s="14" t="s">
        <v>4</v>
      </c>
      <c r="AX156" s="14" t="s">
        <v>81</v>
      </c>
      <c r="AY156" s="262" t="s">
        <v>183</v>
      </c>
    </row>
    <row r="157" s="12" customFormat="1" ht="25.92" customHeight="1">
      <c r="A157" s="12"/>
      <c r="B157" s="211"/>
      <c r="C157" s="212"/>
      <c r="D157" s="213" t="s">
        <v>72</v>
      </c>
      <c r="E157" s="214" t="s">
        <v>5284</v>
      </c>
      <c r="F157" s="214" t="s">
        <v>5285</v>
      </c>
      <c r="G157" s="212"/>
      <c r="H157" s="212"/>
      <c r="I157" s="215"/>
      <c r="J157" s="216">
        <f>BK157</f>
        <v>0</v>
      </c>
      <c r="K157" s="212"/>
      <c r="L157" s="217"/>
      <c r="M157" s="218"/>
      <c r="N157" s="219"/>
      <c r="O157" s="219"/>
      <c r="P157" s="220">
        <f>SUM(P158:P160)</f>
        <v>0</v>
      </c>
      <c r="Q157" s="219"/>
      <c r="R157" s="220">
        <f>SUM(R158:R160)</f>
        <v>0</v>
      </c>
      <c r="S157" s="219"/>
      <c r="T157" s="221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188</v>
      </c>
      <c r="AT157" s="223" t="s">
        <v>72</v>
      </c>
      <c r="AU157" s="223" t="s">
        <v>73</v>
      </c>
      <c r="AY157" s="222" t="s">
        <v>183</v>
      </c>
      <c r="BK157" s="224">
        <f>SUM(BK158:BK160)</f>
        <v>0</v>
      </c>
    </row>
    <row r="158" s="2" customFormat="1" ht="24.15" customHeight="1">
      <c r="A158" s="38"/>
      <c r="B158" s="39"/>
      <c r="C158" s="227" t="s">
        <v>335</v>
      </c>
      <c r="D158" s="227" t="s">
        <v>185</v>
      </c>
      <c r="E158" s="228" t="s">
        <v>5636</v>
      </c>
      <c r="F158" s="229" t="s">
        <v>5637</v>
      </c>
      <c r="G158" s="230" t="s">
        <v>939</v>
      </c>
      <c r="H158" s="231">
        <v>3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3525</v>
      </c>
      <c r="AT158" s="239" t="s">
        <v>185</v>
      </c>
      <c r="AU158" s="239" t="s">
        <v>81</v>
      </c>
      <c r="AY158" s="17" t="s">
        <v>183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81</v>
      </c>
      <c r="BK158" s="240">
        <f>ROUND(I158*H158,2)</f>
        <v>0</v>
      </c>
      <c r="BL158" s="17" t="s">
        <v>3525</v>
      </c>
      <c r="BM158" s="239" t="s">
        <v>5679</v>
      </c>
    </row>
    <row r="159" s="13" customFormat="1">
      <c r="A159" s="13"/>
      <c r="B159" s="241"/>
      <c r="C159" s="242"/>
      <c r="D159" s="243" t="s">
        <v>195</v>
      </c>
      <c r="E159" s="244" t="s">
        <v>1</v>
      </c>
      <c r="F159" s="245" t="s">
        <v>5639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195</v>
      </c>
      <c r="AU159" s="251" t="s">
        <v>81</v>
      </c>
      <c r="AV159" s="13" t="s">
        <v>81</v>
      </c>
      <c r="AW159" s="13" t="s">
        <v>30</v>
      </c>
      <c r="AX159" s="13" t="s">
        <v>73</v>
      </c>
      <c r="AY159" s="251" t="s">
        <v>183</v>
      </c>
    </row>
    <row r="160" s="14" customFormat="1">
      <c r="A160" s="14"/>
      <c r="B160" s="252"/>
      <c r="C160" s="253"/>
      <c r="D160" s="243" t="s">
        <v>195</v>
      </c>
      <c r="E160" s="254" t="s">
        <v>1</v>
      </c>
      <c r="F160" s="255" t="s">
        <v>199</v>
      </c>
      <c r="G160" s="253"/>
      <c r="H160" s="256">
        <v>3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195</v>
      </c>
      <c r="AU160" s="262" t="s">
        <v>81</v>
      </c>
      <c r="AV160" s="14" t="s">
        <v>83</v>
      </c>
      <c r="AW160" s="14" t="s">
        <v>30</v>
      </c>
      <c r="AX160" s="14" t="s">
        <v>81</v>
      </c>
      <c r="AY160" s="262" t="s">
        <v>183</v>
      </c>
    </row>
    <row r="161" s="12" customFormat="1" ht="25.92" customHeight="1">
      <c r="A161" s="12"/>
      <c r="B161" s="211"/>
      <c r="C161" s="212"/>
      <c r="D161" s="213" t="s">
        <v>72</v>
      </c>
      <c r="E161" s="214" t="s">
        <v>147</v>
      </c>
      <c r="F161" s="214" t="s">
        <v>4334</v>
      </c>
      <c r="G161" s="212"/>
      <c r="H161" s="212"/>
      <c r="I161" s="215"/>
      <c r="J161" s="216">
        <f>BK161</f>
        <v>0</v>
      </c>
      <c r="K161" s="212"/>
      <c r="L161" s="217"/>
      <c r="M161" s="218"/>
      <c r="N161" s="219"/>
      <c r="O161" s="219"/>
      <c r="P161" s="220">
        <f>P162</f>
        <v>0</v>
      </c>
      <c r="Q161" s="219"/>
      <c r="R161" s="220">
        <f>R162</f>
        <v>0</v>
      </c>
      <c r="S161" s="219"/>
      <c r="T161" s="221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244</v>
      </c>
      <c r="AT161" s="223" t="s">
        <v>72</v>
      </c>
      <c r="AU161" s="223" t="s">
        <v>73</v>
      </c>
      <c r="AY161" s="222" t="s">
        <v>183</v>
      </c>
      <c r="BK161" s="224">
        <f>BK162</f>
        <v>0</v>
      </c>
    </row>
    <row r="162" s="12" customFormat="1" ht="22.8" customHeight="1">
      <c r="A162" s="12"/>
      <c r="B162" s="211"/>
      <c r="C162" s="212"/>
      <c r="D162" s="213" t="s">
        <v>72</v>
      </c>
      <c r="E162" s="225" t="s">
        <v>4335</v>
      </c>
      <c r="F162" s="225" t="s">
        <v>4336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SUM(P163:P164)</f>
        <v>0</v>
      </c>
      <c r="Q162" s="219"/>
      <c r="R162" s="220">
        <f>SUM(R163:R164)</f>
        <v>0</v>
      </c>
      <c r="S162" s="219"/>
      <c r="T162" s="221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244</v>
      </c>
      <c r="AT162" s="223" t="s">
        <v>72</v>
      </c>
      <c r="AU162" s="223" t="s">
        <v>81</v>
      </c>
      <c r="AY162" s="222" t="s">
        <v>183</v>
      </c>
      <c r="BK162" s="224">
        <f>SUM(BK163:BK164)</f>
        <v>0</v>
      </c>
    </row>
    <row r="163" s="2" customFormat="1" ht="16.5" customHeight="1">
      <c r="A163" s="38"/>
      <c r="B163" s="39"/>
      <c r="C163" s="227" t="s">
        <v>343</v>
      </c>
      <c r="D163" s="227" t="s">
        <v>185</v>
      </c>
      <c r="E163" s="228" t="s">
        <v>4337</v>
      </c>
      <c r="F163" s="229" t="s">
        <v>4338</v>
      </c>
      <c r="G163" s="230" t="s">
        <v>1875</v>
      </c>
      <c r="H163" s="231">
        <v>1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4339</v>
      </c>
      <c r="AT163" s="239" t="s">
        <v>185</v>
      </c>
      <c r="AU163" s="239" t="s">
        <v>83</v>
      </c>
      <c r="AY163" s="17" t="s">
        <v>183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4339</v>
      </c>
      <c r="BM163" s="239" t="s">
        <v>5680</v>
      </c>
    </row>
    <row r="164" s="2" customFormat="1" ht="16.5" customHeight="1">
      <c r="A164" s="38"/>
      <c r="B164" s="39"/>
      <c r="C164" s="227" t="s">
        <v>349</v>
      </c>
      <c r="D164" s="227" t="s">
        <v>185</v>
      </c>
      <c r="E164" s="228" t="s">
        <v>4341</v>
      </c>
      <c r="F164" s="229" t="s">
        <v>4342</v>
      </c>
      <c r="G164" s="230" t="s">
        <v>1875</v>
      </c>
      <c r="H164" s="231">
        <v>1</v>
      </c>
      <c r="I164" s="232"/>
      <c r="J164" s="233">
        <f>ROUND(I164*H164,2)</f>
        <v>0</v>
      </c>
      <c r="K164" s="234"/>
      <c r="L164" s="44"/>
      <c r="M164" s="290" t="s">
        <v>1</v>
      </c>
      <c r="N164" s="291" t="s">
        <v>38</v>
      </c>
      <c r="O164" s="292"/>
      <c r="P164" s="293">
        <f>O164*H164</f>
        <v>0</v>
      </c>
      <c r="Q164" s="293">
        <v>0</v>
      </c>
      <c r="R164" s="293">
        <f>Q164*H164</f>
        <v>0</v>
      </c>
      <c r="S164" s="293">
        <v>0</v>
      </c>
      <c r="T164" s="29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4339</v>
      </c>
      <c r="AT164" s="239" t="s">
        <v>185</v>
      </c>
      <c r="AU164" s="239" t="s">
        <v>83</v>
      </c>
      <c r="AY164" s="17" t="s">
        <v>183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81</v>
      </c>
      <c r="BK164" s="240">
        <f>ROUND(I164*H164,2)</f>
        <v>0</v>
      </c>
      <c r="BL164" s="17" t="s">
        <v>4339</v>
      </c>
      <c r="BM164" s="239" t="s">
        <v>5681</v>
      </c>
    </row>
    <row r="165" s="2" customFormat="1" ht="6.96" customHeight="1">
      <c r="A165" s="38"/>
      <c r="B165" s="66"/>
      <c r="C165" s="67"/>
      <c r="D165" s="67"/>
      <c r="E165" s="67"/>
      <c r="F165" s="67"/>
      <c r="G165" s="67"/>
      <c r="H165" s="67"/>
      <c r="I165" s="67"/>
      <c r="J165" s="67"/>
      <c r="K165" s="67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M+0VVB1iunFtY27Tx18zZ0hTdbhCYmwLXlxe3pR3N15qqVAvyHJspFTd5XdWZuzLRn7KmhpzE10V/RZJF2gGuA==" hashValue="FKzTUvZii2IUgN9O8HOXJ5g3tQndxDWAVFanAPt/4LZJaiQbqY8r/aFwH55+ski2NL5wxVHTUakIQ7aQRBlR3w==" algorithmName="SHA-512" password="CC35"/>
  <autoFilter ref="C124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150</v>
      </c>
      <c r="L8" s="20"/>
    </row>
    <row r="9" s="2" customFormat="1" ht="16.5" customHeight="1">
      <c r="A9" s="38"/>
      <c r="B9" s="44"/>
      <c r="C9" s="38"/>
      <c r="D9" s="38"/>
      <c r="E9" s="151" t="s">
        <v>5578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4235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5682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10. 6. 2025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ROUND((SUM(BE125:BE168)),  2)</f>
        <v>0</v>
      </c>
      <c r="G35" s="38"/>
      <c r="H35" s="38"/>
      <c r="I35" s="164">
        <v>0.20999999999999999</v>
      </c>
      <c r="J35" s="163">
        <f>ROUND(((SUM(BE125:BE168))*I35),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ROUND((SUM(BF125:BF168)),  2)</f>
        <v>0</v>
      </c>
      <c r="G36" s="38"/>
      <c r="H36" s="38"/>
      <c r="I36" s="164">
        <v>0.12</v>
      </c>
      <c r="J36" s="163">
        <f>ROUND(((SUM(BF125:BF168))*I36),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ROUND((SUM(BG125:BG168)),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ROUND((SUM(BH125:BH168)),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ROUND((SUM(BI125:BI168)),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150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5578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4235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03 - Zařízení č.3 - Chlazení místnosti BN 1.01b (AV technika - racky)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10. 6. 2025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153</v>
      </c>
      <c r="D96" s="185"/>
      <c r="E96" s="185"/>
      <c r="F96" s="185"/>
      <c r="G96" s="185"/>
      <c r="H96" s="185"/>
      <c r="I96" s="185"/>
      <c r="J96" s="186" t="s">
        <v>154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155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156</v>
      </c>
    </row>
    <row r="99" s="9" customFormat="1" ht="24.96" customHeight="1">
      <c r="A99" s="9"/>
      <c r="B99" s="188"/>
      <c r="C99" s="189"/>
      <c r="D99" s="190" t="s">
        <v>161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4352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4804</v>
      </c>
      <c r="E101" s="191"/>
      <c r="F101" s="191"/>
      <c r="G101" s="191"/>
      <c r="H101" s="191"/>
      <c r="I101" s="191"/>
      <c r="J101" s="192">
        <f>J161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4238</v>
      </c>
      <c r="E102" s="191"/>
      <c r="F102" s="191"/>
      <c r="G102" s="191"/>
      <c r="H102" s="191"/>
      <c r="I102" s="191"/>
      <c r="J102" s="192">
        <f>J165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4239</v>
      </c>
      <c r="E103" s="196"/>
      <c r="F103" s="196"/>
      <c r="G103" s="196"/>
      <c r="H103" s="196"/>
      <c r="I103" s="196"/>
      <c r="J103" s="197">
        <f>J166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150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5578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4235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E11</f>
        <v>03 - Zařízení č.3 - Chlazení místnosti BN 1.01b (AV technika - racky)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10. 6. 2025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169</v>
      </c>
      <c r="D124" s="202" t="s">
        <v>58</v>
      </c>
      <c r="E124" s="202" t="s">
        <v>54</v>
      </c>
      <c r="F124" s="202" t="s">
        <v>55</v>
      </c>
      <c r="G124" s="202" t="s">
        <v>170</v>
      </c>
      <c r="H124" s="202" t="s">
        <v>171</v>
      </c>
      <c r="I124" s="202" t="s">
        <v>172</v>
      </c>
      <c r="J124" s="203" t="s">
        <v>154</v>
      </c>
      <c r="K124" s="204" t="s">
        <v>173</v>
      </c>
      <c r="L124" s="205"/>
      <c r="M124" s="100" t="s">
        <v>1</v>
      </c>
      <c r="N124" s="101" t="s">
        <v>37</v>
      </c>
      <c r="O124" s="101" t="s">
        <v>174</v>
      </c>
      <c r="P124" s="101" t="s">
        <v>175</v>
      </c>
      <c r="Q124" s="101" t="s">
        <v>176</v>
      </c>
      <c r="R124" s="101" t="s">
        <v>177</v>
      </c>
      <c r="S124" s="101" t="s">
        <v>178</v>
      </c>
      <c r="T124" s="102" t="s">
        <v>179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180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P126+P161+P165</f>
        <v>0</v>
      </c>
      <c r="Q125" s="104"/>
      <c r="R125" s="208">
        <f>R126+R161+R165</f>
        <v>0.095000000000000001</v>
      </c>
      <c r="S125" s="104"/>
      <c r="T125" s="209">
        <f>T126+T161+T165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156</v>
      </c>
      <c r="BK125" s="210">
        <f>BK126+BK161+BK165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457</v>
      </c>
      <c r="F126" s="214" t="s">
        <v>458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</f>
        <v>0</v>
      </c>
      <c r="Q126" s="219"/>
      <c r="R126" s="220">
        <f>R127</f>
        <v>0.095000000000000001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72</v>
      </c>
      <c r="AU126" s="223" t="s">
        <v>73</v>
      </c>
      <c r="AY126" s="222" t="s">
        <v>183</v>
      </c>
      <c r="BK126" s="224">
        <f>BK127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4583</v>
      </c>
      <c r="F127" s="225" t="s">
        <v>117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SUM(P128:P160)</f>
        <v>0</v>
      </c>
      <c r="Q127" s="219"/>
      <c r="R127" s="220">
        <f>SUM(R128:R160)</f>
        <v>0.095000000000000001</v>
      </c>
      <c r="S127" s="219"/>
      <c r="T127" s="221">
        <f>SUM(T128:T160)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72</v>
      </c>
      <c r="AU127" s="223" t="s">
        <v>81</v>
      </c>
      <c r="AY127" s="222" t="s">
        <v>183</v>
      </c>
      <c r="BK127" s="224">
        <f>SUM(BK128:BK160)</f>
        <v>0</v>
      </c>
    </row>
    <row r="128" s="2" customFormat="1" ht="24.15" customHeight="1">
      <c r="A128" s="38"/>
      <c r="B128" s="39"/>
      <c r="C128" s="227" t="s">
        <v>81</v>
      </c>
      <c r="D128" s="227" t="s">
        <v>185</v>
      </c>
      <c r="E128" s="228" t="s">
        <v>5643</v>
      </c>
      <c r="F128" s="229" t="s">
        <v>5644</v>
      </c>
      <c r="G128" s="230" t="s">
        <v>325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327</v>
      </c>
      <c r="AT128" s="239" t="s">
        <v>185</v>
      </c>
      <c r="AU128" s="239" t="s">
        <v>83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327</v>
      </c>
      <c r="BM128" s="239" t="s">
        <v>5683</v>
      </c>
    </row>
    <row r="129" s="2" customFormat="1" ht="24.15" customHeight="1">
      <c r="A129" s="38"/>
      <c r="B129" s="39"/>
      <c r="C129" s="277" t="s">
        <v>83</v>
      </c>
      <c r="D129" s="277" t="s">
        <v>649</v>
      </c>
      <c r="E129" s="278" t="s">
        <v>5646</v>
      </c>
      <c r="F129" s="279" t="s">
        <v>5647</v>
      </c>
      <c r="G129" s="280" t="s">
        <v>325</v>
      </c>
      <c r="H129" s="281">
        <v>1</v>
      </c>
      <c r="I129" s="282"/>
      <c r="J129" s="283">
        <f>ROUND(I129*H129,2)</f>
        <v>0</v>
      </c>
      <c r="K129" s="284"/>
      <c r="L129" s="285"/>
      <c r="M129" s="286" t="s">
        <v>1</v>
      </c>
      <c r="N129" s="287" t="s">
        <v>38</v>
      </c>
      <c r="O129" s="91"/>
      <c r="P129" s="237">
        <f>O129*H129</f>
        <v>0</v>
      </c>
      <c r="Q129" s="237">
        <v>0.029000000000000001</v>
      </c>
      <c r="R129" s="237">
        <f>Q129*H129</f>
        <v>0.029000000000000001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435</v>
      </c>
      <c r="AT129" s="239" t="s">
        <v>649</v>
      </c>
      <c r="AU129" s="239" t="s">
        <v>83</v>
      </c>
      <c r="AY129" s="17" t="s">
        <v>183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81</v>
      </c>
      <c r="BK129" s="240">
        <f>ROUND(I129*H129,2)</f>
        <v>0</v>
      </c>
      <c r="BL129" s="17" t="s">
        <v>327</v>
      </c>
      <c r="BM129" s="239" t="s">
        <v>5684</v>
      </c>
    </row>
    <row r="130" s="2" customFormat="1" ht="24.15" customHeight="1">
      <c r="A130" s="38"/>
      <c r="B130" s="39"/>
      <c r="C130" s="227" t="s">
        <v>199</v>
      </c>
      <c r="D130" s="227" t="s">
        <v>185</v>
      </c>
      <c r="E130" s="228" t="s">
        <v>5649</v>
      </c>
      <c r="F130" s="229" t="s">
        <v>5650</v>
      </c>
      <c r="G130" s="230" t="s">
        <v>325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327</v>
      </c>
      <c r="AT130" s="239" t="s">
        <v>185</v>
      </c>
      <c r="AU130" s="239" t="s">
        <v>83</v>
      </c>
      <c r="AY130" s="17" t="s">
        <v>183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327</v>
      </c>
      <c r="BM130" s="239" t="s">
        <v>5685</v>
      </c>
    </row>
    <row r="131" s="2" customFormat="1" ht="33" customHeight="1">
      <c r="A131" s="38"/>
      <c r="B131" s="39"/>
      <c r="C131" s="277" t="s">
        <v>188</v>
      </c>
      <c r="D131" s="277" t="s">
        <v>649</v>
      </c>
      <c r="E131" s="278" t="s">
        <v>5652</v>
      </c>
      <c r="F131" s="279" t="s">
        <v>5653</v>
      </c>
      <c r="G131" s="280" t="s">
        <v>325</v>
      </c>
      <c r="H131" s="281">
        <v>1</v>
      </c>
      <c r="I131" s="282"/>
      <c r="J131" s="283">
        <f>ROUND(I131*H131,2)</f>
        <v>0</v>
      </c>
      <c r="K131" s="284"/>
      <c r="L131" s="285"/>
      <c r="M131" s="286" t="s">
        <v>1</v>
      </c>
      <c r="N131" s="287" t="s">
        <v>38</v>
      </c>
      <c r="O131" s="91"/>
      <c r="P131" s="237">
        <f>O131*H131</f>
        <v>0</v>
      </c>
      <c r="Q131" s="237">
        <v>0.050000000000000003</v>
      </c>
      <c r="R131" s="237">
        <f>Q131*H131</f>
        <v>0.050000000000000003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435</v>
      </c>
      <c r="AT131" s="239" t="s">
        <v>649</v>
      </c>
      <c r="AU131" s="239" t="s">
        <v>83</v>
      </c>
      <c r="AY131" s="17" t="s">
        <v>183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327</v>
      </c>
      <c r="BM131" s="239" t="s">
        <v>5686</v>
      </c>
    </row>
    <row r="132" s="2" customFormat="1" ht="24.15" customHeight="1">
      <c r="A132" s="38"/>
      <c r="B132" s="39"/>
      <c r="C132" s="227" t="s">
        <v>244</v>
      </c>
      <c r="D132" s="227" t="s">
        <v>185</v>
      </c>
      <c r="E132" s="228" t="s">
        <v>5655</v>
      </c>
      <c r="F132" s="229" t="s">
        <v>5656</v>
      </c>
      <c r="G132" s="230" t="s">
        <v>319</v>
      </c>
      <c r="H132" s="231">
        <v>23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327</v>
      </c>
      <c r="AT132" s="239" t="s">
        <v>185</v>
      </c>
      <c r="AU132" s="239" t="s">
        <v>83</v>
      </c>
      <c r="AY132" s="17" t="s">
        <v>183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327</v>
      </c>
      <c r="BM132" s="239" t="s">
        <v>5687</v>
      </c>
    </row>
    <row r="133" s="13" customFormat="1">
      <c r="A133" s="13"/>
      <c r="B133" s="241"/>
      <c r="C133" s="242"/>
      <c r="D133" s="243" t="s">
        <v>195</v>
      </c>
      <c r="E133" s="244" t="s">
        <v>1</v>
      </c>
      <c r="F133" s="245" t="s">
        <v>5688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195</v>
      </c>
      <c r="AU133" s="251" t="s">
        <v>83</v>
      </c>
      <c r="AV133" s="13" t="s">
        <v>81</v>
      </c>
      <c r="AW133" s="13" t="s">
        <v>30</v>
      </c>
      <c r="AX133" s="13" t="s">
        <v>73</v>
      </c>
      <c r="AY133" s="251" t="s">
        <v>183</v>
      </c>
    </row>
    <row r="134" s="14" customFormat="1">
      <c r="A134" s="14"/>
      <c r="B134" s="252"/>
      <c r="C134" s="253"/>
      <c r="D134" s="243" t="s">
        <v>195</v>
      </c>
      <c r="E134" s="254" t="s">
        <v>1</v>
      </c>
      <c r="F134" s="255" t="s">
        <v>370</v>
      </c>
      <c r="G134" s="253"/>
      <c r="H134" s="256">
        <v>23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195</v>
      </c>
      <c r="AU134" s="262" t="s">
        <v>83</v>
      </c>
      <c r="AV134" s="14" t="s">
        <v>83</v>
      </c>
      <c r="AW134" s="14" t="s">
        <v>30</v>
      </c>
      <c r="AX134" s="14" t="s">
        <v>73</v>
      </c>
      <c r="AY134" s="262" t="s">
        <v>183</v>
      </c>
    </row>
    <row r="135" s="15" customFormat="1">
      <c r="A135" s="15"/>
      <c r="B135" s="263"/>
      <c r="C135" s="264"/>
      <c r="D135" s="243" t="s">
        <v>195</v>
      </c>
      <c r="E135" s="265" t="s">
        <v>1</v>
      </c>
      <c r="F135" s="266" t="s">
        <v>219</v>
      </c>
      <c r="G135" s="264"/>
      <c r="H135" s="267">
        <v>23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3" t="s">
        <v>195</v>
      </c>
      <c r="AU135" s="273" t="s">
        <v>83</v>
      </c>
      <c r="AV135" s="15" t="s">
        <v>188</v>
      </c>
      <c r="AW135" s="15" t="s">
        <v>30</v>
      </c>
      <c r="AX135" s="15" t="s">
        <v>81</v>
      </c>
      <c r="AY135" s="273" t="s">
        <v>183</v>
      </c>
    </row>
    <row r="136" s="2" customFormat="1" ht="24.15" customHeight="1">
      <c r="A136" s="38"/>
      <c r="B136" s="39"/>
      <c r="C136" s="277" t="s">
        <v>257</v>
      </c>
      <c r="D136" s="277" t="s">
        <v>649</v>
      </c>
      <c r="E136" s="278" t="s">
        <v>5658</v>
      </c>
      <c r="F136" s="279" t="s">
        <v>5659</v>
      </c>
      <c r="G136" s="280" t="s">
        <v>319</v>
      </c>
      <c r="H136" s="281">
        <v>23.690000000000001</v>
      </c>
      <c r="I136" s="282"/>
      <c r="J136" s="283">
        <f>ROUND(I136*H136,2)</f>
        <v>0</v>
      </c>
      <c r="K136" s="284"/>
      <c r="L136" s="285"/>
      <c r="M136" s="286" t="s">
        <v>1</v>
      </c>
      <c r="N136" s="287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435</v>
      </c>
      <c r="AT136" s="239" t="s">
        <v>649</v>
      </c>
      <c r="AU136" s="239" t="s">
        <v>83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327</v>
      </c>
      <c r="BM136" s="239" t="s">
        <v>5689</v>
      </c>
    </row>
    <row r="137" s="14" customFormat="1">
      <c r="A137" s="14"/>
      <c r="B137" s="252"/>
      <c r="C137" s="253"/>
      <c r="D137" s="243" t="s">
        <v>195</v>
      </c>
      <c r="E137" s="254" t="s">
        <v>1</v>
      </c>
      <c r="F137" s="255" t="s">
        <v>370</v>
      </c>
      <c r="G137" s="253"/>
      <c r="H137" s="256">
        <v>23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195</v>
      </c>
      <c r="AU137" s="262" t="s">
        <v>83</v>
      </c>
      <c r="AV137" s="14" t="s">
        <v>83</v>
      </c>
      <c r="AW137" s="14" t="s">
        <v>30</v>
      </c>
      <c r="AX137" s="14" t="s">
        <v>81</v>
      </c>
      <c r="AY137" s="262" t="s">
        <v>183</v>
      </c>
    </row>
    <row r="138" s="14" customFormat="1">
      <c r="A138" s="14"/>
      <c r="B138" s="252"/>
      <c r="C138" s="253"/>
      <c r="D138" s="243" t="s">
        <v>195</v>
      </c>
      <c r="E138" s="253"/>
      <c r="F138" s="255" t="s">
        <v>5690</v>
      </c>
      <c r="G138" s="253"/>
      <c r="H138" s="256">
        <v>23.690000000000001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195</v>
      </c>
      <c r="AU138" s="262" t="s">
        <v>83</v>
      </c>
      <c r="AV138" s="14" t="s">
        <v>83</v>
      </c>
      <c r="AW138" s="14" t="s">
        <v>4</v>
      </c>
      <c r="AX138" s="14" t="s">
        <v>81</v>
      </c>
      <c r="AY138" s="262" t="s">
        <v>183</v>
      </c>
    </row>
    <row r="139" s="2" customFormat="1" ht="24.15" customHeight="1">
      <c r="A139" s="38"/>
      <c r="B139" s="39"/>
      <c r="C139" s="227" t="s">
        <v>277</v>
      </c>
      <c r="D139" s="227" t="s">
        <v>185</v>
      </c>
      <c r="E139" s="228" t="s">
        <v>5598</v>
      </c>
      <c r="F139" s="229" t="s">
        <v>5599</v>
      </c>
      <c r="G139" s="230" t="s">
        <v>319</v>
      </c>
      <c r="H139" s="231">
        <v>23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327</v>
      </c>
      <c r="AT139" s="239" t="s">
        <v>185</v>
      </c>
      <c r="AU139" s="239" t="s">
        <v>83</v>
      </c>
      <c r="AY139" s="17" t="s">
        <v>183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327</v>
      </c>
      <c r="BM139" s="239" t="s">
        <v>5691</v>
      </c>
    </row>
    <row r="140" s="13" customFormat="1">
      <c r="A140" s="13"/>
      <c r="B140" s="241"/>
      <c r="C140" s="242"/>
      <c r="D140" s="243" t="s">
        <v>195</v>
      </c>
      <c r="E140" s="244" t="s">
        <v>1</v>
      </c>
      <c r="F140" s="245" t="s">
        <v>5688</v>
      </c>
      <c r="G140" s="242"/>
      <c r="H140" s="244" t="s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195</v>
      </c>
      <c r="AU140" s="251" t="s">
        <v>83</v>
      </c>
      <c r="AV140" s="13" t="s">
        <v>81</v>
      </c>
      <c r="AW140" s="13" t="s">
        <v>30</v>
      </c>
      <c r="AX140" s="13" t="s">
        <v>73</v>
      </c>
      <c r="AY140" s="251" t="s">
        <v>183</v>
      </c>
    </row>
    <row r="141" s="14" customFormat="1">
      <c r="A141" s="14"/>
      <c r="B141" s="252"/>
      <c r="C141" s="253"/>
      <c r="D141" s="243" t="s">
        <v>195</v>
      </c>
      <c r="E141" s="254" t="s">
        <v>1</v>
      </c>
      <c r="F141" s="255" t="s">
        <v>370</v>
      </c>
      <c r="G141" s="253"/>
      <c r="H141" s="256">
        <v>23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195</v>
      </c>
      <c r="AU141" s="262" t="s">
        <v>83</v>
      </c>
      <c r="AV141" s="14" t="s">
        <v>83</v>
      </c>
      <c r="AW141" s="14" t="s">
        <v>30</v>
      </c>
      <c r="AX141" s="14" t="s">
        <v>73</v>
      </c>
      <c r="AY141" s="262" t="s">
        <v>183</v>
      </c>
    </row>
    <row r="142" s="15" customFormat="1">
      <c r="A142" s="15"/>
      <c r="B142" s="263"/>
      <c r="C142" s="264"/>
      <c r="D142" s="243" t="s">
        <v>195</v>
      </c>
      <c r="E142" s="265" t="s">
        <v>1</v>
      </c>
      <c r="F142" s="266" t="s">
        <v>219</v>
      </c>
      <c r="G142" s="264"/>
      <c r="H142" s="267">
        <v>23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3" t="s">
        <v>195</v>
      </c>
      <c r="AU142" s="273" t="s">
        <v>83</v>
      </c>
      <c r="AV142" s="15" t="s">
        <v>188</v>
      </c>
      <c r="AW142" s="15" t="s">
        <v>30</v>
      </c>
      <c r="AX142" s="15" t="s">
        <v>81</v>
      </c>
      <c r="AY142" s="273" t="s">
        <v>183</v>
      </c>
    </row>
    <row r="143" s="2" customFormat="1" ht="24.15" customHeight="1">
      <c r="A143" s="38"/>
      <c r="B143" s="39"/>
      <c r="C143" s="277" t="s">
        <v>283</v>
      </c>
      <c r="D143" s="277" t="s">
        <v>649</v>
      </c>
      <c r="E143" s="278" t="s">
        <v>5601</v>
      </c>
      <c r="F143" s="279" t="s">
        <v>5602</v>
      </c>
      <c r="G143" s="280" t="s">
        <v>319</v>
      </c>
      <c r="H143" s="281">
        <v>23.690000000000001</v>
      </c>
      <c r="I143" s="282"/>
      <c r="J143" s="283">
        <f>ROUND(I143*H143,2)</f>
        <v>0</v>
      </c>
      <c r="K143" s="284"/>
      <c r="L143" s="285"/>
      <c r="M143" s="286" t="s">
        <v>1</v>
      </c>
      <c r="N143" s="287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435</v>
      </c>
      <c r="AT143" s="239" t="s">
        <v>649</v>
      </c>
      <c r="AU143" s="239" t="s">
        <v>83</v>
      </c>
      <c r="AY143" s="17" t="s">
        <v>183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327</v>
      </c>
      <c r="BM143" s="239" t="s">
        <v>5692</v>
      </c>
    </row>
    <row r="144" s="14" customFormat="1">
      <c r="A144" s="14"/>
      <c r="B144" s="252"/>
      <c r="C144" s="253"/>
      <c r="D144" s="243" t="s">
        <v>195</v>
      </c>
      <c r="E144" s="254" t="s">
        <v>1</v>
      </c>
      <c r="F144" s="255" t="s">
        <v>370</v>
      </c>
      <c r="G144" s="253"/>
      <c r="H144" s="256">
        <v>23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195</v>
      </c>
      <c r="AU144" s="262" t="s">
        <v>83</v>
      </c>
      <c r="AV144" s="14" t="s">
        <v>83</v>
      </c>
      <c r="AW144" s="14" t="s">
        <v>30</v>
      </c>
      <c r="AX144" s="14" t="s">
        <v>81</v>
      </c>
      <c r="AY144" s="262" t="s">
        <v>183</v>
      </c>
    </row>
    <row r="145" s="14" customFormat="1">
      <c r="A145" s="14"/>
      <c r="B145" s="252"/>
      <c r="C145" s="253"/>
      <c r="D145" s="243" t="s">
        <v>195</v>
      </c>
      <c r="E145" s="253"/>
      <c r="F145" s="255" t="s">
        <v>5690</v>
      </c>
      <c r="G145" s="253"/>
      <c r="H145" s="256">
        <v>23.690000000000001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195</v>
      </c>
      <c r="AU145" s="262" t="s">
        <v>83</v>
      </c>
      <c r="AV145" s="14" t="s">
        <v>83</v>
      </c>
      <c r="AW145" s="14" t="s">
        <v>4</v>
      </c>
      <c r="AX145" s="14" t="s">
        <v>81</v>
      </c>
      <c r="AY145" s="262" t="s">
        <v>183</v>
      </c>
    </row>
    <row r="146" s="2" customFormat="1" ht="16.5" customHeight="1">
      <c r="A146" s="38"/>
      <c r="B146" s="39"/>
      <c r="C146" s="227" t="s">
        <v>190</v>
      </c>
      <c r="D146" s="227" t="s">
        <v>185</v>
      </c>
      <c r="E146" s="228" t="s">
        <v>5611</v>
      </c>
      <c r="F146" s="229" t="s">
        <v>5612</v>
      </c>
      <c r="G146" s="230" t="s">
        <v>939</v>
      </c>
      <c r="H146" s="231">
        <v>3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327</v>
      </c>
      <c r="AT146" s="239" t="s">
        <v>185</v>
      </c>
      <c r="AU146" s="239" t="s">
        <v>83</v>
      </c>
      <c r="AY146" s="17" t="s">
        <v>183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81</v>
      </c>
      <c r="BK146" s="240">
        <f>ROUND(I146*H146,2)</f>
        <v>0</v>
      </c>
      <c r="BL146" s="17" t="s">
        <v>327</v>
      </c>
      <c r="BM146" s="239" t="s">
        <v>5693</v>
      </c>
    </row>
    <row r="147" s="14" customFormat="1">
      <c r="A147" s="14"/>
      <c r="B147" s="252"/>
      <c r="C147" s="253"/>
      <c r="D147" s="243" t="s">
        <v>195</v>
      </c>
      <c r="E147" s="254" t="s">
        <v>1</v>
      </c>
      <c r="F147" s="255" t="s">
        <v>199</v>
      </c>
      <c r="G147" s="253"/>
      <c r="H147" s="256">
        <v>3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195</v>
      </c>
      <c r="AU147" s="262" t="s">
        <v>83</v>
      </c>
      <c r="AV147" s="14" t="s">
        <v>83</v>
      </c>
      <c r="AW147" s="14" t="s">
        <v>30</v>
      </c>
      <c r="AX147" s="14" t="s">
        <v>81</v>
      </c>
      <c r="AY147" s="262" t="s">
        <v>183</v>
      </c>
    </row>
    <row r="148" s="2" customFormat="1" ht="24.15" customHeight="1">
      <c r="A148" s="38"/>
      <c r="B148" s="39"/>
      <c r="C148" s="227" t="s">
        <v>137</v>
      </c>
      <c r="D148" s="227" t="s">
        <v>185</v>
      </c>
      <c r="E148" s="228" t="s">
        <v>5614</v>
      </c>
      <c r="F148" s="229" t="s">
        <v>5615</v>
      </c>
      <c r="G148" s="230" t="s">
        <v>325</v>
      </c>
      <c r="H148" s="231">
        <v>2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327</v>
      </c>
      <c r="AT148" s="239" t="s">
        <v>185</v>
      </c>
      <c r="AU148" s="239" t="s">
        <v>83</v>
      </c>
      <c r="AY148" s="17" t="s">
        <v>183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327</v>
      </c>
      <c r="BM148" s="239" t="s">
        <v>5694</v>
      </c>
    </row>
    <row r="149" s="14" customFormat="1">
      <c r="A149" s="14"/>
      <c r="B149" s="252"/>
      <c r="C149" s="253"/>
      <c r="D149" s="243" t="s">
        <v>195</v>
      </c>
      <c r="E149" s="254" t="s">
        <v>1</v>
      </c>
      <c r="F149" s="255" t="s">
        <v>83</v>
      </c>
      <c r="G149" s="253"/>
      <c r="H149" s="256">
        <v>2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195</v>
      </c>
      <c r="AU149" s="262" t="s">
        <v>83</v>
      </c>
      <c r="AV149" s="14" t="s">
        <v>83</v>
      </c>
      <c r="AW149" s="14" t="s">
        <v>30</v>
      </c>
      <c r="AX149" s="14" t="s">
        <v>81</v>
      </c>
      <c r="AY149" s="262" t="s">
        <v>183</v>
      </c>
    </row>
    <row r="150" s="2" customFormat="1" ht="24.15" customHeight="1">
      <c r="A150" s="38"/>
      <c r="B150" s="39"/>
      <c r="C150" s="277" t="s">
        <v>140</v>
      </c>
      <c r="D150" s="277" t="s">
        <v>649</v>
      </c>
      <c r="E150" s="278" t="s">
        <v>5621</v>
      </c>
      <c r="F150" s="279" t="s">
        <v>5622</v>
      </c>
      <c r="G150" s="280" t="s">
        <v>3243</v>
      </c>
      <c r="H150" s="281">
        <v>4</v>
      </c>
      <c r="I150" s="282"/>
      <c r="J150" s="283">
        <f>ROUND(I150*H150,2)</f>
        <v>0</v>
      </c>
      <c r="K150" s="284"/>
      <c r="L150" s="285"/>
      <c r="M150" s="286" t="s">
        <v>1</v>
      </c>
      <c r="N150" s="287" t="s">
        <v>38</v>
      </c>
      <c r="O150" s="91"/>
      <c r="P150" s="237">
        <f>O150*H150</f>
        <v>0</v>
      </c>
      <c r="Q150" s="237">
        <v>5.0000000000000002E-05</v>
      </c>
      <c r="R150" s="237">
        <f>Q150*H150</f>
        <v>0.00020000000000000001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435</v>
      </c>
      <c r="AT150" s="239" t="s">
        <v>649</v>
      </c>
      <c r="AU150" s="239" t="s">
        <v>83</v>
      </c>
      <c r="AY150" s="17" t="s">
        <v>183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327</v>
      </c>
      <c r="BM150" s="239" t="s">
        <v>5695</v>
      </c>
    </row>
    <row r="151" s="14" customFormat="1">
      <c r="A151" s="14"/>
      <c r="B151" s="252"/>
      <c r="C151" s="253"/>
      <c r="D151" s="243" t="s">
        <v>195</v>
      </c>
      <c r="E151" s="253"/>
      <c r="F151" s="255" t="s">
        <v>5620</v>
      </c>
      <c r="G151" s="253"/>
      <c r="H151" s="256">
        <v>4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195</v>
      </c>
      <c r="AU151" s="262" t="s">
        <v>83</v>
      </c>
      <c r="AV151" s="14" t="s">
        <v>83</v>
      </c>
      <c r="AW151" s="14" t="s">
        <v>4</v>
      </c>
      <c r="AX151" s="14" t="s">
        <v>81</v>
      </c>
      <c r="AY151" s="262" t="s">
        <v>183</v>
      </c>
    </row>
    <row r="152" s="2" customFormat="1" ht="33" customHeight="1">
      <c r="A152" s="38"/>
      <c r="B152" s="39"/>
      <c r="C152" s="277" t="s">
        <v>8</v>
      </c>
      <c r="D152" s="277" t="s">
        <v>649</v>
      </c>
      <c r="E152" s="278" t="s">
        <v>5668</v>
      </c>
      <c r="F152" s="279" t="s">
        <v>5669</v>
      </c>
      <c r="G152" s="280" t="s">
        <v>325</v>
      </c>
      <c r="H152" s="281">
        <v>4</v>
      </c>
      <c r="I152" s="282"/>
      <c r="J152" s="283">
        <f>ROUND(I152*H152,2)</f>
        <v>0</v>
      </c>
      <c r="K152" s="284"/>
      <c r="L152" s="285"/>
      <c r="M152" s="286" t="s">
        <v>1</v>
      </c>
      <c r="N152" s="287" t="s">
        <v>38</v>
      </c>
      <c r="O152" s="91"/>
      <c r="P152" s="237">
        <f>O152*H152</f>
        <v>0</v>
      </c>
      <c r="Q152" s="237">
        <v>0.00020000000000000001</v>
      </c>
      <c r="R152" s="237">
        <f>Q152*H152</f>
        <v>0.00080000000000000004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435</v>
      </c>
      <c r="AT152" s="239" t="s">
        <v>649</v>
      </c>
      <c r="AU152" s="239" t="s">
        <v>83</v>
      </c>
      <c r="AY152" s="17" t="s">
        <v>183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81</v>
      </c>
      <c r="BK152" s="240">
        <f>ROUND(I152*H152,2)</f>
        <v>0</v>
      </c>
      <c r="BL152" s="17" t="s">
        <v>327</v>
      </c>
      <c r="BM152" s="239" t="s">
        <v>5696</v>
      </c>
    </row>
    <row r="153" s="14" customFormat="1">
      <c r="A153" s="14"/>
      <c r="B153" s="252"/>
      <c r="C153" s="253"/>
      <c r="D153" s="243" t="s">
        <v>195</v>
      </c>
      <c r="E153" s="253"/>
      <c r="F153" s="255" t="s">
        <v>5620</v>
      </c>
      <c r="G153" s="253"/>
      <c r="H153" s="256">
        <v>4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195</v>
      </c>
      <c r="AU153" s="262" t="s">
        <v>83</v>
      </c>
      <c r="AV153" s="14" t="s">
        <v>83</v>
      </c>
      <c r="AW153" s="14" t="s">
        <v>4</v>
      </c>
      <c r="AX153" s="14" t="s">
        <v>81</v>
      </c>
      <c r="AY153" s="262" t="s">
        <v>183</v>
      </c>
    </row>
    <row r="154" s="2" customFormat="1" ht="24.15" customHeight="1">
      <c r="A154" s="38"/>
      <c r="B154" s="39"/>
      <c r="C154" s="227" t="s">
        <v>143</v>
      </c>
      <c r="D154" s="227" t="s">
        <v>185</v>
      </c>
      <c r="E154" s="228" t="s">
        <v>5671</v>
      </c>
      <c r="F154" s="229" t="s">
        <v>5672</v>
      </c>
      <c r="G154" s="230" t="s">
        <v>325</v>
      </c>
      <c r="H154" s="231">
        <v>1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327</v>
      </c>
      <c r="AT154" s="239" t="s">
        <v>185</v>
      </c>
      <c r="AU154" s="239" t="s">
        <v>83</v>
      </c>
      <c r="AY154" s="17" t="s">
        <v>183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81</v>
      </c>
      <c r="BK154" s="240">
        <f>ROUND(I154*H154,2)</f>
        <v>0</v>
      </c>
      <c r="BL154" s="17" t="s">
        <v>327</v>
      </c>
      <c r="BM154" s="239" t="s">
        <v>5697</v>
      </c>
    </row>
    <row r="155" s="2" customFormat="1" ht="16.5" customHeight="1">
      <c r="A155" s="38"/>
      <c r="B155" s="39"/>
      <c r="C155" s="227" t="s">
        <v>146</v>
      </c>
      <c r="D155" s="227" t="s">
        <v>185</v>
      </c>
      <c r="E155" s="228" t="s">
        <v>5627</v>
      </c>
      <c r="F155" s="229" t="s">
        <v>5628</v>
      </c>
      <c r="G155" s="230" t="s">
        <v>536</v>
      </c>
      <c r="H155" s="231">
        <v>15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327</v>
      </c>
      <c r="AT155" s="239" t="s">
        <v>185</v>
      </c>
      <c r="AU155" s="239" t="s">
        <v>83</v>
      </c>
      <c r="AY155" s="17" t="s">
        <v>183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327</v>
      </c>
      <c r="BM155" s="239" t="s">
        <v>5698</v>
      </c>
    </row>
    <row r="156" s="14" customFormat="1">
      <c r="A156" s="14"/>
      <c r="B156" s="252"/>
      <c r="C156" s="253"/>
      <c r="D156" s="243" t="s">
        <v>195</v>
      </c>
      <c r="E156" s="254" t="s">
        <v>1</v>
      </c>
      <c r="F156" s="255" t="s">
        <v>322</v>
      </c>
      <c r="G156" s="253"/>
      <c r="H156" s="256">
        <v>15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195</v>
      </c>
      <c r="AU156" s="262" t="s">
        <v>83</v>
      </c>
      <c r="AV156" s="14" t="s">
        <v>83</v>
      </c>
      <c r="AW156" s="14" t="s">
        <v>30</v>
      </c>
      <c r="AX156" s="14" t="s">
        <v>81</v>
      </c>
      <c r="AY156" s="262" t="s">
        <v>183</v>
      </c>
    </row>
    <row r="157" s="2" customFormat="1" ht="16.5" customHeight="1">
      <c r="A157" s="38"/>
      <c r="B157" s="39"/>
      <c r="C157" s="277" t="s">
        <v>322</v>
      </c>
      <c r="D157" s="277" t="s">
        <v>649</v>
      </c>
      <c r="E157" s="278" t="s">
        <v>5630</v>
      </c>
      <c r="F157" s="279" t="s">
        <v>5631</v>
      </c>
      <c r="G157" s="280" t="s">
        <v>536</v>
      </c>
      <c r="H157" s="281">
        <v>15</v>
      </c>
      <c r="I157" s="282"/>
      <c r="J157" s="283">
        <f>ROUND(I157*H157,2)</f>
        <v>0</v>
      </c>
      <c r="K157" s="284"/>
      <c r="L157" s="285"/>
      <c r="M157" s="286" t="s">
        <v>1</v>
      </c>
      <c r="N157" s="287" t="s">
        <v>38</v>
      </c>
      <c r="O157" s="91"/>
      <c r="P157" s="237">
        <f>O157*H157</f>
        <v>0</v>
      </c>
      <c r="Q157" s="237">
        <v>0.001</v>
      </c>
      <c r="R157" s="237">
        <f>Q157*H157</f>
        <v>0.014999999999999999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435</v>
      </c>
      <c r="AT157" s="239" t="s">
        <v>649</v>
      </c>
      <c r="AU157" s="239" t="s">
        <v>83</v>
      </c>
      <c r="AY157" s="17" t="s">
        <v>183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327</v>
      </c>
      <c r="BM157" s="239" t="s">
        <v>5699</v>
      </c>
    </row>
    <row r="158" s="2" customFormat="1" ht="24.15" customHeight="1">
      <c r="A158" s="38"/>
      <c r="B158" s="39"/>
      <c r="C158" s="227" t="s">
        <v>327</v>
      </c>
      <c r="D158" s="227" t="s">
        <v>185</v>
      </c>
      <c r="E158" s="228" t="s">
        <v>4596</v>
      </c>
      <c r="F158" s="229" t="s">
        <v>4597</v>
      </c>
      <c r="G158" s="230" t="s">
        <v>293</v>
      </c>
      <c r="H158" s="231">
        <v>0.095000000000000001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327</v>
      </c>
      <c r="AT158" s="239" t="s">
        <v>185</v>
      </c>
      <c r="AU158" s="239" t="s">
        <v>83</v>
      </c>
      <c r="AY158" s="17" t="s">
        <v>183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81</v>
      </c>
      <c r="BK158" s="240">
        <f>ROUND(I158*H158,2)</f>
        <v>0</v>
      </c>
      <c r="BL158" s="17" t="s">
        <v>327</v>
      </c>
      <c r="BM158" s="239" t="s">
        <v>5700</v>
      </c>
    </row>
    <row r="159" s="2" customFormat="1" ht="33" customHeight="1">
      <c r="A159" s="38"/>
      <c r="B159" s="39"/>
      <c r="C159" s="227" t="s">
        <v>331</v>
      </c>
      <c r="D159" s="227" t="s">
        <v>185</v>
      </c>
      <c r="E159" s="228" t="s">
        <v>4599</v>
      </c>
      <c r="F159" s="229" t="s">
        <v>4600</v>
      </c>
      <c r="G159" s="230" t="s">
        <v>293</v>
      </c>
      <c r="H159" s="231">
        <v>0.28499999999999998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327</v>
      </c>
      <c r="AT159" s="239" t="s">
        <v>185</v>
      </c>
      <c r="AU159" s="239" t="s">
        <v>83</v>
      </c>
      <c r="AY159" s="17" t="s">
        <v>183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327</v>
      </c>
      <c r="BM159" s="239" t="s">
        <v>5701</v>
      </c>
    </row>
    <row r="160" s="14" customFormat="1">
      <c r="A160" s="14"/>
      <c r="B160" s="252"/>
      <c r="C160" s="253"/>
      <c r="D160" s="243" t="s">
        <v>195</v>
      </c>
      <c r="E160" s="253"/>
      <c r="F160" s="255" t="s">
        <v>5702</v>
      </c>
      <c r="G160" s="253"/>
      <c r="H160" s="256">
        <v>0.28499999999999998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195</v>
      </c>
      <c r="AU160" s="262" t="s">
        <v>83</v>
      </c>
      <c r="AV160" s="14" t="s">
        <v>83</v>
      </c>
      <c r="AW160" s="14" t="s">
        <v>4</v>
      </c>
      <c r="AX160" s="14" t="s">
        <v>81</v>
      </c>
      <c r="AY160" s="262" t="s">
        <v>183</v>
      </c>
    </row>
    <row r="161" s="12" customFormat="1" ht="25.92" customHeight="1">
      <c r="A161" s="12"/>
      <c r="B161" s="211"/>
      <c r="C161" s="212"/>
      <c r="D161" s="213" t="s">
        <v>72</v>
      </c>
      <c r="E161" s="214" t="s">
        <v>5284</v>
      </c>
      <c r="F161" s="214" t="s">
        <v>5285</v>
      </c>
      <c r="G161" s="212"/>
      <c r="H161" s="212"/>
      <c r="I161" s="215"/>
      <c r="J161" s="216">
        <f>BK161</f>
        <v>0</v>
      </c>
      <c r="K161" s="212"/>
      <c r="L161" s="217"/>
      <c r="M161" s="218"/>
      <c r="N161" s="219"/>
      <c r="O161" s="219"/>
      <c r="P161" s="220">
        <f>SUM(P162:P164)</f>
        <v>0</v>
      </c>
      <c r="Q161" s="219"/>
      <c r="R161" s="220">
        <f>SUM(R162:R164)</f>
        <v>0</v>
      </c>
      <c r="S161" s="219"/>
      <c r="T161" s="221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188</v>
      </c>
      <c r="AT161" s="223" t="s">
        <v>72</v>
      </c>
      <c r="AU161" s="223" t="s">
        <v>73</v>
      </c>
      <c r="AY161" s="222" t="s">
        <v>183</v>
      </c>
      <c r="BK161" s="224">
        <f>SUM(BK162:BK164)</f>
        <v>0</v>
      </c>
    </row>
    <row r="162" s="2" customFormat="1" ht="24.15" customHeight="1">
      <c r="A162" s="38"/>
      <c r="B162" s="39"/>
      <c r="C162" s="227" t="s">
        <v>335</v>
      </c>
      <c r="D162" s="227" t="s">
        <v>185</v>
      </c>
      <c r="E162" s="228" t="s">
        <v>5636</v>
      </c>
      <c r="F162" s="229" t="s">
        <v>5637</v>
      </c>
      <c r="G162" s="230" t="s">
        <v>939</v>
      </c>
      <c r="H162" s="231">
        <v>4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3525</v>
      </c>
      <c r="AT162" s="239" t="s">
        <v>185</v>
      </c>
      <c r="AU162" s="239" t="s">
        <v>81</v>
      </c>
      <c r="AY162" s="17" t="s">
        <v>183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3525</v>
      </c>
      <c r="BM162" s="239" t="s">
        <v>5703</v>
      </c>
    </row>
    <row r="163" s="13" customFormat="1">
      <c r="A163" s="13"/>
      <c r="B163" s="241"/>
      <c r="C163" s="242"/>
      <c r="D163" s="243" t="s">
        <v>195</v>
      </c>
      <c r="E163" s="244" t="s">
        <v>1</v>
      </c>
      <c r="F163" s="245" t="s">
        <v>5639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195</v>
      </c>
      <c r="AU163" s="251" t="s">
        <v>81</v>
      </c>
      <c r="AV163" s="13" t="s">
        <v>81</v>
      </c>
      <c r="AW163" s="13" t="s">
        <v>30</v>
      </c>
      <c r="AX163" s="13" t="s">
        <v>73</v>
      </c>
      <c r="AY163" s="251" t="s">
        <v>183</v>
      </c>
    </row>
    <row r="164" s="14" customFormat="1">
      <c r="A164" s="14"/>
      <c r="B164" s="252"/>
      <c r="C164" s="253"/>
      <c r="D164" s="243" t="s">
        <v>195</v>
      </c>
      <c r="E164" s="254" t="s">
        <v>1</v>
      </c>
      <c r="F164" s="255" t="s">
        <v>188</v>
      </c>
      <c r="G164" s="253"/>
      <c r="H164" s="256">
        <v>4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195</v>
      </c>
      <c r="AU164" s="262" t="s">
        <v>81</v>
      </c>
      <c r="AV164" s="14" t="s">
        <v>83</v>
      </c>
      <c r="AW164" s="14" t="s">
        <v>30</v>
      </c>
      <c r="AX164" s="14" t="s">
        <v>81</v>
      </c>
      <c r="AY164" s="262" t="s">
        <v>183</v>
      </c>
    </row>
    <row r="165" s="12" customFormat="1" ht="25.92" customHeight="1">
      <c r="A165" s="12"/>
      <c r="B165" s="211"/>
      <c r="C165" s="212"/>
      <c r="D165" s="213" t="s">
        <v>72</v>
      </c>
      <c r="E165" s="214" t="s">
        <v>147</v>
      </c>
      <c r="F165" s="214" t="s">
        <v>4334</v>
      </c>
      <c r="G165" s="212"/>
      <c r="H165" s="212"/>
      <c r="I165" s="215"/>
      <c r="J165" s="216">
        <f>BK165</f>
        <v>0</v>
      </c>
      <c r="K165" s="212"/>
      <c r="L165" s="217"/>
      <c r="M165" s="218"/>
      <c r="N165" s="219"/>
      <c r="O165" s="219"/>
      <c r="P165" s="220">
        <f>P166</f>
        <v>0</v>
      </c>
      <c r="Q165" s="219"/>
      <c r="R165" s="220">
        <f>R166</f>
        <v>0</v>
      </c>
      <c r="S165" s="219"/>
      <c r="T165" s="221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244</v>
      </c>
      <c r="AT165" s="223" t="s">
        <v>72</v>
      </c>
      <c r="AU165" s="223" t="s">
        <v>73</v>
      </c>
      <c r="AY165" s="222" t="s">
        <v>183</v>
      </c>
      <c r="BK165" s="224">
        <f>BK166</f>
        <v>0</v>
      </c>
    </row>
    <row r="166" s="12" customFormat="1" ht="22.8" customHeight="1">
      <c r="A166" s="12"/>
      <c r="B166" s="211"/>
      <c r="C166" s="212"/>
      <c r="D166" s="213" t="s">
        <v>72</v>
      </c>
      <c r="E166" s="225" t="s">
        <v>4335</v>
      </c>
      <c r="F166" s="225" t="s">
        <v>4336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SUM(P167:P168)</f>
        <v>0</v>
      </c>
      <c r="Q166" s="219"/>
      <c r="R166" s="220">
        <f>SUM(R167:R168)</f>
        <v>0</v>
      </c>
      <c r="S166" s="219"/>
      <c r="T166" s="221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244</v>
      </c>
      <c r="AT166" s="223" t="s">
        <v>72</v>
      </c>
      <c r="AU166" s="223" t="s">
        <v>81</v>
      </c>
      <c r="AY166" s="222" t="s">
        <v>183</v>
      </c>
      <c r="BK166" s="224">
        <f>SUM(BK167:BK168)</f>
        <v>0</v>
      </c>
    </row>
    <row r="167" s="2" customFormat="1" ht="16.5" customHeight="1">
      <c r="A167" s="38"/>
      <c r="B167" s="39"/>
      <c r="C167" s="227" t="s">
        <v>343</v>
      </c>
      <c r="D167" s="227" t="s">
        <v>185</v>
      </c>
      <c r="E167" s="228" t="s">
        <v>4337</v>
      </c>
      <c r="F167" s="229" t="s">
        <v>4338</v>
      </c>
      <c r="G167" s="230" t="s">
        <v>1875</v>
      </c>
      <c r="H167" s="231">
        <v>1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4339</v>
      </c>
      <c r="AT167" s="239" t="s">
        <v>185</v>
      </c>
      <c r="AU167" s="239" t="s">
        <v>83</v>
      </c>
      <c r="AY167" s="17" t="s">
        <v>183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81</v>
      </c>
      <c r="BK167" s="240">
        <f>ROUND(I167*H167,2)</f>
        <v>0</v>
      </c>
      <c r="BL167" s="17" t="s">
        <v>4339</v>
      </c>
      <c r="BM167" s="239" t="s">
        <v>5704</v>
      </c>
    </row>
    <row r="168" s="2" customFormat="1" ht="16.5" customHeight="1">
      <c r="A168" s="38"/>
      <c r="B168" s="39"/>
      <c r="C168" s="227" t="s">
        <v>349</v>
      </c>
      <c r="D168" s="227" t="s">
        <v>185</v>
      </c>
      <c r="E168" s="228" t="s">
        <v>4341</v>
      </c>
      <c r="F168" s="229" t="s">
        <v>4342</v>
      </c>
      <c r="G168" s="230" t="s">
        <v>1875</v>
      </c>
      <c r="H168" s="231">
        <v>1</v>
      </c>
      <c r="I168" s="232"/>
      <c r="J168" s="233">
        <f>ROUND(I168*H168,2)</f>
        <v>0</v>
      </c>
      <c r="K168" s="234"/>
      <c r="L168" s="44"/>
      <c r="M168" s="290" t="s">
        <v>1</v>
      </c>
      <c r="N168" s="291" t="s">
        <v>38</v>
      </c>
      <c r="O168" s="292"/>
      <c r="P168" s="293">
        <f>O168*H168</f>
        <v>0</v>
      </c>
      <c r="Q168" s="293">
        <v>0</v>
      </c>
      <c r="R168" s="293">
        <f>Q168*H168</f>
        <v>0</v>
      </c>
      <c r="S168" s="293">
        <v>0</v>
      </c>
      <c r="T168" s="29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4339</v>
      </c>
      <c r="AT168" s="239" t="s">
        <v>185</v>
      </c>
      <c r="AU168" s="239" t="s">
        <v>83</v>
      </c>
      <c r="AY168" s="17" t="s">
        <v>183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81</v>
      </c>
      <c r="BK168" s="240">
        <f>ROUND(I168*H168,2)</f>
        <v>0</v>
      </c>
      <c r="BL168" s="17" t="s">
        <v>4339</v>
      </c>
      <c r="BM168" s="239" t="s">
        <v>5705</v>
      </c>
    </row>
    <row r="169" s="2" customFormat="1" ht="6.96" customHeight="1">
      <c r="A169" s="38"/>
      <c r="B169" s="66"/>
      <c r="C169" s="67"/>
      <c r="D169" s="67"/>
      <c r="E169" s="67"/>
      <c r="F169" s="67"/>
      <c r="G169" s="67"/>
      <c r="H169" s="67"/>
      <c r="I169" s="67"/>
      <c r="J169" s="67"/>
      <c r="K169" s="67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3+xfMmzv9/QQP9GSoZm3/muWuMIQyR+0vCPltwHyqT78edSISoWJ8ml7PF4I/Xcc0Hdc9GJT+hOCVXQuuTicmg==" hashValue="I/oRRErFzfSRHb3NswKmzFmCWfTfgcS1ibhbCs2LyWgic8SzF18B37GK16z5ikVXfXQ0Op5TA6Z5ecfRgItRjw==" algorithmName="SHA-512" password="CC35"/>
  <autoFilter ref="C124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150</v>
      </c>
      <c r="L8" s="20"/>
    </row>
    <row r="9" s="2" customFormat="1" ht="16.5" customHeight="1">
      <c r="A9" s="38"/>
      <c r="B9" s="44"/>
      <c r="C9" s="38"/>
      <c r="D9" s="38"/>
      <c r="E9" s="151" t="s">
        <v>5578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4235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5706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10. 6. 2025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ROUND((SUM(BE125:BE169)),  2)</f>
        <v>0</v>
      </c>
      <c r="G35" s="38"/>
      <c r="H35" s="38"/>
      <c r="I35" s="164">
        <v>0.20999999999999999</v>
      </c>
      <c r="J35" s="163">
        <f>ROUND(((SUM(BE125:BE169))*I35),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ROUND((SUM(BF125:BF169)),  2)</f>
        <v>0</v>
      </c>
      <c r="G36" s="38"/>
      <c r="H36" s="38"/>
      <c r="I36" s="164">
        <v>0.12</v>
      </c>
      <c r="J36" s="163">
        <f>ROUND(((SUM(BF125:BF169))*I36),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ROUND((SUM(BG125:BG169)),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ROUND((SUM(BH125:BH169)),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ROUND((SUM(BI125:BI169)),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150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5578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4235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04 - Zařízení č.4 - Chlazení místnosti B 02.33 ( Náhradní zdrojú RPO)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10. 6. 2025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153</v>
      </c>
      <c r="D96" s="185"/>
      <c r="E96" s="185"/>
      <c r="F96" s="185"/>
      <c r="G96" s="185"/>
      <c r="H96" s="185"/>
      <c r="I96" s="185"/>
      <c r="J96" s="186" t="s">
        <v>154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155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156</v>
      </c>
    </row>
    <row r="99" s="9" customFormat="1" ht="24.96" customHeight="1">
      <c r="A99" s="9"/>
      <c r="B99" s="188"/>
      <c r="C99" s="189"/>
      <c r="D99" s="190" t="s">
        <v>161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4352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4804</v>
      </c>
      <c r="E101" s="191"/>
      <c r="F101" s="191"/>
      <c r="G101" s="191"/>
      <c r="H101" s="191"/>
      <c r="I101" s="191"/>
      <c r="J101" s="192">
        <f>J162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4238</v>
      </c>
      <c r="E102" s="191"/>
      <c r="F102" s="191"/>
      <c r="G102" s="191"/>
      <c r="H102" s="191"/>
      <c r="I102" s="191"/>
      <c r="J102" s="192">
        <f>J166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4239</v>
      </c>
      <c r="E103" s="196"/>
      <c r="F103" s="196"/>
      <c r="G103" s="196"/>
      <c r="H103" s="196"/>
      <c r="I103" s="196"/>
      <c r="J103" s="197">
        <f>J167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150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5578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4235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E11</f>
        <v>04 - Zařízení č.4 - Chlazení místnosti B 02.33 ( Náhradní zdrojú RPO)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10. 6. 2025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169</v>
      </c>
      <c r="D124" s="202" t="s">
        <v>58</v>
      </c>
      <c r="E124" s="202" t="s">
        <v>54</v>
      </c>
      <c r="F124" s="202" t="s">
        <v>55</v>
      </c>
      <c r="G124" s="202" t="s">
        <v>170</v>
      </c>
      <c r="H124" s="202" t="s">
        <v>171</v>
      </c>
      <c r="I124" s="202" t="s">
        <v>172</v>
      </c>
      <c r="J124" s="203" t="s">
        <v>154</v>
      </c>
      <c r="K124" s="204" t="s">
        <v>173</v>
      </c>
      <c r="L124" s="205"/>
      <c r="M124" s="100" t="s">
        <v>1</v>
      </c>
      <c r="N124" s="101" t="s">
        <v>37</v>
      </c>
      <c r="O124" s="101" t="s">
        <v>174</v>
      </c>
      <c r="P124" s="101" t="s">
        <v>175</v>
      </c>
      <c r="Q124" s="101" t="s">
        <v>176</v>
      </c>
      <c r="R124" s="101" t="s">
        <v>177</v>
      </c>
      <c r="S124" s="101" t="s">
        <v>178</v>
      </c>
      <c r="T124" s="102" t="s">
        <v>179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180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P126+P162+P166</f>
        <v>0</v>
      </c>
      <c r="Q125" s="104"/>
      <c r="R125" s="208">
        <f>R126+R162+R166</f>
        <v>0.090000000000000011</v>
      </c>
      <c r="S125" s="104"/>
      <c r="T125" s="209">
        <f>T126+T162+T166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156</v>
      </c>
      <c r="BK125" s="210">
        <f>BK126+BK162+BK166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457</v>
      </c>
      <c r="F126" s="214" t="s">
        <v>458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</f>
        <v>0</v>
      </c>
      <c r="Q126" s="219"/>
      <c r="R126" s="220">
        <f>R127</f>
        <v>0.090000000000000011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72</v>
      </c>
      <c r="AU126" s="223" t="s">
        <v>73</v>
      </c>
      <c r="AY126" s="222" t="s">
        <v>183</v>
      </c>
      <c r="BK126" s="224">
        <f>BK127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4583</v>
      </c>
      <c r="F127" s="225" t="s">
        <v>117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SUM(P128:P161)</f>
        <v>0</v>
      </c>
      <c r="Q127" s="219"/>
      <c r="R127" s="220">
        <f>SUM(R128:R161)</f>
        <v>0.090000000000000011</v>
      </c>
      <c r="S127" s="219"/>
      <c r="T127" s="221">
        <f>SUM(T128:T161)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72</v>
      </c>
      <c r="AU127" s="223" t="s">
        <v>81</v>
      </c>
      <c r="AY127" s="222" t="s">
        <v>183</v>
      </c>
      <c r="BK127" s="224">
        <f>SUM(BK128:BK161)</f>
        <v>0</v>
      </c>
    </row>
    <row r="128" s="2" customFormat="1" ht="24.15" customHeight="1">
      <c r="A128" s="38"/>
      <c r="B128" s="39"/>
      <c r="C128" s="227" t="s">
        <v>81</v>
      </c>
      <c r="D128" s="227" t="s">
        <v>185</v>
      </c>
      <c r="E128" s="228" t="s">
        <v>5643</v>
      </c>
      <c r="F128" s="229" t="s">
        <v>5644</v>
      </c>
      <c r="G128" s="230" t="s">
        <v>325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327</v>
      </c>
      <c r="AT128" s="239" t="s">
        <v>185</v>
      </c>
      <c r="AU128" s="239" t="s">
        <v>83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327</v>
      </c>
      <c r="BM128" s="239" t="s">
        <v>5707</v>
      </c>
    </row>
    <row r="129" s="2" customFormat="1" ht="24.15" customHeight="1">
      <c r="A129" s="38"/>
      <c r="B129" s="39"/>
      <c r="C129" s="277" t="s">
        <v>83</v>
      </c>
      <c r="D129" s="277" t="s">
        <v>649</v>
      </c>
      <c r="E129" s="278" t="s">
        <v>5646</v>
      </c>
      <c r="F129" s="279" t="s">
        <v>5647</v>
      </c>
      <c r="G129" s="280" t="s">
        <v>325</v>
      </c>
      <c r="H129" s="281">
        <v>1</v>
      </c>
      <c r="I129" s="282"/>
      <c r="J129" s="283">
        <f>ROUND(I129*H129,2)</f>
        <v>0</v>
      </c>
      <c r="K129" s="284"/>
      <c r="L129" s="285"/>
      <c r="M129" s="286" t="s">
        <v>1</v>
      </c>
      <c r="N129" s="287" t="s">
        <v>38</v>
      </c>
      <c r="O129" s="91"/>
      <c r="P129" s="237">
        <f>O129*H129</f>
        <v>0</v>
      </c>
      <c r="Q129" s="237">
        <v>0.029000000000000001</v>
      </c>
      <c r="R129" s="237">
        <f>Q129*H129</f>
        <v>0.029000000000000001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435</v>
      </c>
      <c r="AT129" s="239" t="s">
        <v>649</v>
      </c>
      <c r="AU129" s="239" t="s">
        <v>83</v>
      </c>
      <c r="AY129" s="17" t="s">
        <v>183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81</v>
      </c>
      <c r="BK129" s="240">
        <f>ROUND(I129*H129,2)</f>
        <v>0</v>
      </c>
      <c r="BL129" s="17" t="s">
        <v>327</v>
      </c>
      <c r="BM129" s="239" t="s">
        <v>5708</v>
      </c>
    </row>
    <row r="130" s="2" customFormat="1" ht="24.15" customHeight="1">
      <c r="A130" s="38"/>
      <c r="B130" s="39"/>
      <c r="C130" s="227" t="s">
        <v>199</v>
      </c>
      <c r="D130" s="227" t="s">
        <v>185</v>
      </c>
      <c r="E130" s="228" t="s">
        <v>5649</v>
      </c>
      <c r="F130" s="229" t="s">
        <v>5650</v>
      </c>
      <c r="G130" s="230" t="s">
        <v>325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327</v>
      </c>
      <c r="AT130" s="239" t="s">
        <v>185</v>
      </c>
      <c r="AU130" s="239" t="s">
        <v>83</v>
      </c>
      <c r="AY130" s="17" t="s">
        <v>183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327</v>
      </c>
      <c r="BM130" s="239" t="s">
        <v>5709</v>
      </c>
    </row>
    <row r="131" s="2" customFormat="1" ht="33" customHeight="1">
      <c r="A131" s="38"/>
      <c r="B131" s="39"/>
      <c r="C131" s="277" t="s">
        <v>188</v>
      </c>
      <c r="D131" s="277" t="s">
        <v>649</v>
      </c>
      <c r="E131" s="278" t="s">
        <v>5652</v>
      </c>
      <c r="F131" s="279" t="s">
        <v>5653</v>
      </c>
      <c r="G131" s="280" t="s">
        <v>325</v>
      </c>
      <c r="H131" s="281">
        <v>1</v>
      </c>
      <c r="I131" s="282"/>
      <c r="J131" s="283">
        <f>ROUND(I131*H131,2)</f>
        <v>0</v>
      </c>
      <c r="K131" s="284"/>
      <c r="L131" s="285"/>
      <c r="M131" s="286" t="s">
        <v>1</v>
      </c>
      <c r="N131" s="287" t="s">
        <v>38</v>
      </c>
      <c r="O131" s="91"/>
      <c r="P131" s="237">
        <f>O131*H131</f>
        <v>0</v>
      </c>
      <c r="Q131" s="237">
        <v>0.050000000000000003</v>
      </c>
      <c r="R131" s="237">
        <f>Q131*H131</f>
        <v>0.050000000000000003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435</v>
      </c>
      <c r="AT131" s="239" t="s">
        <v>649</v>
      </c>
      <c r="AU131" s="239" t="s">
        <v>83</v>
      </c>
      <c r="AY131" s="17" t="s">
        <v>183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327</v>
      </c>
      <c r="BM131" s="239" t="s">
        <v>5710</v>
      </c>
    </row>
    <row r="132" s="2" customFormat="1" ht="24.15" customHeight="1">
      <c r="A132" s="38"/>
      <c r="B132" s="39"/>
      <c r="C132" s="227" t="s">
        <v>244</v>
      </c>
      <c r="D132" s="227" t="s">
        <v>185</v>
      </c>
      <c r="E132" s="228" t="s">
        <v>5655</v>
      </c>
      <c r="F132" s="229" t="s">
        <v>5656</v>
      </c>
      <c r="G132" s="230" t="s">
        <v>319</v>
      </c>
      <c r="H132" s="231">
        <v>16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327</v>
      </c>
      <c r="AT132" s="239" t="s">
        <v>185</v>
      </c>
      <c r="AU132" s="239" t="s">
        <v>83</v>
      </c>
      <c r="AY132" s="17" t="s">
        <v>183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327</v>
      </c>
      <c r="BM132" s="239" t="s">
        <v>5711</v>
      </c>
    </row>
    <row r="133" s="13" customFormat="1">
      <c r="A133" s="13"/>
      <c r="B133" s="241"/>
      <c r="C133" s="242"/>
      <c r="D133" s="243" t="s">
        <v>195</v>
      </c>
      <c r="E133" s="244" t="s">
        <v>1</v>
      </c>
      <c r="F133" s="245" t="s">
        <v>5712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195</v>
      </c>
      <c r="AU133" s="251" t="s">
        <v>83</v>
      </c>
      <c r="AV133" s="13" t="s">
        <v>81</v>
      </c>
      <c r="AW133" s="13" t="s">
        <v>30</v>
      </c>
      <c r="AX133" s="13" t="s">
        <v>73</v>
      </c>
      <c r="AY133" s="251" t="s">
        <v>183</v>
      </c>
    </row>
    <row r="134" s="14" customFormat="1">
      <c r="A134" s="14"/>
      <c r="B134" s="252"/>
      <c r="C134" s="253"/>
      <c r="D134" s="243" t="s">
        <v>195</v>
      </c>
      <c r="E134" s="254" t="s">
        <v>1</v>
      </c>
      <c r="F134" s="255" t="s">
        <v>327</v>
      </c>
      <c r="G134" s="253"/>
      <c r="H134" s="256">
        <v>16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195</v>
      </c>
      <c r="AU134" s="262" t="s">
        <v>83</v>
      </c>
      <c r="AV134" s="14" t="s">
        <v>83</v>
      </c>
      <c r="AW134" s="14" t="s">
        <v>30</v>
      </c>
      <c r="AX134" s="14" t="s">
        <v>73</v>
      </c>
      <c r="AY134" s="262" t="s">
        <v>183</v>
      </c>
    </row>
    <row r="135" s="15" customFormat="1">
      <c r="A135" s="15"/>
      <c r="B135" s="263"/>
      <c r="C135" s="264"/>
      <c r="D135" s="243" t="s">
        <v>195</v>
      </c>
      <c r="E135" s="265" t="s">
        <v>1</v>
      </c>
      <c r="F135" s="266" t="s">
        <v>219</v>
      </c>
      <c r="G135" s="264"/>
      <c r="H135" s="267">
        <v>16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3" t="s">
        <v>195</v>
      </c>
      <c r="AU135" s="273" t="s">
        <v>83</v>
      </c>
      <c r="AV135" s="15" t="s">
        <v>188</v>
      </c>
      <c r="AW135" s="15" t="s">
        <v>30</v>
      </c>
      <c r="AX135" s="15" t="s">
        <v>81</v>
      </c>
      <c r="AY135" s="273" t="s">
        <v>183</v>
      </c>
    </row>
    <row r="136" s="2" customFormat="1" ht="24.15" customHeight="1">
      <c r="A136" s="38"/>
      <c r="B136" s="39"/>
      <c r="C136" s="277" t="s">
        <v>257</v>
      </c>
      <c r="D136" s="277" t="s">
        <v>649</v>
      </c>
      <c r="E136" s="278" t="s">
        <v>5658</v>
      </c>
      <c r="F136" s="279" t="s">
        <v>5659</v>
      </c>
      <c r="G136" s="280" t="s">
        <v>319</v>
      </c>
      <c r="H136" s="281">
        <v>16.48</v>
      </c>
      <c r="I136" s="282"/>
      <c r="J136" s="283">
        <f>ROUND(I136*H136,2)</f>
        <v>0</v>
      </c>
      <c r="K136" s="284"/>
      <c r="L136" s="285"/>
      <c r="M136" s="286" t="s">
        <v>1</v>
      </c>
      <c r="N136" s="287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435</v>
      </c>
      <c r="AT136" s="239" t="s">
        <v>649</v>
      </c>
      <c r="AU136" s="239" t="s">
        <v>83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327</v>
      </c>
      <c r="BM136" s="239" t="s">
        <v>5713</v>
      </c>
    </row>
    <row r="137" s="14" customFormat="1">
      <c r="A137" s="14"/>
      <c r="B137" s="252"/>
      <c r="C137" s="253"/>
      <c r="D137" s="243" t="s">
        <v>195</v>
      </c>
      <c r="E137" s="254" t="s">
        <v>1</v>
      </c>
      <c r="F137" s="255" t="s">
        <v>327</v>
      </c>
      <c r="G137" s="253"/>
      <c r="H137" s="256">
        <v>16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195</v>
      </c>
      <c r="AU137" s="262" t="s">
        <v>83</v>
      </c>
      <c r="AV137" s="14" t="s">
        <v>83</v>
      </c>
      <c r="AW137" s="14" t="s">
        <v>30</v>
      </c>
      <c r="AX137" s="14" t="s">
        <v>81</v>
      </c>
      <c r="AY137" s="262" t="s">
        <v>183</v>
      </c>
    </row>
    <row r="138" s="14" customFormat="1">
      <c r="A138" s="14"/>
      <c r="B138" s="252"/>
      <c r="C138" s="253"/>
      <c r="D138" s="243" t="s">
        <v>195</v>
      </c>
      <c r="E138" s="253"/>
      <c r="F138" s="255" t="s">
        <v>5714</v>
      </c>
      <c r="G138" s="253"/>
      <c r="H138" s="256">
        <v>16.48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195</v>
      </c>
      <c r="AU138" s="262" t="s">
        <v>83</v>
      </c>
      <c r="AV138" s="14" t="s">
        <v>83</v>
      </c>
      <c r="AW138" s="14" t="s">
        <v>4</v>
      </c>
      <c r="AX138" s="14" t="s">
        <v>81</v>
      </c>
      <c r="AY138" s="262" t="s">
        <v>183</v>
      </c>
    </row>
    <row r="139" s="2" customFormat="1" ht="24.15" customHeight="1">
      <c r="A139" s="38"/>
      <c r="B139" s="39"/>
      <c r="C139" s="227" t="s">
        <v>277</v>
      </c>
      <c r="D139" s="227" t="s">
        <v>185</v>
      </c>
      <c r="E139" s="228" t="s">
        <v>5598</v>
      </c>
      <c r="F139" s="229" t="s">
        <v>5599</v>
      </c>
      <c r="G139" s="230" t="s">
        <v>319</v>
      </c>
      <c r="H139" s="231">
        <v>16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327</v>
      </c>
      <c r="AT139" s="239" t="s">
        <v>185</v>
      </c>
      <c r="AU139" s="239" t="s">
        <v>83</v>
      </c>
      <c r="AY139" s="17" t="s">
        <v>183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327</v>
      </c>
      <c r="BM139" s="239" t="s">
        <v>5715</v>
      </c>
    </row>
    <row r="140" s="13" customFormat="1">
      <c r="A140" s="13"/>
      <c r="B140" s="241"/>
      <c r="C140" s="242"/>
      <c r="D140" s="243" t="s">
        <v>195</v>
      </c>
      <c r="E140" s="244" t="s">
        <v>1</v>
      </c>
      <c r="F140" s="245" t="s">
        <v>5712</v>
      </c>
      <c r="G140" s="242"/>
      <c r="H140" s="244" t="s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195</v>
      </c>
      <c r="AU140" s="251" t="s">
        <v>83</v>
      </c>
      <c r="AV140" s="13" t="s">
        <v>81</v>
      </c>
      <c r="AW140" s="13" t="s">
        <v>30</v>
      </c>
      <c r="AX140" s="13" t="s">
        <v>73</v>
      </c>
      <c r="AY140" s="251" t="s">
        <v>183</v>
      </c>
    </row>
    <row r="141" s="14" customFormat="1">
      <c r="A141" s="14"/>
      <c r="B141" s="252"/>
      <c r="C141" s="253"/>
      <c r="D141" s="243" t="s">
        <v>195</v>
      </c>
      <c r="E141" s="254" t="s">
        <v>1</v>
      </c>
      <c r="F141" s="255" t="s">
        <v>327</v>
      </c>
      <c r="G141" s="253"/>
      <c r="H141" s="256">
        <v>16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195</v>
      </c>
      <c r="AU141" s="262" t="s">
        <v>83</v>
      </c>
      <c r="AV141" s="14" t="s">
        <v>83</v>
      </c>
      <c r="AW141" s="14" t="s">
        <v>30</v>
      </c>
      <c r="AX141" s="14" t="s">
        <v>73</v>
      </c>
      <c r="AY141" s="262" t="s">
        <v>183</v>
      </c>
    </row>
    <row r="142" s="15" customFormat="1">
      <c r="A142" s="15"/>
      <c r="B142" s="263"/>
      <c r="C142" s="264"/>
      <c r="D142" s="243" t="s">
        <v>195</v>
      </c>
      <c r="E142" s="265" t="s">
        <v>1</v>
      </c>
      <c r="F142" s="266" t="s">
        <v>219</v>
      </c>
      <c r="G142" s="264"/>
      <c r="H142" s="267">
        <v>16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3" t="s">
        <v>195</v>
      </c>
      <c r="AU142" s="273" t="s">
        <v>83</v>
      </c>
      <c r="AV142" s="15" t="s">
        <v>188</v>
      </c>
      <c r="AW142" s="15" t="s">
        <v>30</v>
      </c>
      <c r="AX142" s="15" t="s">
        <v>81</v>
      </c>
      <c r="AY142" s="273" t="s">
        <v>183</v>
      </c>
    </row>
    <row r="143" s="2" customFormat="1" ht="24.15" customHeight="1">
      <c r="A143" s="38"/>
      <c r="B143" s="39"/>
      <c r="C143" s="277" t="s">
        <v>283</v>
      </c>
      <c r="D143" s="277" t="s">
        <v>649</v>
      </c>
      <c r="E143" s="278" t="s">
        <v>5601</v>
      </c>
      <c r="F143" s="279" t="s">
        <v>5602</v>
      </c>
      <c r="G143" s="280" t="s">
        <v>319</v>
      </c>
      <c r="H143" s="281">
        <v>16.48</v>
      </c>
      <c r="I143" s="282"/>
      <c r="J143" s="283">
        <f>ROUND(I143*H143,2)</f>
        <v>0</v>
      </c>
      <c r="K143" s="284"/>
      <c r="L143" s="285"/>
      <c r="M143" s="286" t="s">
        <v>1</v>
      </c>
      <c r="N143" s="287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435</v>
      </c>
      <c r="AT143" s="239" t="s">
        <v>649</v>
      </c>
      <c r="AU143" s="239" t="s">
        <v>83</v>
      </c>
      <c r="AY143" s="17" t="s">
        <v>183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327</v>
      </c>
      <c r="BM143" s="239" t="s">
        <v>5716</v>
      </c>
    </row>
    <row r="144" s="14" customFormat="1">
      <c r="A144" s="14"/>
      <c r="B144" s="252"/>
      <c r="C144" s="253"/>
      <c r="D144" s="243" t="s">
        <v>195</v>
      </c>
      <c r="E144" s="254" t="s">
        <v>1</v>
      </c>
      <c r="F144" s="255" t="s">
        <v>327</v>
      </c>
      <c r="G144" s="253"/>
      <c r="H144" s="256">
        <v>16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195</v>
      </c>
      <c r="AU144" s="262" t="s">
        <v>83</v>
      </c>
      <c r="AV144" s="14" t="s">
        <v>83</v>
      </c>
      <c r="AW144" s="14" t="s">
        <v>30</v>
      </c>
      <c r="AX144" s="14" t="s">
        <v>81</v>
      </c>
      <c r="AY144" s="262" t="s">
        <v>183</v>
      </c>
    </row>
    <row r="145" s="14" customFormat="1">
      <c r="A145" s="14"/>
      <c r="B145" s="252"/>
      <c r="C145" s="253"/>
      <c r="D145" s="243" t="s">
        <v>195</v>
      </c>
      <c r="E145" s="253"/>
      <c r="F145" s="255" t="s">
        <v>5714</v>
      </c>
      <c r="G145" s="253"/>
      <c r="H145" s="256">
        <v>16.48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195</v>
      </c>
      <c r="AU145" s="262" t="s">
        <v>83</v>
      </c>
      <c r="AV145" s="14" t="s">
        <v>83</v>
      </c>
      <c r="AW145" s="14" t="s">
        <v>4</v>
      </c>
      <c r="AX145" s="14" t="s">
        <v>81</v>
      </c>
      <c r="AY145" s="262" t="s">
        <v>183</v>
      </c>
    </row>
    <row r="146" s="2" customFormat="1" ht="16.5" customHeight="1">
      <c r="A146" s="38"/>
      <c r="B146" s="39"/>
      <c r="C146" s="227" t="s">
        <v>190</v>
      </c>
      <c r="D146" s="227" t="s">
        <v>185</v>
      </c>
      <c r="E146" s="228" t="s">
        <v>5611</v>
      </c>
      <c r="F146" s="229" t="s">
        <v>5612</v>
      </c>
      <c r="G146" s="230" t="s">
        <v>939</v>
      </c>
      <c r="H146" s="231">
        <v>2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327</v>
      </c>
      <c r="AT146" s="239" t="s">
        <v>185</v>
      </c>
      <c r="AU146" s="239" t="s">
        <v>83</v>
      </c>
      <c r="AY146" s="17" t="s">
        <v>183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81</v>
      </c>
      <c r="BK146" s="240">
        <f>ROUND(I146*H146,2)</f>
        <v>0</v>
      </c>
      <c r="BL146" s="17" t="s">
        <v>327</v>
      </c>
      <c r="BM146" s="239" t="s">
        <v>5717</v>
      </c>
    </row>
    <row r="147" s="14" customFormat="1">
      <c r="A147" s="14"/>
      <c r="B147" s="252"/>
      <c r="C147" s="253"/>
      <c r="D147" s="243" t="s">
        <v>195</v>
      </c>
      <c r="E147" s="254" t="s">
        <v>1</v>
      </c>
      <c r="F147" s="255" t="s">
        <v>83</v>
      </c>
      <c r="G147" s="253"/>
      <c r="H147" s="256">
        <v>2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195</v>
      </c>
      <c r="AU147" s="262" t="s">
        <v>83</v>
      </c>
      <c r="AV147" s="14" t="s">
        <v>83</v>
      </c>
      <c r="AW147" s="14" t="s">
        <v>30</v>
      </c>
      <c r="AX147" s="14" t="s">
        <v>81</v>
      </c>
      <c r="AY147" s="262" t="s">
        <v>183</v>
      </c>
    </row>
    <row r="148" s="2" customFormat="1" ht="24.15" customHeight="1">
      <c r="A148" s="38"/>
      <c r="B148" s="39"/>
      <c r="C148" s="227" t="s">
        <v>137</v>
      </c>
      <c r="D148" s="227" t="s">
        <v>185</v>
      </c>
      <c r="E148" s="228" t="s">
        <v>5614</v>
      </c>
      <c r="F148" s="229" t="s">
        <v>5615</v>
      </c>
      <c r="G148" s="230" t="s">
        <v>325</v>
      </c>
      <c r="H148" s="231">
        <v>4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327</v>
      </c>
      <c r="AT148" s="239" t="s">
        <v>185</v>
      </c>
      <c r="AU148" s="239" t="s">
        <v>83</v>
      </c>
      <c r="AY148" s="17" t="s">
        <v>183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327</v>
      </c>
      <c r="BM148" s="239" t="s">
        <v>5718</v>
      </c>
    </row>
    <row r="149" s="14" customFormat="1">
      <c r="A149" s="14"/>
      <c r="B149" s="252"/>
      <c r="C149" s="253"/>
      <c r="D149" s="243" t="s">
        <v>195</v>
      </c>
      <c r="E149" s="254" t="s">
        <v>1</v>
      </c>
      <c r="F149" s="255" t="s">
        <v>83</v>
      </c>
      <c r="G149" s="253"/>
      <c r="H149" s="256">
        <v>2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195</v>
      </c>
      <c r="AU149" s="262" t="s">
        <v>83</v>
      </c>
      <c r="AV149" s="14" t="s">
        <v>83</v>
      </c>
      <c r="AW149" s="14" t="s">
        <v>30</v>
      </c>
      <c r="AX149" s="14" t="s">
        <v>81</v>
      </c>
      <c r="AY149" s="262" t="s">
        <v>183</v>
      </c>
    </row>
    <row r="150" s="14" customFormat="1">
      <c r="A150" s="14"/>
      <c r="B150" s="252"/>
      <c r="C150" s="253"/>
      <c r="D150" s="243" t="s">
        <v>195</v>
      </c>
      <c r="E150" s="253"/>
      <c r="F150" s="255" t="s">
        <v>5620</v>
      </c>
      <c r="G150" s="253"/>
      <c r="H150" s="256">
        <v>4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195</v>
      </c>
      <c r="AU150" s="262" t="s">
        <v>83</v>
      </c>
      <c r="AV150" s="14" t="s">
        <v>83</v>
      </c>
      <c r="AW150" s="14" t="s">
        <v>4</v>
      </c>
      <c r="AX150" s="14" t="s">
        <v>81</v>
      </c>
      <c r="AY150" s="262" t="s">
        <v>183</v>
      </c>
    </row>
    <row r="151" s="2" customFormat="1" ht="24.15" customHeight="1">
      <c r="A151" s="38"/>
      <c r="B151" s="39"/>
      <c r="C151" s="277" t="s">
        <v>140</v>
      </c>
      <c r="D151" s="277" t="s">
        <v>649</v>
      </c>
      <c r="E151" s="278" t="s">
        <v>5621</v>
      </c>
      <c r="F151" s="279" t="s">
        <v>5622</v>
      </c>
      <c r="G151" s="280" t="s">
        <v>3243</v>
      </c>
      <c r="H151" s="281">
        <v>4</v>
      </c>
      <c r="I151" s="282"/>
      <c r="J151" s="283">
        <f>ROUND(I151*H151,2)</f>
        <v>0</v>
      </c>
      <c r="K151" s="284"/>
      <c r="L151" s="285"/>
      <c r="M151" s="286" t="s">
        <v>1</v>
      </c>
      <c r="N151" s="287" t="s">
        <v>38</v>
      </c>
      <c r="O151" s="91"/>
      <c r="P151" s="237">
        <f>O151*H151</f>
        <v>0</v>
      </c>
      <c r="Q151" s="237">
        <v>5.0000000000000002E-05</v>
      </c>
      <c r="R151" s="237">
        <f>Q151*H151</f>
        <v>0.00020000000000000001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435</v>
      </c>
      <c r="AT151" s="239" t="s">
        <v>649</v>
      </c>
      <c r="AU151" s="239" t="s">
        <v>83</v>
      </c>
      <c r="AY151" s="17" t="s">
        <v>183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327</v>
      </c>
      <c r="BM151" s="239" t="s">
        <v>5719</v>
      </c>
    </row>
    <row r="152" s="14" customFormat="1">
      <c r="A152" s="14"/>
      <c r="B152" s="252"/>
      <c r="C152" s="253"/>
      <c r="D152" s="243" t="s">
        <v>195</v>
      </c>
      <c r="E152" s="253"/>
      <c r="F152" s="255" t="s">
        <v>5620</v>
      </c>
      <c r="G152" s="253"/>
      <c r="H152" s="256">
        <v>4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195</v>
      </c>
      <c r="AU152" s="262" t="s">
        <v>83</v>
      </c>
      <c r="AV152" s="14" t="s">
        <v>83</v>
      </c>
      <c r="AW152" s="14" t="s">
        <v>4</v>
      </c>
      <c r="AX152" s="14" t="s">
        <v>81</v>
      </c>
      <c r="AY152" s="262" t="s">
        <v>183</v>
      </c>
    </row>
    <row r="153" s="2" customFormat="1" ht="33" customHeight="1">
      <c r="A153" s="38"/>
      <c r="B153" s="39"/>
      <c r="C153" s="277" t="s">
        <v>8</v>
      </c>
      <c r="D153" s="277" t="s">
        <v>649</v>
      </c>
      <c r="E153" s="278" t="s">
        <v>5668</v>
      </c>
      <c r="F153" s="279" t="s">
        <v>5669</v>
      </c>
      <c r="G153" s="280" t="s">
        <v>325</v>
      </c>
      <c r="H153" s="281">
        <v>4</v>
      </c>
      <c r="I153" s="282"/>
      <c r="J153" s="283">
        <f>ROUND(I153*H153,2)</f>
        <v>0</v>
      </c>
      <c r="K153" s="284"/>
      <c r="L153" s="285"/>
      <c r="M153" s="286" t="s">
        <v>1</v>
      </c>
      <c r="N153" s="287" t="s">
        <v>38</v>
      </c>
      <c r="O153" s="91"/>
      <c r="P153" s="237">
        <f>O153*H153</f>
        <v>0</v>
      </c>
      <c r="Q153" s="237">
        <v>0.00020000000000000001</v>
      </c>
      <c r="R153" s="237">
        <f>Q153*H153</f>
        <v>0.00080000000000000004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435</v>
      </c>
      <c r="AT153" s="239" t="s">
        <v>649</v>
      </c>
      <c r="AU153" s="239" t="s">
        <v>83</v>
      </c>
      <c r="AY153" s="17" t="s">
        <v>183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327</v>
      </c>
      <c r="BM153" s="239" t="s">
        <v>5720</v>
      </c>
    </row>
    <row r="154" s="14" customFormat="1">
      <c r="A154" s="14"/>
      <c r="B154" s="252"/>
      <c r="C154" s="253"/>
      <c r="D154" s="243" t="s">
        <v>195</v>
      </c>
      <c r="E154" s="253"/>
      <c r="F154" s="255" t="s">
        <v>5620</v>
      </c>
      <c r="G154" s="253"/>
      <c r="H154" s="256">
        <v>4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195</v>
      </c>
      <c r="AU154" s="262" t="s">
        <v>83</v>
      </c>
      <c r="AV154" s="14" t="s">
        <v>83</v>
      </c>
      <c r="AW154" s="14" t="s">
        <v>4</v>
      </c>
      <c r="AX154" s="14" t="s">
        <v>81</v>
      </c>
      <c r="AY154" s="262" t="s">
        <v>183</v>
      </c>
    </row>
    <row r="155" s="2" customFormat="1" ht="24.15" customHeight="1">
      <c r="A155" s="38"/>
      <c r="B155" s="39"/>
      <c r="C155" s="227" t="s">
        <v>143</v>
      </c>
      <c r="D155" s="227" t="s">
        <v>185</v>
      </c>
      <c r="E155" s="228" t="s">
        <v>5671</v>
      </c>
      <c r="F155" s="229" t="s">
        <v>5672</v>
      </c>
      <c r="G155" s="230" t="s">
        <v>325</v>
      </c>
      <c r="H155" s="231">
        <v>1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327</v>
      </c>
      <c r="AT155" s="239" t="s">
        <v>185</v>
      </c>
      <c r="AU155" s="239" t="s">
        <v>83</v>
      </c>
      <c r="AY155" s="17" t="s">
        <v>183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327</v>
      </c>
      <c r="BM155" s="239" t="s">
        <v>5721</v>
      </c>
    </row>
    <row r="156" s="2" customFormat="1" ht="16.5" customHeight="1">
      <c r="A156" s="38"/>
      <c r="B156" s="39"/>
      <c r="C156" s="227" t="s">
        <v>146</v>
      </c>
      <c r="D156" s="227" t="s">
        <v>185</v>
      </c>
      <c r="E156" s="228" t="s">
        <v>5627</v>
      </c>
      <c r="F156" s="229" t="s">
        <v>5628</v>
      </c>
      <c r="G156" s="230" t="s">
        <v>536</v>
      </c>
      <c r="H156" s="231">
        <v>10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327</v>
      </c>
      <c r="AT156" s="239" t="s">
        <v>185</v>
      </c>
      <c r="AU156" s="239" t="s">
        <v>83</v>
      </c>
      <c r="AY156" s="17" t="s">
        <v>183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81</v>
      </c>
      <c r="BK156" s="240">
        <f>ROUND(I156*H156,2)</f>
        <v>0</v>
      </c>
      <c r="BL156" s="17" t="s">
        <v>327</v>
      </c>
      <c r="BM156" s="239" t="s">
        <v>5722</v>
      </c>
    </row>
    <row r="157" s="14" customFormat="1">
      <c r="A157" s="14"/>
      <c r="B157" s="252"/>
      <c r="C157" s="253"/>
      <c r="D157" s="243" t="s">
        <v>195</v>
      </c>
      <c r="E157" s="254" t="s">
        <v>1</v>
      </c>
      <c r="F157" s="255" t="s">
        <v>137</v>
      </c>
      <c r="G157" s="253"/>
      <c r="H157" s="256">
        <v>10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195</v>
      </c>
      <c r="AU157" s="262" t="s">
        <v>83</v>
      </c>
      <c r="AV157" s="14" t="s">
        <v>83</v>
      </c>
      <c r="AW157" s="14" t="s">
        <v>30</v>
      </c>
      <c r="AX157" s="14" t="s">
        <v>81</v>
      </c>
      <c r="AY157" s="262" t="s">
        <v>183</v>
      </c>
    </row>
    <row r="158" s="2" customFormat="1" ht="16.5" customHeight="1">
      <c r="A158" s="38"/>
      <c r="B158" s="39"/>
      <c r="C158" s="277" t="s">
        <v>322</v>
      </c>
      <c r="D158" s="277" t="s">
        <v>649</v>
      </c>
      <c r="E158" s="278" t="s">
        <v>5630</v>
      </c>
      <c r="F158" s="279" t="s">
        <v>5631</v>
      </c>
      <c r="G158" s="280" t="s">
        <v>536</v>
      </c>
      <c r="H158" s="281">
        <v>10</v>
      </c>
      <c r="I158" s="282"/>
      <c r="J158" s="283">
        <f>ROUND(I158*H158,2)</f>
        <v>0</v>
      </c>
      <c r="K158" s="284"/>
      <c r="L158" s="285"/>
      <c r="M158" s="286" t="s">
        <v>1</v>
      </c>
      <c r="N158" s="287" t="s">
        <v>38</v>
      </c>
      <c r="O158" s="91"/>
      <c r="P158" s="237">
        <f>O158*H158</f>
        <v>0</v>
      </c>
      <c r="Q158" s="237">
        <v>0.001</v>
      </c>
      <c r="R158" s="237">
        <f>Q158*H158</f>
        <v>0.01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435</v>
      </c>
      <c r="AT158" s="239" t="s">
        <v>649</v>
      </c>
      <c r="AU158" s="239" t="s">
        <v>83</v>
      </c>
      <c r="AY158" s="17" t="s">
        <v>183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81</v>
      </c>
      <c r="BK158" s="240">
        <f>ROUND(I158*H158,2)</f>
        <v>0</v>
      </c>
      <c r="BL158" s="17" t="s">
        <v>327</v>
      </c>
      <c r="BM158" s="239" t="s">
        <v>5723</v>
      </c>
    </row>
    <row r="159" s="2" customFormat="1" ht="24.15" customHeight="1">
      <c r="A159" s="38"/>
      <c r="B159" s="39"/>
      <c r="C159" s="227" t="s">
        <v>327</v>
      </c>
      <c r="D159" s="227" t="s">
        <v>185</v>
      </c>
      <c r="E159" s="228" t="s">
        <v>4596</v>
      </c>
      <c r="F159" s="229" t="s">
        <v>4597</v>
      </c>
      <c r="G159" s="230" t="s">
        <v>293</v>
      </c>
      <c r="H159" s="231">
        <v>0.089999999999999997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327</v>
      </c>
      <c r="AT159" s="239" t="s">
        <v>185</v>
      </c>
      <c r="AU159" s="239" t="s">
        <v>83</v>
      </c>
      <c r="AY159" s="17" t="s">
        <v>183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327</v>
      </c>
      <c r="BM159" s="239" t="s">
        <v>5724</v>
      </c>
    </row>
    <row r="160" s="2" customFormat="1" ht="33" customHeight="1">
      <c r="A160" s="38"/>
      <c r="B160" s="39"/>
      <c r="C160" s="227" t="s">
        <v>331</v>
      </c>
      <c r="D160" s="227" t="s">
        <v>185</v>
      </c>
      <c r="E160" s="228" t="s">
        <v>4599</v>
      </c>
      <c r="F160" s="229" t="s">
        <v>4600</v>
      </c>
      <c r="G160" s="230" t="s">
        <v>293</v>
      </c>
      <c r="H160" s="231">
        <v>0.27000000000000002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327</v>
      </c>
      <c r="AT160" s="239" t="s">
        <v>185</v>
      </c>
      <c r="AU160" s="239" t="s">
        <v>83</v>
      </c>
      <c r="AY160" s="17" t="s">
        <v>183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81</v>
      </c>
      <c r="BK160" s="240">
        <f>ROUND(I160*H160,2)</f>
        <v>0</v>
      </c>
      <c r="BL160" s="17" t="s">
        <v>327</v>
      </c>
      <c r="BM160" s="239" t="s">
        <v>5725</v>
      </c>
    </row>
    <row r="161" s="14" customFormat="1">
      <c r="A161" s="14"/>
      <c r="B161" s="252"/>
      <c r="C161" s="253"/>
      <c r="D161" s="243" t="s">
        <v>195</v>
      </c>
      <c r="E161" s="253"/>
      <c r="F161" s="255" t="s">
        <v>5726</v>
      </c>
      <c r="G161" s="253"/>
      <c r="H161" s="256">
        <v>0.27000000000000002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195</v>
      </c>
      <c r="AU161" s="262" t="s">
        <v>83</v>
      </c>
      <c r="AV161" s="14" t="s">
        <v>83</v>
      </c>
      <c r="AW161" s="14" t="s">
        <v>4</v>
      </c>
      <c r="AX161" s="14" t="s">
        <v>81</v>
      </c>
      <c r="AY161" s="262" t="s">
        <v>183</v>
      </c>
    </row>
    <row r="162" s="12" customFormat="1" ht="25.92" customHeight="1">
      <c r="A162" s="12"/>
      <c r="B162" s="211"/>
      <c r="C162" s="212"/>
      <c r="D162" s="213" t="s">
        <v>72</v>
      </c>
      <c r="E162" s="214" t="s">
        <v>5284</v>
      </c>
      <c r="F162" s="214" t="s">
        <v>5285</v>
      </c>
      <c r="G162" s="212"/>
      <c r="H162" s="212"/>
      <c r="I162" s="215"/>
      <c r="J162" s="216">
        <f>BK162</f>
        <v>0</v>
      </c>
      <c r="K162" s="212"/>
      <c r="L162" s="217"/>
      <c r="M162" s="218"/>
      <c r="N162" s="219"/>
      <c r="O162" s="219"/>
      <c r="P162" s="220">
        <f>SUM(P163:P165)</f>
        <v>0</v>
      </c>
      <c r="Q162" s="219"/>
      <c r="R162" s="220">
        <f>SUM(R163:R165)</f>
        <v>0</v>
      </c>
      <c r="S162" s="219"/>
      <c r="T162" s="221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188</v>
      </c>
      <c r="AT162" s="223" t="s">
        <v>72</v>
      </c>
      <c r="AU162" s="223" t="s">
        <v>73</v>
      </c>
      <c r="AY162" s="222" t="s">
        <v>183</v>
      </c>
      <c r="BK162" s="224">
        <f>SUM(BK163:BK165)</f>
        <v>0</v>
      </c>
    </row>
    <row r="163" s="2" customFormat="1" ht="24.15" customHeight="1">
      <c r="A163" s="38"/>
      <c r="B163" s="39"/>
      <c r="C163" s="227" t="s">
        <v>335</v>
      </c>
      <c r="D163" s="227" t="s">
        <v>185</v>
      </c>
      <c r="E163" s="228" t="s">
        <v>5636</v>
      </c>
      <c r="F163" s="229" t="s">
        <v>5637</v>
      </c>
      <c r="G163" s="230" t="s">
        <v>939</v>
      </c>
      <c r="H163" s="231">
        <v>4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3525</v>
      </c>
      <c r="AT163" s="239" t="s">
        <v>185</v>
      </c>
      <c r="AU163" s="239" t="s">
        <v>81</v>
      </c>
      <c r="AY163" s="17" t="s">
        <v>183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3525</v>
      </c>
      <c r="BM163" s="239" t="s">
        <v>5727</v>
      </c>
    </row>
    <row r="164" s="13" customFormat="1">
      <c r="A164" s="13"/>
      <c r="B164" s="241"/>
      <c r="C164" s="242"/>
      <c r="D164" s="243" t="s">
        <v>195</v>
      </c>
      <c r="E164" s="244" t="s">
        <v>1</v>
      </c>
      <c r="F164" s="245" t="s">
        <v>5639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195</v>
      </c>
      <c r="AU164" s="251" t="s">
        <v>81</v>
      </c>
      <c r="AV164" s="13" t="s">
        <v>81</v>
      </c>
      <c r="AW164" s="13" t="s">
        <v>30</v>
      </c>
      <c r="AX164" s="13" t="s">
        <v>73</v>
      </c>
      <c r="AY164" s="251" t="s">
        <v>183</v>
      </c>
    </row>
    <row r="165" s="14" customFormat="1">
      <c r="A165" s="14"/>
      <c r="B165" s="252"/>
      <c r="C165" s="253"/>
      <c r="D165" s="243" t="s">
        <v>195</v>
      </c>
      <c r="E165" s="254" t="s">
        <v>1</v>
      </c>
      <c r="F165" s="255" t="s">
        <v>188</v>
      </c>
      <c r="G165" s="253"/>
      <c r="H165" s="256">
        <v>4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195</v>
      </c>
      <c r="AU165" s="262" t="s">
        <v>81</v>
      </c>
      <c r="AV165" s="14" t="s">
        <v>83</v>
      </c>
      <c r="AW165" s="14" t="s">
        <v>30</v>
      </c>
      <c r="AX165" s="14" t="s">
        <v>81</v>
      </c>
      <c r="AY165" s="262" t="s">
        <v>183</v>
      </c>
    </row>
    <row r="166" s="12" customFormat="1" ht="25.92" customHeight="1">
      <c r="A166" s="12"/>
      <c r="B166" s="211"/>
      <c r="C166" s="212"/>
      <c r="D166" s="213" t="s">
        <v>72</v>
      </c>
      <c r="E166" s="214" t="s">
        <v>147</v>
      </c>
      <c r="F166" s="214" t="s">
        <v>4334</v>
      </c>
      <c r="G166" s="212"/>
      <c r="H166" s="212"/>
      <c r="I166" s="215"/>
      <c r="J166" s="216">
        <f>BK166</f>
        <v>0</v>
      </c>
      <c r="K166" s="212"/>
      <c r="L166" s="217"/>
      <c r="M166" s="218"/>
      <c r="N166" s="219"/>
      <c r="O166" s="219"/>
      <c r="P166" s="220">
        <f>P167</f>
        <v>0</v>
      </c>
      <c r="Q166" s="219"/>
      <c r="R166" s="220">
        <f>R167</f>
        <v>0</v>
      </c>
      <c r="S166" s="219"/>
      <c r="T166" s="221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244</v>
      </c>
      <c r="AT166" s="223" t="s">
        <v>72</v>
      </c>
      <c r="AU166" s="223" t="s">
        <v>73</v>
      </c>
      <c r="AY166" s="222" t="s">
        <v>183</v>
      </c>
      <c r="BK166" s="224">
        <f>BK167</f>
        <v>0</v>
      </c>
    </row>
    <row r="167" s="12" customFormat="1" ht="22.8" customHeight="1">
      <c r="A167" s="12"/>
      <c r="B167" s="211"/>
      <c r="C167" s="212"/>
      <c r="D167" s="213" t="s">
        <v>72</v>
      </c>
      <c r="E167" s="225" t="s">
        <v>4335</v>
      </c>
      <c r="F167" s="225" t="s">
        <v>4336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SUM(P168:P169)</f>
        <v>0</v>
      </c>
      <c r="Q167" s="219"/>
      <c r="R167" s="220">
        <f>SUM(R168:R169)</f>
        <v>0</v>
      </c>
      <c r="S167" s="219"/>
      <c r="T167" s="221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244</v>
      </c>
      <c r="AT167" s="223" t="s">
        <v>72</v>
      </c>
      <c r="AU167" s="223" t="s">
        <v>81</v>
      </c>
      <c r="AY167" s="222" t="s">
        <v>183</v>
      </c>
      <c r="BK167" s="224">
        <f>SUM(BK168:BK169)</f>
        <v>0</v>
      </c>
    </row>
    <row r="168" s="2" customFormat="1" ht="16.5" customHeight="1">
      <c r="A168" s="38"/>
      <c r="B168" s="39"/>
      <c r="C168" s="227" t="s">
        <v>343</v>
      </c>
      <c r="D168" s="227" t="s">
        <v>185</v>
      </c>
      <c r="E168" s="228" t="s">
        <v>4337</v>
      </c>
      <c r="F168" s="229" t="s">
        <v>4338</v>
      </c>
      <c r="G168" s="230" t="s">
        <v>1875</v>
      </c>
      <c r="H168" s="231">
        <v>1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38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4339</v>
      </c>
      <c r="AT168" s="239" t="s">
        <v>185</v>
      </c>
      <c r="AU168" s="239" t="s">
        <v>83</v>
      </c>
      <c r="AY168" s="17" t="s">
        <v>183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81</v>
      </c>
      <c r="BK168" s="240">
        <f>ROUND(I168*H168,2)</f>
        <v>0</v>
      </c>
      <c r="BL168" s="17" t="s">
        <v>4339</v>
      </c>
      <c r="BM168" s="239" t="s">
        <v>5728</v>
      </c>
    </row>
    <row r="169" s="2" customFormat="1" ht="16.5" customHeight="1">
      <c r="A169" s="38"/>
      <c r="B169" s="39"/>
      <c r="C169" s="227" t="s">
        <v>349</v>
      </c>
      <c r="D169" s="227" t="s">
        <v>185</v>
      </c>
      <c r="E169" s="228" t="s">
        <v>4341</v>
      </c>
      <c r="F169" s="229" t="s">
        <v>4342</v>
      </c>
      <c r="G169" s="230" t="s">
        <v>1875</v>
      </c>
      <c r="H169" s="231">
        <v>1</v>
      </c>
      <c r="I169" s="232"/>
      <c r="J169" s="233">
        <f>ROUND(I169*H169,2)</f>
        <v>0</v>
      </c>
      <c r="K169" s="234"/>
      <c r="L169" s="44"/>
      <c r="M169" s="290" t="s">
        <v>1</v>
      </c>
      <c r="N169" s="291" t="s">
        <v>38</v>
      </c>
      <c r="O169" s="292"/>
      <c r="P169" s="293">
        <f>O169*H169</f>
        <v>0</v>
      </c>
      <c r="Q169" s="293">
        <v>0</v>
      </c>
      <c r="R169" s="293">
        <f>Q169*H169</f>
        <v>0</v>
      </c>
      <c r="S169" s="293">
        <v>0</v>
      </c>
      <c r="T169" s="29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4339</v>
      </c>
      <c r="AT169" s="239" t="s">
        <v>185</v>
      </c>
      <c r="AU169" s="239" t="s">
        <v>83</v>
      </c>
      <c r="AY169" s="17" t="s">
        <v>183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4339</v>
      </c>
      <c r="BM169" s="239" t="s">
        <v>5729</v>
      </c>
    </row>
    <row r="170" s="2" customFormat="1" ht="6.96" customHeight="1">
      <c r="A170" s="38"/>
      <c r="B170" s="66"/>
      <c r="C170" s="67"/>
      <c r="D170" s="67"/>
      <c r="E170" s="67"/>
      <c r="F170" s="67"/>
      <c r="G170" s="67"/>
      <c r="H170" s="67"/>
      <c r="I170" s="67"/>
      <c r="J170" s="67"/>
      <c r="K170" s="67"/>
      <c r="L170" s="44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sheetProtection sheet="1" autoFilter="0" formatColumns="0" formatRows="0" objects="1" scenarios="1" spinCount="100000" saltValue="3jLQjHA0FXW/8s7mhmiXH2uKGYLe2VFh9RhiA4Ij0CYOA/2tokX44XI4avwtZkSJNsMro7dKeRQFnhl6Ixa0KQ==" hashValue="tPMRwxPwcP+V3Nf9DLNzhBpoTH5mew9PmpZP+egIRGYRV6AgQDRwgnVDoOm9p+KcSIK3WFvonjPOBw1QOFHAgQ==" algorithmName="SHA-512" password="CC35"/>
  <autoFilter ref="C124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150</v>
      </c>
      <c r="L8" s="20"/>
    </row>
    <row r="9" s="2" customFormat="1" ht="16.5" customHeight="1">
      <c r="A9" s="38"/>
      <c r="B9" s="44"/>
      <c r="C9" s="38"/>
      <c r="D9" s="38"/>
      <c r="E9" s="151" t="s">
        <v>5578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4235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5730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10. 6. 2025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ROUND((SUM(BE124:BE143)),  2)</f>
        <v>0</v>
      </c>
      <c r="G35" s="38"/>
      <c r="H35" s="38"/>
      <c r="I35" s="164">
        <v>0.20999999999999999</v>
      </c>
      <c r="J35" s="163">
        <f>ROUND(((SUM(BE124:BE143))*I35),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ROUND((SUM(BF124:BF143)),  2)</f>
        <v>0</v>
      </c>
      <c r="G36" s="38"/>
      <c r="H36" s="38"/>
      <c r="I36" s="164">
        <v>0.12</v>
      </c>
      <c r="J36" s="163">
        <f>ROUND(((SUM(BF124:BF143))*I36),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ROUND((SUM(BG124:BG143)),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ROUND((SUM(BH124:BH143)),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ROUND((SUM(BI124:BI143)),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150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5578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4235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05 - Demontáže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10. 6. 2025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153</v>
      </c>
      <c r="D96" s="185"/>
      <c r="E96" s="185"/>
      <c r="F96" s="185"/>
      <c r="G96" s="185"/>
      <c r="H96" s="185"/>
      <c r="I96" s="185"/>
      <c r="J96" s="186" t="s">
        <v>154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155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156</v>
      </c>
    </row>
    <row r="99" s="9" customFormat="1" ht="24.96" customHeight="1">
      <c r="A99" s="9"/>
      <c r="B99" s="188"/>
      <c r="C99" s="189"/>
      <c r="D99" s="190" t="s">
        <v>157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160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161</v>
      </c>
      <c r="E101" s="191"/>
      <c r="F101" s="191"/>
      <c r="G101" s="191"/>
      <c r="H101" s="191"/>
      <c r="I101" s="191"/>
      <c r="J101" s="192">
        <f>J134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4352</v>
      </c>
      <c r="E102" s="196"/>
      <c r="F102" s="196"/>
      <c r="G102" s="196"/>
      <c r="H102" s="196"/>
      <c r="I102" s="196"/>
      <c r="J102" s="197">
        <f>J135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168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3" t="str">
        <f>E7</f>
        <v>Dejvické divadlo-Přístavba a stavební úpravy objektu č.p.1084, k.ú. Dejvice, Zelená 15a,Praha 6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150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5578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4235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05 - Demontáže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 xml:space="preserve"> </v>
      </c>
      <c r="G118" s="40"/>
      <c r="H118" s="40"/>
      <c r="I118" s="32" t="s">
        <v>22</v>
      </c>
      <c r="J118" s="79" t="str">
        <f>IF(J14="","",J14)</f>
        <v>10. 6. 2025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 xml:space="preserve"> </v>
      </c>
      <c r="G120" s="40"/>
      <c r="H120" s="40"/>
      <c r="I120" s="32" t="s">
        <v>29</v>
      </c>
      <c r="J120" s="36" t="str">
        <f>E23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IF(E20="","",E20)</f>
        <v>Vyplň údaj</v>
      </c>
      <c r="G121" s="40"/>
      <c r="H121" s="40"/>
      <c r="I121" s="32" t="s">
        <v>31</v>
      </c>
      <c r="J121" s="36" t="str">
        <f>E26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169</v>
      </c>
      <c r="D123" s="202" t="s">
        <v>58</v>
      </c>
      <c r="E123" s="202" t="s">
        <v>54</v>
      </c>
      <c r="F123" s="202" t="s">
        <v>55</v>
      </c>
      <c r="G123" s="202" t="s">
        <v>170</v>
      </c>
      <c r="H123" s="202" t="s">
        <v>171</v>
      </c>
      <c r="I123" s="202" t="s">
        <v>172</v>
      </c>
      <c r="J123" s="203" t="s">
        <v>154</v>
      </c>
      <c r="K123" s="204" t="s">
        <v>173</v>
      </c>
      <c r="L123" s="205"/>
      <c r="M123" s="100" t="s">
        <v>1</v>
      </c>
      <c r="N123" s="101" t="s">
        <v>37</v>
      </c>
      <c r="O123" s="101" t="s">
        <v>174</v>
      </c>
      <c r="P123" s="101" t="s">
        <v>175</v>
      </c>
      <c r="Q123" s="101" t="s">
        <v>176</v>
      </c>
      <c r="R123" s="101" t="s">
        <v>177</v>
      </c>
      <c r="S123" s="101" t="s">
        <v>178</v>
      </c>
      <c r="T123" s="102" t="s">
        <v>179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180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P125+P134</f>
        <v>0</v>
      </c>
      <c r="Q124" s="104"/>
      <c r="R124" s="208">
        <f>R125+R134</f>
        <v>0</v>
      </c>
      <c r="S124" s="104"/>
      <c r="T124" s="209">
        <f>T125+T134</f>
        <v>4.7920600000000011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156</v>
      </c>
      <c r="BK124" s="210">
        <f>BK125+BK134</f>
        <v>0</v>
      </c>
    </row>
    <row r="125" s="12" customFormat="1" ht="25.92" customHeight="1">
      <c r="A125" s="12"/>
      <c r="B125" s="211"/>
      <c r="C125" s="212"/>
      <c r="D125" s="213" t="s">
        <v>72</v>
      </c>
      <c r="E125" s="214" t="s">
        <v>181</v>
      </c>
      <c r="F125" s="214" t="s">
        <v>182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</f>
        <v>0</v>
      </c>
      <c r="Q125" s="219"/>
      <c r="R125" s="220">
        <f>R126</f>
        <v>0</v>
      </c>
      <c r="S125" s="219"/>
      <c r="T125" s="221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81</v>
      </c>
      <c r="AT125" s="223" t="s">
        <v>72</v>
      </c>
      <c r="AU125" s="223" t="s">
        <v>73</v>
      </c>
      <c r="AY125" s="222" t="s">
        <v>183</v>
      </c>
      <c r="BK125" s="224">
        <f>BK126</f>
        <v>0</v>
      </c>
    </row>
    <row r="126" s="12" customFormat="1" ht="22.8" customHeight="1">
      <c r="A126" s="12"/>
      <c r="B126" s="211"/>
      <c r="C126" s="212"/>
      <c r="D126" s="213" t="s">
        <v>72</v>
      </c>
      <c r="E126" s="225" t="s">
        <v>433</v>
      </c>
      <c r="F126" s="225" t="s">
        <v>434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SUM(P127:P133)</f>
        <v>0</v>
      </c>
      <c r="Q126" s="219"/>
      <c r="R126" s="220">
        <f>SUM(R127:R133)</f>
        <v>0</v>
      </c>
      <c r="S126" s="219"/>
      <c r="T126" s="221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81</v>
      </c>
      <c r="AT126" s="223" t="s">
        <v>72</v>
      </c>
      <c r="AU126" s="223" t="s">
        <v>81</v>
      </c>
      <c r="AY126" s="222" t="s">
        <v>183</v>
      </c>
      <c r="BK126" s="224">
        <f>SUM(BK127:BK133)</f>
        <v>0</v>
      </c>
    </row>
    <row r="127" s="2" customFormat="1" ht="24.15" customHeight="1">
      <c r="A127" s="38"/>
      <c r="B127" s="39"/>
      <c r="C127" s="227" t="s">
        <v>81</v>
      </c>
      <c r="D127" s="227" t="s">
        <v>185</v>
      </c>
      <c r="E127" s="228" t="s">
        <v>436</v>
      </c>
      <c r="F127" s="229" t="s">
        <v>437</v>
      </c>
      <c r="G127" s="230" t="s">
        <v>293</v>
      </c>
      <c r="H127" s="231">
        <v>4.7919999999999998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38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188</v>
      </c>
      <c r="AT127" s="239" t="s">
        <v>185</v>
      </c>
      <c r="AU127" s="239" t="s">
        <v>83</v>
      </c>
      <c r="AY127" s="17" t="s">
        <v>183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81</v>
      </c>
      <c r="BK127" s="240">
        <f>ROUND(I127*H127,2)</f>
        <v>0</v>
      </c>
      <c r="BL127" s="17" t="s">
        <v>188</v>
      </c>
      <c r="BM127" s="239" t="s">
        <v>5731</v>
      </c>
    </row>
    <row r="128" s="2" customFormat="1" ht="33" customHeight="1">
      <c r="A128" s="38"/>
      <c r="B128" s="39"/>
      <c r="C128" s="227" t="s">
        <v>83</v>
      </c>
      <c r="D128" s="227" t="s">
        <v>185</v>
      </c>
      <c r="E128" s="228" t="s">
        <v>440</v>
      </c>
      <c r="F128" s="229" t="s">
        <v>441</v>
      </c>
      <c r="G128" s="230" t="s">
        <v>293</v>
      </c>
      <c r="H128" s="231">
        <v>23.960000000000001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188</v>
      </c>
      <c r="AT128" s="239" t="s">
        <v>185</v>
      </c>
      <c r="AU128" s="239" t="s">
        <v>83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188</v>
      </c>
      <c r="BM128" s="239" t="s">
        <v>5732</v>
      </c>
    </row>
    <row r="129" s="14" customFormat="1">
      <c r="A129" s="14"/>
      <c r="B129" s="252"/>
      <c r="C129" s="253"/>
      <c r="D129" s="243" t="s">
        <v>195</v>
      </c>
      <c r="E129" s="253"/>
      <c r="F129" s="255" t="s">
        <v>5733</v>
      </c>
      <c r="G129" s="253"/>
      <c r="H129" s="256">
        <v>23.960000000000001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195</v>
      </c>
      <c r="AU129" s="262" t="s">
        <v>83</v>
      </c>
      <c r="AV129" s="14" t="s">
        <v>83</v>
      </c>
      <c r="AW129" s="14" t="s">
        <v>4</v>
      </c>
      <c r="AX129" s="14" t="s">
        <v>81</v>
      </c>
      <c r="AY129" s="262" t="s">
        <v>183</v>
      </c>
    </row>
    <row r="130" s="2" customFormat="1" ht="24.15" customHeight="1">
      <c r="A130" s="38"/>
      <c r="B130" s="39"/>
      <c r="C130" s="227" t="s">
        <v>199</v>
      </c>
      <c r="D130" s="227" t="s">
        <v>185</v>
      </c>
      <c r="E130" s="228" t="s">
        <v>445</v>
      </c>
      <c r="F130" s="229" t="s">
        <v>446</v>
      </c>
      <c r="G130" s="230" t="s">
        <v>293</v>
      </c>
      <c r="H130" s="231">
        <v>4.7919999999999998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188</v>
      </c>
      <c r="AT130" s="239" t="s">
        <v>185</v>
      </c>
      <c r="AU130" s="239" t="s">
        <v>83</v>
      </c>
      <c r="AY130" s="17" t="s">
        <v>183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188</v>
      </c>
      <c r="BM130" s="239" t="s">
        <v>5734</v>
      </c>
    </row>
    <row r="131" s="2" customFormat="1" ht="24.15" customHeight="1">
      <c r="A131" s="38"/>
      <c r="B131" s="39"/>
      <c r="C131" s="227" t="s">
        <v>188</v>
      </c>
      <c r="D131" s="227" t="s">
        <v>185</v>
      </c>
      <c r="E131" s="228" t="s">
        <v>449</v>
      </c>
      <c r="F131" s="229" t="s">
        <v>450</v>
      </c>
      <c r="G131" s="230" t="s">
        <v>293</v>
      </c>
      <c r="H131" s="231">
        <v>91.048000000000002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188</v>
      </c>
      <c r="AT131" s="239" t="s">
        <v>185</v>
      </c>
      <c r="AU131" s="239" t="s">
        <v>83</v>
      </c>
      <c r="AY131" s="17" t="s">
        <v>183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188</v>
      </c>
      <c r="BM131" s="239" t="s">
        <v>5735</v>
      </c>
    </row>
    <row r="132" s="14" customFormat="1">
      <c r="A132" s="14"/>
      <c r="B132" s="252"/>
      <c r="C132" s="253"/>
      <c r="D132" s="243" t="s">
        <v>195</v>
      </c>
      <c r="E132" s="253"/>
      <c r="F132" s="255" t="s">
        <v>5736</v>
      </c>
      <c r="G132" s="253"/>
      <c r="H132" s="256">
        <v>91.048000000000002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195</v>
      </c>
      <c r="AU132" s="262" t="s">
        <v>83</v>
      </c>
      <c r="AV132" s="14" t="s">
        <v>83</v>
      </c>
      <c r="AW132" s="14" t="s">
        <v>4</v>
      </c>
      <c r="AX132" s="14" t="s">
        <v>81</v>
      </c>
      <c r="AY132" s="262" t="s">
        <v>183</v>
      </c>
    </row>
    <row r="133" s="2" customFormat="1" ht="49.05" customHeight="1">
      <c r="A133" s="38"/>
      <c r="B133" s="39"/>
      <c r="C133" s="227" t="s">
        <v>244</v>
      </c>
      <c r="D133" s="227" t="s">
        <v>185</v>
      </c>
      <c r="E133" s="228" t="s">
        <v>5737</v>
      </c>
      <c r="F133" s="229" t="s">
        <v>5738</v>
      </c>
      <c r="G133" s="230" t="s">
        <v>293</v>
      </c>
      <c r="H133" s="231">
        <v>4.7919999999999998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188</v>
      </c>
      <c r="AT133" s="239" t="s">
        <v>185</v>
      </c>
      <c r="AU133" s="239" t="s">
        <v>83</v>
      </c>
      <c r="AY133" s="17" t="s">
        <v>183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188</v>
      </c>
      <c r="BM133" s="239" t="s">
        <v>5739</v>
      </c>
    </row>
    <row r="134" s="12" customFormat="1" ht="25.92" customHeight="1">
      <c r="A134" s="12"/>
      <c r="B134" s="211"/>
      <c r="C134" s="212"/>
      <c r="D134" s="213" t="s">
        <v>72</v>
      </c>
      <c r="E134" s="214" t="s">
        <v>457</v>
      </c>
      <c r="F134" s="214" t="s">
        <v>458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</f>
        <v>0</v>
      </c>
      <c r="Q134" s="219"/>
      <c r="R134" s="220">
        <f>R135</f>
        <v>0</v>
      </c>
      <c r="S134" s="219"/>
      <c r="T134" s="221">
        <f>T135</f>
        <v>4.7920600000000011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83</v>
      </c>
      <c r="AT134" s="223" t="s">
        <v>72</v>
      </c>
      <c r="AU134" s="223" t="s">
        <v>73</v>
      </c>
      <c r="AY134" s="222" t="s">
        <v>183</v>
      </c>
      <c r="BK134" s="224">
        <f>BK135</f>
        <v>0</v>
      </c>
    </row>
    <row r="135" s="12" customFormat="1" ht="22.8" customHeight="1">
      <c r="A135" s="12"/>
      <c r="B135" s="211"/>
      <c r="C135" s="212"/>
      <c r="D135" s="213" t="s">
        <v>72</v>
      </c>
      <c r="E135" s="225" t="s">
        <v>4583</v>
      </c>
      <c r="F135" s="225" t="s">
        <v>117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SUM(P136:P143)</f>
        <v>0</v>
      </c>
      <c r="Q135" s="219"/>
      <c r="R135" s="220">
        <f>SUM(R136:R143)</f>
        <v>0</v>
      </c>
      <c r="S135" s="219"/>
      <c r="T135" s="221">
        <f>SUM(T136:T143)</f>
        <v>4.7920600000000011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83</v>
      </c>
      <c r="AT135" s="223" t="s">
        <v>72</v>
      </c>
      <c r="AU135" s="223" t="s">
        <v>81</v>
      </c>
      <c r="AY135" s="222" t="s">
        <v>183</v>
      </c>
      <c r="BK135" s="224">
        <f>SUM(BK136:BK143)</f>
        <v>0</v>
      </c>
    </row>
    <row r="136" s="2" customFormat="1" ht="37.8" customHeight="1">
      <c r="A136" s="38"/>
      <c r="B136" s="39"/>
      <c r="C136" s="227" t="s">
        <v>257</v>
      </c>
      <c r="D136" s="227" t="s">
        <v>185</v>
      </c>
      <c r="E136" s="228" t="s">
        <v>5740</v>
      </c>
      <c r="F136" s="229" t="s">
        <v>5741</v>
      </c>
      <c r="G136" s="230" t="s">
        <v>319</v>
      </c>
      <c r="H136" s="231">
        <v>80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0.059049999999999998</v>
      </c>
      <c r="T136" s="238">
        <f>S136*H136</f>
        <v>4.7240000000000002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327</v>
      </c>
      <c r="AT136" s="239" t="s">
        <v>185</v>
      </c>
      <c r="AU136" s="239" t="s">
        <v>83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327</v>
      </c>
      <c r="BM136" s="239" t="s">
        <v>5742</v>
      </c>
    </row>
    <row r="137" s="2" customFormat="1" ht="21.75" customHeight="1">
      <c r="A137" s="38"/>
      <c r="B137" s="39"/>
      <c r="C137" s="227" t="s">
        <v>277</v>
      </c>
      <c r="D137" s="227" t="s">
        <v>185</v>
      </c>
      <c r="E137" s="228" t="s">
        <v>5743</v>
      </c>
      <c r="F137" s="229" t="s">
        <v>5744</v>
      </c>
      <c r="G137" s="230" t="s">
        <v>325</v>
      </c>
      <c r="H137" s="231">
        <v>1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0.014</v>
      </c>
      <c r="T137" s="238">
        <f>S137*H137</f>
        <v>0.014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327</v>
      </c>
      <c r="AT137" s="239" t="s">
        <v>185</v>
      </c>
      <c r="AU137" s="239" t="s">
        <v>83</v>
      </c>
      <c r="AY137" s="17" t="s">
        <v>183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81</v>
      </c>
      <c r="BK137" s="240">
        <f>ROUND(I137*H137,2)</f>
        <v>0</v>
      </c>
      <c r="BL137" s="17" t="s">
        <v>327</v>
      </c>
      <c r="BM137" s="239" t="s">
        <v>5745</v>
      </c>
    </row>
    <row r="138" s="13" customFormat="1">
      <c r="A138" s="13"/>
      <c r="B138" s="241"/>
      <c r="C138" s="242"/>
      <c r="D138" s="243" t="s">
        <v>195</v>
      </c>
      <c r="E138" s="244" t="s">
        <v>1</v>
      </c>
      <c r="F138" s="245" t="s">
        <v>5746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195</v>
      </c>
      <c r="AU138" s="251" t="s">
        <v>83</v>
      </c>
      <c r="AV138" s="13" t="s">
        <v>81</v>
      </c>
      <c r="AW138" s="13" t="s">
        <v>30</v>
      </c>
      <c r="AX138" s="13" t="s">
        <v>73</v>
      </c>
      <c r="AY138" s="251" t="s">
        <v>183</v>
      </c>
    </row>
    <row r="139" s="14" customFormat="1">
      <c r="A139" s="14"/>
      <c r="B139" s="252"/>
      <c r="C139" s="253"/>
      <c r="D139" s="243" t="s">
        <v>195</v>
      </c>
      <c r="E139" s="254" t="s">
        <v>1</v>
      </c>
      <c r="F139" s="255" t="s">
        <v>81</v>
      </c>
      <c r="G139" s="253"/>
      <c r="H139" s="256">
        <v>1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195</v>
      </c>
      <c r="AU139" s="262" t="s">
        <v>83</v>
      </c>
      <c r="AV139" s="14" t="s">
        <v>83</v>
      </c>
      <c r="AW139" s="14" t="s">
        <v>30</v>
      </c>
      <c r="AX139" s="14" t="s">
        <v>81</v>
      </c>
      <c r="AY139" s="262" t="s">
        <v>183</v>
      </c>
    </row>
    <row r="140" s="2" customFormat="1" ht="24.15" customHeight="1">
      <c r="A140" s="38"/>
      <c r="B140" s="39"/>
      <c r="C140" s="227" t="s">
        <v>283</v>
      </c>
      <c r="D140" s="227" t="s">
        <v>185</v>
      </c>
      <c r="E140" s="228" t="s">
        <v>5747</v>
      </c>
      <c r="F140" s="229" t="s">
        <v>5748</v>
      </c>
      <c r="G140" s="230" t="s">
        <v>319</v>
      </c>
      <c r="H140" s="231">
        <v>80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0.00067000000000000002</v>
      </c>
      <c r="T140" s="238">
        <f>S140*H140</f>
        <v>0.053600000000000002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327</v>
      </c>
      <c r="AT140" s="239" t="s">
        <v>185</v>
      </c>
      <c r="AU140" s="239" t="s">
        <v>83</v>
      </c>
      <c r="AY140" s="17" t="s">
        <v>183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81</v>
      </c>
      <c r="BK140" s="240">
        <f>ROUND(I140*H140,2)</f>
        <v>0</v>
      </c>
      <c r="BL140" s="17" t="s">
        <v>327</v>
      </c>
      <c r="BM140" s="239" t="s">
        <v>5749</v>
      </c>
    </row>
    <row r="141" s="2" customFormat="1" ht="21.75" customHeight="1">
      <c r="A141" s="38"/>
      <c r="B141" s="39"/>
      <c r="C141" s="227" t="s">
        <v>190</v>
      </c>
      <c r="D141" s="227" t="s">
        <v>185</v>
      </c>
      <c r="E141" s="228" t="s">
        <v>5750</v>
      </c>
      <c r="F141" s="229" t="s">
        <v>5751</v>
      </c>
      <c r="G141" s="230" t="s">
        <v>325</v>
      </c>
      <c r="H141" s="231">
        <v>1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0.00025000000000000001</v>
      </c>
      <c r="T141" s="238">
        <f>S141*H141</f>
        <v>0.00025000000000000001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327</v>
      </c>
      <c r="AT141" s="239" t="s">
        <v>185</v>
      </c>
      <c r="AU141" s="239" t="s">
        <v>83</v>
      </c>
      <c r="AY141" s="17" t="s">
        <v>183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327</v>
      </c>
      <c r="BM141" s="239" t="s">
        <v>5752</v>
      </c>
    </row>
    <row r="142" s="2" customFormat="1" ht="21.75" customHeight="1">
      <c r="A142" s="38"/>
      <c r="B142" s="39"/>
      <c r="C142" s="227" t="s">
        <v>137</v>
      </c>
      <c r="D142" s="227" t="s">
        <v>185</v>
      </c>
      <c r="E142" s="228" t="s">
        <v>5753</v>
      </c>
      <c r="F142" s="229" t="s">
        <v>5754</v>
      </c>
      <c r="G142" s="230" t="s">
        <v>325</v>
      </c>
      <c r="H142" s="231">
        <v>1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0.00020000000000000001</v>
      </c>
      <c r="T142" s="238">
        <f>S142*H142</f>
        <v>0.00020000000000000001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327</v>
      </c>
      <c r="AT142" s="239" t="s">
        <v>185</v>
      </c>
      <c r="AU142" s="239" t="s">
        <v>83</v>
      </c>
      <c r="AY142" s="17" t="s">
        <v>183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327</v>
      </c>
      <c r="BM142" s="239" t="s">
        <v>5755</v>
      </c>
    </row>
    <row r="143" s="2" customFormat="1" ht="21.75" customHeight="1">
      <c r="A143" s="38"/>
      <c r="B143" s="39"/>
      <c r="C143" s="227" t="s">
        <v>140</v>
      </c>
      <c r="D143" s="227" t="s">
        <v>185</v>
      </c>
      <c r="E143" s="228" t="s">
        <v>5756</v>
      </c>
      <c r="F143" s="229" t="s">
        <v>5757</v>
      </c>
      <c r="G143" s="230" t="s">
        <v>325</v>
      </c>
      <c r="H143" s="231">
        <v>1</v>
      </c>
      <c r="I143" s="232"/>
      <c r="J143" s="233">
        <f>ROUND(I143*H143,2)</f>
        <v>0</v>
      </c>
      <c r="K143" s="234"/>
      <c r="L143" s="44"/>
      <c r="M143" s="290" t="s">
        <v>1</v>
      </c>
      <c r="N143" s="291" t="s">
        <v>38</v>
      </c>
      <c r="O143" s="292"/>
      <c r="P143" s="293">
        <f>O143*H143</f>
        <v>0</v>
      </c>
      <c r="Q143" s="293">
        <v>0</v>
      </c>
      <c r="R143" s="293">
        <f>Q143*H143</f>
        <v>0</v>
      </c>
      <c r="S143" s="293">
        <v>1.0000000000000001E-05</v>
      </c>
      <c r="T143" s="294">
        <f>S143*H143</f>
        <v>1.0000000000000001E-05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327</v>
      </c>
      <c r="AT143" s="239" t="s">
        <v>185</v>
      </c>
      <c r="AU143" s="239" t="s">
        <v>83</v>
      </c>
      <c r="AY143" s="17" t="s">
        <v>183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327</v>
      </c>
      <c r="BM143" s="239" t="s">
        <v>5758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GeJfuHU7EvTssQO0kI9VXbPRWXz7FPnK00HAidxTNA3Ty7CTbUwZTbABlSolByJdnbltCiFAHTzoNzRSqy/1YA==" hashValue="cyQt2uRgdXp5pJXSwMgiVeq1ke1S9pn306UmID24GK3fFosDsnw0GJ6XSIBejFsTmuvFTIsVN904sfj3/KqOnw==" algorithmName="SHA-512" password="CC35"/>
  <autoFilter ref="C123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150</v>
      </c>
      <c r="L8" s="20"/>
    </row>
    <row r="9" s="2" customFormat="1" ht="16.5" customHeight="1">
      <c r="A9" s="38"/>
      <c r="B9" s="44"/>
      <c r="C9" s="38"/>
      <c r="D9" s="38"/>
      <c r="E9" s="151" t="s">
        <v>5759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4235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5760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10. 6. 2025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ROUND((SUM(BE125:BE236)),  2)</f>
        <v>0</v>
      </c>
      <c r="G35" s="38"/>
      <c r="H35" s="38"/>
      <c r="I35" s="164">
        <v>0.20999999999999999</v>
      </c>
      <c r="J35" s="163">
        <f>ROUND(((SUM(BE125:BE236))*I35),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ROUND((SUM(BF125:BF236)),  2)</f>
        <v>0</v>
      </c>
      <c r="G36" s="38"/>
      <c r="H36" s="38"/>
      <c r="I36" s="164">
        <v>0.12</v>
      </c>
      <c r="J36" s="163">
        <f>ROUND(((SUM(BF125:BF236))*I36),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ROUND((SUM(BG125:BG236)),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ROUND((SUM(BH125:BH236)),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ROUND((SUM(BI125:BI236)),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150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5759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4235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01 - Zařízení1 - Větrání hlediště/jeviště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10. 6. 2025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153</v>
      </c>
      <c r="D96" s="185"/>
      <c r="E96" s="185"/>
      <c r="F96" s="185"/>
      <c r="G96" s="185"/>
      <c r="H96" s="185"/>
      <c r="I96" s="185"/>
      <c r="J96" s="186" t="s">
        <v>154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155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156</v>
      </c>
    </row>
    <row r="99" s="9" customFormat="1" ht="24.96" customHeight="1">
      <c r="A99" s="9"/>
      <c r="B99" s="188"/>
      <c r="C99" s="189"/>
      <c r="D99" s="190" t="s">
        <v>161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570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4352</v>
      </c>
      <c r="E101" s="196"/>
      <c r="F101" s="196"/>
      <c r="G101" s="196"/>
      <c r="H101" s="196"/>
      <c r="I101" s="196"/>
      <c r="J101" s="197">
        <f>J144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4238</v>
      </c>
      <c r="E102" s="191"/>
      <c r="F102" s="191"/>
      <c r="G102" s="191"/>
      <c r="H102" s="191"/>
      <c r="I102" s="191"/>
      <c r="J102" s="192">
        <f>J233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4239</v>
      </c>
      <c r="E103" s="196"/>
      <c r="F103" s="196"/>
      <c r="G103" s="196"/>
      <c r="H103" s="196"/>
      <c r="I103" s="196"/>
      <c r="J103" s="197">
        <f>J234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150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5759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4235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01 - Zařízení1 - Větrání hlediště/jeviště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10. 6. 2025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169</v>
      </c>
      <c r="D124" s="202" t="s">
        <v>58</v>
      </c>
      <c r="E124" s="202" t="s">
        <v>54</v>
      </c>
      <c r="F124" s="202" t="s">
        <v>55</v>
      </c>
      <c r="G124" s="202" t="s">
        <v>170</v>
      </c>
      <c r="H124" s="202" t="s">
        <v>171</v>
      </c>
      <c r="I124" s="202" t="s">
        <v>172</v>
      </c>
      <c r="J124" s="203" t="s">
        <v>154</v>
      </c>
      <c r="K124" s="204" t="s">
        <v>173</v>
      </c>
      <c r="L124" s="205"/>
      <c r="M124" s="100" t="s">
        <v>1</v>
      </c>
      <c r="N124" s="101" t="s">
        <v>37</v>
      </c>
      <c r="O124" s="101" t="s">
        <v>174</v>
      </c>
      <c r="P124" s="101" t="s">
        <v>175</v>
      </c>
      <c r="Q124" s="101" t="s">
        <v>176</v>
      </c>
      <c r="R124" s="101" t="s">
        <v>177</v>
      </c>
      <c r="S124" s="101" t="s">
        <v>178</v>
      </c>
      <c r="T124" s="102" t="s">
        <v>179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180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P126+P233</f>
        <v>0</v>
      </c>
      <c r="Q125" s="104"/>
      <c r="R125" s="208">
        <f>R126+R233</f>
        <v>3.2155908799999997</v>
      </c>
      <c r="S125" s="104"/>
      <c r="T125" s="209">
        <f>T126+T233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156</v>
      </c>
      <c r="BK125" s="210">
        <f>BK126+BK233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457</v>
      </c>
      <c r="F126" s="214" t="s">
        <v>458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P127+P144</f>
        <v>0</v>
      </c>
      <c r="Q126" s="219"/>
      <c r="R126" s="220">
        <f>R127+R144</f>
        <v>3.2155908799999997</v>
      </c>
      <c r="S126" s="219"/>
      <c r="T126" s="221">
        <f>T127+T144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72</v>
      </c>
      <c r="AU126" s="223" t="s">
        <v>73</v>
      </c>
      <c r="AY126" s="222" t="s">
        <v>183</v>
      </c>
      <c r="BK126" s="224">
        <f>BK127+BK144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2393</v>
      </c>
      <c r="F127" s="225" t="s">
        <v>2394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SUM(P128:P143)</f>
        <v>0</v>
      </c>
      <c r="Q127" s="219"/>
      <c r="R127" s="220">
        <f>SUM(R128:R143)</f>
        <v>0.22932</v>
      </c>
      <c r="S127" s="219"/>
      <c r="T127" s="221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72</v>
      </c>
      <c r="AU127" s="223" t="s">
        <v>81</v>
      </c>
      <c r="AY127" s="222" t="s">
        <v>183</v>
      </c>
      <c r="BK127" s="224">
        <f>SUM(BK128:BK143)</f>
        <v>0</v>
      </c>
    </row>
    <row r="128" s="2" customFormat="1" ht="24.15" customHeight="1">
      <c r="A128" s="38"/>
      <c r="B128" s="39"/>
      <c r="C128" s="227" t="s">
        <v>81</v>
      </c>
      <c r="D128" s="227" t="s">
        <v>185</v>
      </c>
      <c r="E128" s="228" t="s">
        <v>5761</v>
      </c>
      <c r="F128" s="229" t="s">
        <v>5762</v>
      </c>
      <c r="G128" s="230" t="s">
        <v>202</v>
      </c>
      <c r="H128" s="231">
        <v>78.75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0.00022000000000000001</v>
      </c>
      <c r="R128" s="237">
        <f>Q128*H128</f>
        <v>0.017325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327</v>
      </c>
      <c r="AT128" s="239" t="s">
        <v>185</v>
      </c>
      <c r="AU128" s="239" t="s">
        <v>83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327</v>
      </c>
      <c r="BM128" s="239" t="s">
        <v>5763</v>
      </c>
    </row>
    <row r="129" s="13" customFormat="1">
      <c r="A129" s="13"/>
      <c r="B129" s="241"/>
      <c r="C129" s="242"/>
      <c r="D129" s="243" t="s">
        <v>195</v>
      </c>
      <c r="E129" s="244" t="s">
        <v>1</v>
      </c>
      <c r="F129" s="245" t="s">
        <v>5764</v>
      </c>
      <c r="G129" s="242"/>
      <c r="H129" s="244" t="s">
        <v>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195</v>
      </c>
      <c r="AU129" s="251" t="s">
        <v>83</v>
      </c>
      <c r="AV129" s="13" t="s">
        <v>81</v>
      </c>
      <c r="AW129" s="13" t="s">
        <v>30</v>
      </c>
      <c r="AX129" s="13" t="s">
        <v>73</v>
      </c>
      <c r="AY129" s="251" t="s">
        <v>183</v>
      </c>
    </row>
    <row r="130" s="14" customFormat="1">
      <c r="A130" s="14"/>
      <c r="B130" s="252"/>
      <c r="C130" s="253"/>
      <c r="D130" s="243" t="s">
        <v>195</v>
      </c>
      <c r="E130" s="254" t="s">
        <v>1</v>
      </c>
      <c r="F130" s="255" t="s">
        <v>335</v>
      </c>
      <c r="G130" s="253"/>
      <c r="H130" s="256">
        <v>18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195</v>
      </c>
      <c r="AU130" s="262" t="s">
        <v>83</v>
      </c>
      <c r="AV130" s="14" t="s">
        <v>83</v>
      </c>
      <c r="AW130" s="14" t="s">
        <v>30</v>
      </c>
      <c r="AX130" s="14" t="s">
        <v>73</v>
      </c>
      <c r="AY130" s="262" t="s">
        <v>183</v>
      </c>
    </row>
    <row r="131" s="13" customFormat="1">
      <c r="A131" s="13"/>
      <c r="B131" s="241"/>
      <c r="C131" s="242"/>
      <c r="D131" s="243" t="s">
        <v>195</v>
      </c>
      <c r="E131" s="244" t="s">
        <v>1</v>
      </c>
      <c r="F131" s="245" t="s">
        <v>5765</v>
      </c>
      <c r="G131" s="242"/>
      <c r="H131" s="244" t="s">
        <v>1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195</v>
      </c>
      <c r="AU131" s="251" t="s">
        <v>83</v>
      </c>
      <c r="AV131" s="13" t="s">
        <v>81</v>
      </c>
      <c r="AW131" s="13" t="s">
        <v>30</v>
      </c>
      <c r="AX131" s="13" t="s">
        <v>73</v>
      </c>
      <c r="AY131" s="251" t="s">
        <v>183</v>
      </c>
    </row>
    <row r="132" s="14" customFormat="1">
      <c r="A132" s="14"/>
      <c r="B132" s="252"/>
      <c r="C132" s="253"/>
      <c r="D132" s="243" t="s">
        <v>195</v>
      </c>
      <c r="E132" s="254" t="s">
        <v>1</v>
      </c>
      <c r="F132" s="255" t="s">
        <v>865</v>
      </c>
      <c r="G132" s="253"/>
      <c r="H132" s="256">
        <v>57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195</v>
      </c>
      <c r="AU132" s="262" t="s">
        <v>83</v>
      </c>
      <c r="AV132" s="14" t="s">
        <v>83</v>
      </c>
      <c r="AW132" s="14" t="s">
        <v>30</v>
      </c>
      <c r="AX132" s="14" t="s">
        <v>73</v>
      </c>
      <c r="AY132" s="262" t="s">
        <v>183</v>
      </c>
    </row>
    <row r="133" s="15" customFormat="1">
      <c r="A133" s="15"/>
      <c r="B133" s="263"/>
      <c r="C133" s="264"/>
      <c r="D133" s="243" t="s">
        <v>195</v>
      </c>
      <c r="E133" s="265" t="s">
        <v>1</v>
      </c>
      <c r="F133" s="266" t="s">
        <v>219</v>
      </c>
      <c r="G133" s="264"/>
      <c r="H133" s="267">
        <v>75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3" t="s">
        <v>195</v>
      </c>
      <c r="AU133" s="273" t="s">
        <v>83</v>
      </c>
      <c r="AV133" s="15" t="s">
        <v>188</v>
      </c>
      <c r="AW133" s="15" t="s">
        <v>30</v>
      </c>
      <c r="AX133" s="15" t="s">
        <v>81</v>
      </c>
      <c r="AY133" s="273" t="s">
        <v>183</v>
      </c>
    </row>
    <row r="134" s="14" customFormat="1">
      <c r="A134" s="14"/>
      <c r="B134" s="252"/>
      <c r="C134" s="253"/>
      <c r="D134" s="243" t="s">
        <v>195</v>
      </c>
      <c r="E134" s="253"/>
      <c r="F134" s="255" t="s">
        <v>5766</v>
      </c>
      <c r="G134" s="253"/>
      <c r="H134" s="256">
        <v>78.75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195</v>
      </c>
      <c r="AU134" s="262" t="s">
        <v>83</v>
      </c>
      <c r="AV134" s="14" t="s">
        <v>83</v>
      </c>
      <c r="AW134" s="14" t="s">
        <v>4</v>
      </c>
      <c r="AX134" s="14" t="s">
        <v>81</v>
      </c>
      <c r="AY134" s="262" t="s">
        <v>183</v>
      </c>
    </row>
    <row r="135" s="2" customFormat="1" ht="66.75" customHeight="1">
      <c r="A135" s="38"/>
      <c r="B135" s="39"/>
      <c r="C135" s="277" t="s">
        <v>83</v>
      </c>
      <c r="D135" s="289" t="s">
        <v>649</v>
      </c>
      <c r="E135" s="278" t="s">
        <v>5767</v>
      </c>
      <c r="F135" s="279" t="s">
        <v>5768</v>
      </c>
      <c r="G135" s="280" t="s">
        <v>202</v>
      </c>
      <c r="H135" s="281">
        <v>18.899999999999999</v>
      </c>
      <c r="I135" s="282"/>
      <c r="J135" s="283">
        <f>ROUND(I135*H135,2)</f>
        <v>0</v>
      </c>
      <c r="K135" s="284"/>
      <c r="L135" s="285"/>
      <c r="M135" s="286" t="s">
        <v>1</v>
      </c>
      <c r="N135" s="287" t="s">
        <v>38</v>
      </c>
      <c r="O135" s="91"/>
      <c r="P135" s="237">
        <f>O135*H135</f>
        <v>0</v>
      </c>
      <c r="Q135" s="237">
        <v>0.0033</v>
      </c>
      <c r="R135" s="237">
        <f>Q135*H135</f>
        <v>0.062369999999999995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435</v>
      </c>
      <c r="AT135" s="239" t="s">
        <v>649</v>
      </c>
      <c r="AU135" s="239" t="s">
        <v>83</v>
      </c>
      <c r="AY135" s="17" t="s">
        <v>183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327</v>
      </c>
      <c r="BM135" s="239" t="s">
        <v>5769</v>
      </c>
    </row>
    <row r="136" s="14" customFormat="1">
      <c r="A136" s="14"/>
      <c r="B136" s="252"/>
      <c r="C136" s="253"/>
      <c r="D136" s="243" t="s">
        <v>195</v>
      </c>
      <c r="E136" s="254" t="s">
        <v>1</v>
      </c>
      <c r="F136" s="255" t="s">
        <v>335</v>
      </c>
      <c r="G136" s="253"/>
      <c r="H136" s="256">
        <v>18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195</v>
      </c>
      <c r="AU136" s="262" t="s">
        <v>83</v>
      </c>
      <c r="AV136" s="14" t="s">
        <v>83</v>
      </c>
      <c r="AW136" s="14" t="s">
        <v>30</v>
      </c>
      <c r="AX136" s="14" t="s">
        <v>81</v>
      </c>
      <c r="AY136" s="262" t="s">
        <v>183</v>
      </c>
    </row>
    <row r="137" s="14" customFormat="1">
      <c r="A137" s="14"/>
      <c r="B137" s="252"/>
      <c r="C137" s="253"/>
      <c r="D137" s="243" t="s">
        <v>195</v>
      </c>
      <c r="E137" s="253"/>
      <c r="F137" s="255" t="s">
        <v>5770</v>
      </c>
      <c r="G137" s="253"/>
      <c r="H137" s="256">
        <v>18.899999999999999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195</v>
      </c>
      <c r="AU137" s="262" t="s">
        <v>83</v>
      </c>
      <c r="AV137" s="14" t="s">
        <v>83</v>
      </c>
      <c r="AW137" s="14" t="s">
        <v>4</v>
      </c>
      <c r="AX137" s="14" t="s">
        <v>81</v>
      </c>
      <c r="AY137" s="262" t="s">
        <v>183</v>
      </c>
    </row>
    <row r="138" s="2" customFormat="1" ht="24.15" customHeight="1">
      <c r="A138" s="38"/>
      <c r="B138" s="39"/>
      <c r="C138" s="277" t="s">
        <v>199</v>
      </c>
      <c r="D138" s="277" t="s">
        <v>649</v>
      </c>
      <c r="E138" s="278" t="s">
        <v>5771</v>
      </c>
      <c r="F138" s="279" t="s">
        <v>5772</v>
      </c>
      <c r="G138" s="280" t="s">
        <v>202</v>
      </c>
      <c r="H138" s="281">
        <v>59.850000000000001</v>
      </c>
      <c r="I138" s="282"/>
      <c r="J138" s="283">
        <f>ROUND(I138*H138,2)</f>
        <v>0</v>
      </c>
      <c r="K138" s="284"/>
      <c r="L138" s="285"/>
      <c r="M138" s="286" t="s">
        <v>1</v>
      </c>
      <c r="N138" s="287" t="s">
        <v>38</v>
      </c>
      <c r="O138" s="91"/>
      <c r="P138" s="237">
        <f>O138*H138</f>
        <v>0</v>
      </c>
      <c r="Q138" s="237">
        <v>0.0025000000000000001</v>
      </c>
      <c r="R138" s="237">
        <f>Q138*H138</f>
        <v>0.14962500000000001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435</v>
      </c>
      <c r="AT138" s="239" t="s">
        <v>649</v>
      </c>
      <c r="AU138" s="239" t="s">
        <v>83</v>
      </c>
      <c r="AY138" s="17" t="s">
        <v>183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81</v>
      </c>
      <c r="BK138" s="240">
        <f>ROUND(I138*H138,2)</f>
        <v>0</v>
      </c>
      <c r="BL138" s="17" t="s">
        <v>327</v>
      </c>
      <c r="BM138" s="239" t="s">
        <v>5773</v>
      </c>
    </row>
    <row r="139" s="14" customFormat="1">
      <c r="A139" s="14"/>
      <c r="B139" s="252"/>
      <c r="C139" s="253"/>
      <c r="D139" s="243" t="s">
        <v>195</v>
      </c>
      <c r="E139" s="254" t="s">
        <v>1</v>
      </c>
      <c r="F139" s="255" t="s">
        <v>865</v>
      </c>
      <c r="G139" s="253"/>
      <c r="H139" s="256">
        <v>57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195</v>
      </c>
      <c r="AU139" s="262" t="s">
        <v>83</v>
      </c>
      <c r="AV139" s="14" t="s">
        <v>83</v>
      </c>
      <c r="AW139" s="14" t="s">
        <v>30</v>
      </c>
      <c r="AX139" s="14" t="s">
        <v>81</v>
      </c>
      <c r="AY139" s="262" t="s">
        <v>183</v>
      </c>
    </row>
    <row r="140" s="14" customFormat="1">
      <c r="A140" s="14"/>
      <c r="B140" s="252"/>
      <c r="C140" s="253"/>
      <c r="D140" s="243" t="s">
        <v>195</v>
      </c>
      <c r="E140" s="253"/>
      <c r="F140" s="255" t="s">
        <v>5774</v>
      </c>
      <c r="G140" s="253"/>
      <c r="H140" s="256">
        <v>59.850000000000001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195</v>
      </c>
      <c r="AU140" s="262" t="s">
        <v>83</v>
      </c>
      <c r="AV140" s="14" t="s">
        <v>83</v>
      </c>
      <c r="AW140" s="14" t="s">
        <v>4</v>
      </c>
      <c r="AX140" s="14" t="s">
        <v>81</v>
      </c>
      <c r="AY140" s="262" t="s">
        <v>183</v>
      </c>
    </row>
    <row r="141" s="2" customFormat="1" ht="24.15" customHeight="1">
      <c r="A141" s="38"/>
      <c r="B141" s="39"/>
      <c r="C141" s="227" t="s">
        <v>188</v>
      </c>
      <c r="D141" s="227" t="s">
        <v>185</v>
      </c>
      <c r="E141" s="228" t="s">
        <v>2541</v>
      </c>
      <c r="F141" s="229" t="s">
        <v>2542</v>
      </c>
      <c r="G141" s="230" t="s">
        <v>293</v>
      </c>
      <c r="H141" s="231">
        <v>0.22900000000000001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327</v>
      </c>
      <c r="AT141" s="239" t="s">
        <v>185</v>
      </c>
      <c r="AU141" s="239" t="s">
        <v>83</v>
      </c>
      <c r="AY141" s="17" t="s">
        <v>183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327</v>
      </c>
      <c r="BM141" s="239" t="s">
        <v>5775</v>
      </c>
    </row>
    <row r="142" s="2" customFormat="1" ht="33" customHeight="1">
      <c r="A142" s="38"/>
      <c r="B142" s="39"/>
      <c r="C142" s="227" t="s">
        <v>244</v>
      </c>
      <c r="D142" s="227" t="s">
        <v>185</v>
      </c>
      <c r="E142" s="228" t="s">
        <v>2545</v>
      </c>
      <c r="F142" s="229" t="s">
        <v>2546</v>
      </c>
      <c r="G142" s="230" t="s">
        <v>293</v>
      </c>
      <c r="H142" s="231">
        <v>0.68700000000000006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327</v>
      </c>
      <c r="AT142" s="239" t="s">
        <v>185</v>
      </c>
      <c r="AU142" s="239" t="s">
        <v>83</v>
      </c>
      <c r="AY142" s="17" t="s">
        <v>183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327</v>
      </c>
      <c r="BM142" s="239" t="s">
        <v>5776</v>
      </c>
    </row>
    <row r="143" s="14" customFormat="1">
      <c r="A143" s="14"/>
      <c r="B143" s="252"/>
      <c r="C143" s="253"/>
      <c r="D143" s="243" t="s">
        <v>195</v>
      </c>
      <c r="E143" s="253"/>
      <c r="F143" s="255" t="s">
        <v>5777</v>
      </c>
      <c r="G143" s="253"/>
      <c r="H143" s="256">
        <v>0.68700000000000006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195</v>
      </c>
      <c r="AU143" s="262" t="s">
        <v>83</v>
      </c>
      <c r="AV143" s="14" t="s">
        <v>83</v>
      </c>
      <c r="AW143" s="14" t="s">
        <v>4</v>
      </c>
      <c r="AX143" s="14" t="s">
        <v>81</v>
      </c>
      <c r="AY143" s="262" t="s">
        <v>183</v>
      </c>
    </row>
    <row r="144" s="12" customFormat="1" ht="22.8" customHeight="1">
      <c r="A144" s="12"/>
      <c r="B144" s="211"/>
      <c r="C144" s="212"/>
      <c r="D144" s="213" t="s">
        <v>72</v>
      </c>
      <c r="E144" s="225" t="s">
        <v>4583</v>
      </c>
      <c r="F144" s="225" t="s">
        <v>117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SUM(P145:P232)</f>
        <v>0</v>
      </c>
      <c r="Q144" s="219"/>
      <c r="R144" s="220">
        <f>SUM(R145:R232)</f>
        <v>2.9862708799999997</v>
      </c>
      <c r="S144" s="219"/>
      <c r="T144" s="221">
        <f>SUM(T145:T232)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83</v>
      </c>
      <c r="AT144" s="223" t="s">
        <v>72</v>
      </c>
      <c r="AU144" s="223" t="s">
        <v>81</v>
      </c>
      <c r="AY144" s="222" t="s">
        <v>183</v>
      </c>
      <c r="BK144" s="224">
        <f>SUM(BK145:BK232)</f>
        <v>0</v>
      </c>
    </row>
    <row r="145" s="2" customFormat="1" ht="66.75" customHeight="1">
      <c r="A145" s="38"/>
      <c r="B145" s="39"/>
      <c r="C145" s="227" t="s">
        <v>257</v>
      </c>
      <c r="D145" s="288" t="s">
        <v>185</v>
      </c>
      <c r="E145" s="228" t="s">
        <v>5778</v>
      </c>
      <c r="F145" s="229" t="s">
        <v>5779</v>
      </c>
      <c r="G145" s="230" t="s">
        <v>1875</v>
      </c>
      <c r="H145" s="231">
        <v>1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327</v>
      </c>
      <c r="AT145" s="239" t="s">
        <v>185</v>
      </c>
      <c r="AU145" s="239" t="s">
        <v>83</v>
      </c>
      <c r="AY145" s="17" t="s">
        <v>183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81</v>
      </c>
      <c r="BK145" s="240">
        <f>ROUND(I145*H145,2)</f>
        <v>0</v>
      </c>
      <c r="BL145" s="17" t="s">
        <v>327</v>
      </c>
      <c r="BM145" s="239" t="s">
        <v>5780</v>
      </c>
    </row>
    <row r="146" s="2" customFormat="1" ht="24.15" customHeight="1">
      <c r="A146" s="38"/>
      <c r="B146" s="39"/>
      <c r="C146" s="227" t="s">
        <v>277</v>
      </c>
      <c r="D146" s="227" t="s">
        <v>185</v>
      </c>
      <c r="E146" s="228" t="s">
        <v>5781</v>
      </c>
      <c r="F146" s="229" t="s">
        <v>5782</v>
      </c>
      <c r="G146" s="230" t="s">
        <v>325</v>
      </c>
      <c r="H146" s="231">
        <v>2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327</v>
      </c>
      <c r="AT146" s="239" t="s">
        <v>185</v>
      </c>
      <c r="AU146" s="239" t="s">
        <v>83</v>
      </c>
      <c r="AY146" s="17" t="s">
        <v>183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81</v>
      </c>
      <c r="BK146" s="240">
        <f>ROUND(I146*H146,2)</f>
        <v>0</v>
      </c>
      <c r="BL146" s="17" t="s">
        <v>327</v>
      </c>
      <c r="BM146" s="239" t="s">
        <v>5783</v>
      </c>
    </row>
    <row r="147" s="14" customFormat="1">
      <c r="A147" s="14"/>
      <c r="B147" s="252"/>
      <c r="C147" s="253"/>
      <c r="D147" s="243" t="s">
        <v>195</v>
      </c>
      <c r="E147" s="254" t="s">
        <v>1</v>
      </c>
      <c r="F147" s="255" t="s">
        <v>2903</v>
      </c>
      <c r="G147" s="253"/>
      <c r="H147" s="256">
        <v>2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195</v>
      </c>
      <c r="AU147" s="262" t="s">
        <v>83</v>
      </c>
      <c r="AV147" s="14" t="s">
        <v>83</v>
      </c>
      <c r="AW147" s="14" t="s">
        <v>30</v>
      </c>
      <c r="AX147" s="14" t="s">
        <v>81</v>
      </c>
      <c r="AY147" s="262" t="s">
        <v>183</v>
      </c>
    </row>
    <row r="148" s="2" customFormat="1" ht="16.5" customHeight="1">
      <c r="A148" s="38"/>
      <c r="B148" s="39"/>
      <c r="C148" s="277" t="s">
        <v>283</v>
      </c>
      <c r="D148" s="277" t="s">
        <v>649</v>
      </c>
      <c r="E148" s="278" t="s">
        <v>5784</v>
      </c>
      <c r="F148" s="279" t="s">
        <v>5785</v>
      </c>
      <c r="G148" s="280" t="s">
        <v>325</v>
      </c>
      <c r="H148" s="281">
        <v>2</v>
      </c>
      <c r="I148" s="282"/>
      <c r="J148" s="283">
        <f>ROUND(I148*H148,2)</f>
        <v>0</v>
      </c>
      <c r="K148" s="284"/>
      <c r="L148" s="285"/>
      <c r="M148" s="286" t="s">
        <v>1</v>
      </c>
      <c r="N148" s="287" t="s">
        <v>38</v>
      </c>
      <c r="O148" s="91"/>
      <c r="P148" s="237">
        <f>O148*H148</f>
        <v>0</v>
      </c>
      <c r="Q148" s="237">
        <v>0.00029999999999999997</v>
      </c>
      <c r="R148" s="237">
        <f>Q148*H148</f>
        <v>0.00059999999999999995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435</v>
      </c>
      <c r="AT148" s="239" t="s">
        <v>649</v>
      </c>
      <c r="AU148" s="239" t="s">
        <v>83</v>
      </c>
      <c r="AY148" s="17" t="s">
        <v>183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327</v>
      </c>
      <c r="BM148" s="239" t="s">
        <v>5786</v>
      </c>
    </row>
    <row r="149" s="14" customFormat="1">
      <c r="A149" s="14"/>
      <c r="B149" s="252"/>
      <c r="C149" s="253"/>
      <c r="D149" s="243" t="s">
        <v>195</v>
      </c>
      <c r="E149" s="254" t="s">
        <v>1</v>
      </c>
      <c r="F149" s="255" t="s">
        <v>2903</v>
      </c>
      <c r="G149" s="253"/>
      <c r="H149" s="256">
        <v>2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195</v>
      </c>
      <c r="AU149" s="262" t="s">
        <v>83</v>
      </c>
      <c r="AV149" s="14" t="s">
        <v>83</v>
      </c>
      <c r="AW149" s="14" t="s">
        <v>30</v>
      </c>
      <c r="AX149" s="14" t="s">
        <v>81</v>
      </c>
      <c r="AY149" s="262" t="s">
        <v>183</v>
      </c>
    </row>
    <row r="150" s="2" customFormat="1" ht="24.15" customHeight="1">
      <c r="A150" s="38"/>
      <c r="B150" s="39"/>
      <c r="C150" s="227" t="s">
        <v>190</v>
      </c>
      <c r="D150" s="227" t="s">
        <v>185</v>
      </c>
      <c r="E150" s="228" t="s">
        <v>5787</v>
      </c>
      <c r="F150" s="229" t="s">
        <v>5788</v>
      </c>
      <c r="G150" s="230" t="s">
        <v>325</v>
      </c>
      <c r="H150" s="231">
        <v>1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327</v>
      </c>
      <c r="AT150" s="239" t="s">
        <v>185</v>
      </c>
      <c r="AU150" s="239" t="s">
        <v>83</v>
      </c>
      <c r="AY150" s="17" t="s">
        <v>183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327</v>
      </c>
      <c r="BM150" s="239" t="s">
        <v>5789</v>
      </c>
    </row>
    <row r="151" s="14" customFormat="1">
      <c r="A151" s="14"/>
      <c r="B151" s="252"/>
      <c r="C151" s="253"/>
      <c r="D151" s="243" t="s">
        <v>195</v>
      </c>
      <c r="E151" s="254" t="s">
        <v>1</v>
      </c>
      <c r="F151" s="255" t="s">
        <v>81</v>
      </c>
      <c r="G151" s="253"/>
      <c r="H151" s="256">
        <v>1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195</v>
      </c>
      <c r="AU151" s="262" t="s">
        <v>83</v>
      </c>
      <c r="AV151" s="14" t="s">
        <v>83</v>
      </c>
      <c r="AW151" s="14" t="s">
        <v>30</v>
      </c>
      <c r="AX151" s="14" t="s">
        <v>81</v>
      </c>
      <c r="AY151" s="262" t="s">
        <v>183</v>
      </c>
    </row>
    <row r="152" s="2" customFormat="1" ht="16.5" customHeight="1">
      <c r="A152" s="38"/>
      <c r="B152" s="39"/>
      <c r="C152" s="277" t="s">
        <v>137</v>
      </c>
      <c r="D152" s="277" t="s">
        <v>649</v>
      </c>
      <c r="E152" s="278" t="s">
        <v>5790</v>
      </c>
      <c r="F152" s="279" t="s">
        <v>5791</v>
      </c>
      <c r="G152" s="280" t="s">
        <v>325</v>
      </c>
      <c r="H152" s="281">
        <v>1</v>
      </c>
      <c r="I152" s="282"/>
      <c r="J152" s="283">
        <f>ROUND(I152*H152,2)</f>
        <v>0</v>
      </c>
      <c r="K152" s="284"/>
      <c r="L152" s="285"/>
      <c r="M152" s="286" t="s">
        <v>1</v>
      </c>
      <c r="N152" s="287" t="s">
        <v>38</v>
      </c>
      <c r="O152" s="91"/>
      <c r="P152" s="237">
        <f>O152*H152</f>
        <v>0</v>
      </c>
      <c r="Q152" s="237">
        <v>0.0017600000000000001</v>
      </c>
      <c r="R152" s="237">
        <f>Q152*H152</f>
        <v>0.0017600000000000001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435</v>
      </c>
      <c r="AT152" s="239" t="s">
        <v>649</v>
      </c>
      <c r="AU152" s="239" t="s">
        <v>83</v>
      </c>
      <c r="AY152" s="17" t="s">
        <v>183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81</v>
      </c>
      <c r="BK152" s="240">
        <f>ROUND(I152*H152,2)</f>
        <v>0</v>
      </c>
      <c r="BL152" s="17" t="s">
        <v>327</v>
      </c>
      <c r="BM152" s="239" t="s">
        <v>5792</v>
      </c>
    </row>
    <row r="153" s="14" customFormat="1">
      <c r="A153" s="14"/>
      <c r="B153" s="252"/>
      <c r="C153" s="253"/>
      <c r="D153" s="243" t="s">
        <v>195</v>
      </c>
      <c r="E153" s="254" t="s">
        <v>1</v>
      </c>
      <c r="F153" s="255" t="s">
        <v>81</v>
      </c>
      <c r="G153" s="253"/>
      <c r="H153" s="256">
        <v>1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195</v>
      </c>
      <c r="AU153" s="262" t="s">
        <v>83</v>
      </c>
      <c r="AV153" s="14" t="s">
        <v>83</v>
      </c>
      <c r="AW153" s="14" t="s">
        <v>30</v>
      </c>
      <c r="AX153" s="14" t="s">
        <v>81</v>
      </c>
      <c r="AY153" s="262" t="s">
        <v>183</v>
      </c>
    </row>
    <row r="154" s="2" customFormat="1" ht="24.15" customHeight="1">
      <c r="A154" s="38"/>
      <c r="B154" s="39"/>
      <c r="C154" s="227" t="s">
        <v>140</v>
      </c>
      <c r="D154" s="227" t="s">
        <v>185</v>
      </c>
      <c r="E154" s="228" t="s">
        <v>5793</v>
      </c>
      <c r="F154" s="229" t="s">
        <v>5794</v>
      </c>
      <c r="G154" s="230" t="s">
        <v>325</v>
      </c>
      <c r="H154" s="231">
        <v>70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327</v>
      </c>
      <c r="AT154" s="239" t="s">
        <v>185</v>
      </c>
      <c r="AU154" s="239" t="s">
        <v>83</v>
      </c>
      <c r="AY154" s="17" t="s">
        <v>183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81</v>
      </c>
      <c r="BK154" s="240">
        <f>ROUND(I154*H154,2)</f>
        <v>0</v>
      </c>
      <c r="BL154" s="17" t="s">
        <v>327</v>
      </c>
      <c r="BM154" s="239" t="s">
        <v>5795</v>
      </c>
    </row>
    <row r="155" s="14" customFormat="1">
      <c r="A155" s="14"/>
      <c r="B155" s="252"/>
      <c r="C155" s="253"/>
      <c r="D155" s="243" t="s">
        <v>195</v>
      </c>
      <c r="E155" s="254" t="s">
        <v>1</v>
      </c>
      <c r="F155" s="255" t="s">
        <v>941</v>
      </c>
      <c r="G155" s="253"/>
      <c r="H155" s="256">
        <v>70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195</v>
      </c>
      <c r="AU155" s="262" t="s">
        <v>83</v>
      </c>
      <c r="AV155" s="14" t="s">
        <v>83</v>
      </c>
      <c r="AW155" s="14" t="s">
        <v>30</v>
      </c>
      <c r="AX155" s="14" t="s">
        <v>81</v>
      </c>
      <c r="AY155" s="262" t="s">
        <v>183</v>
      </c>
    </row>
    <row r="156" s="2" customFormat="1" ht="16.5" customHeight="1">
      <c r="A156" s="38"/>
      <c r="B156" s="39"/>
      <c r="C156" s="277" t="s">
        <v>8</v>
      </c>
      <c r="D156" s="289" t="s">
        <v>649</v>
      </c>
      <c r="E156" s="278" t="s">
        <v>5796</v>
      </c>
      <c r="F156" s="279" t="s">
        <v>5797</v>
      </c>
      <c r="G156" s="280" t="s">
        <v>325</v>
      </c>
      <c r="H156" s="281">
        <v>8</v>
      </c>
      <c r="I156" s="282"/>
      <c r="J156" s="283">
        <f>ROUND(I156*H156,2)</f>
        <v>0</v>
      </c>
      <c r="K156" s="284"/>
      <c r="L156" s="285"/>
      <c r="M156" s="286" t="s">
        <v>1</v>
      </c>
      <c r="N156" s="287" t="s">
        <v>38</v>
      </c>
      <c r="O156" s="91"/>
      <c r="P156" s="237">
        <f>O156*H156</f>
        <v>0</v>
      </c>
      <c r="Q156" s="237">
        <v>0.023</v>
      </c>
      <c r="R156" s="237">
        <f>Q156*H156</f>
        <v>0.184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435</v>
      </c>
      <c r="AT156" s="239" t="s">
        <v>649</v>
      </c>
      <c r="AU156" s="239" t="s">
        <v>83</v>
      </c>
      <c r="AY156" s="17" t="s">
        <v>183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81</v>
      </c>
      <c r="BK156" s="240">
        <f>ROUND(I156*H156,2)</f>
        <v>0</v>
      </c>
      <c r="BL156" s="17" t="s">
        <v>327</v>
      </c>
      <c r="BM156" s="239" t="s">
        <v>5798</v>
      </c>
    </row>
    <row r="157" s="14" customFormat="1">
      <c r="A157" s="14"/>
      <c r="B157" s="252"/>
      <c r="C157" s="253"/>
      <c r="D157" s="243" t="s">
        <v>195</v>
      </c>
      <c r="E157" s="254" t="s">
        <v>1</v>
      </c>
      <c r="F157" s="255" t="s">
        <v>283</v>
      </c>
      <c r="G157" s="253"/>
      <c r="H157" s="256">
        <v>8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195</v>
      </c>
      <c r="AU157" s="262" t="s">
        <v>83</v>
      </c>
      <c r="AV157" s="14" t="s">
        <v>83</v>
      </c>
      <c r="AW157" s="14" t="s">
        <v>30</v>
      </c>
      <c r="AX157" s="14" t="s">
        <v>81</v>
      </c>
      <c r="AY157" s="262" t="s">
        <v>183</v>
      </c>
    </row>
    <row r="158" s="2" customFormat="1" ht="16.5" customHeight="1">
      <c r="A158" s="38"/>
      <c r="B158" s="39"/>
      <c r="C158" s="277" t="s">
        <v>143</v>
      </c>
      <c r="D158" s="289" t="s">
        <v>649</v>
      </c>
      <c r="E158" s="278" t="s">
        <v>5799</v>
      </c>
      <c r="F158" s="279" t="s">
        <v>5800</v>
      </c>
      <c r="G158" s="280" t="s">
        <v>325</v>
      </c>
      <c r="H158" s="281">
        <v>32</v>
      </c>
      <c r="I158" s="282"/>
      <c r="J158" s="283">
        <f>ROUND(I158*H158,2)</f>
        <v>0</v>
      </c>
      <c r="K158" s="284"/>
      <c r="L158" s="285"/>
      <c r="M158" s="286" t="s">
        <v>1</v>
      </c>
      <c r="N158" s="287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435</v>
      </c>
      <c r="AT158" s="239" t="s">
        <v>649</v>
      </c>
      <c r="AU158" s="239" t="s">
        <v>83</v>
      </c>
      <c r="AY158" s="17" t="s">
        <v>183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81</v>
      </c>
      <c r="BK158" s="240">
        <f>ROUND(I158*H158,2)</f>
        <v>0</v>
      </c>
      <c r="BL158" s="17" t="s">
        <v>327</v>
      </c>
      <c r="BM158" s="239" t="s">
        <v>5801</v>
      </c>
    </row>
    <row r="159" s="14" customFormat="1">
      <c r="A159" s="14"/>
      <c r="B159" s="252"/>
      <c r="C159" s="253"/>
      <c r="D159" s="243" t="s">
        <v>195</v>
      </c>
      <c r="E159" s="254" t="s">
        <v>1</v>
      </c>
      <c r="F159" s="255" t="s">
        <v>5802</v>
      </c>
      <c r="G159" s="253"/>
      <c r="H159" s="256">
        <v>32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195</v>
      </c>
      <c r="AU159" s="262" t="s">
        <v>83</v>
      </c>
      <c r="AV159" s="14" t="s">
        <v>83</v>
      </c>
      <c r="AW159" s="14" t="s">
        <v>30</v>
      </c>
      <c r="AX159" s="14" t="s">
        <v>81</v>
      </c>
      <c r="AY159" s="262" t="s">
        <v>183</v>
      </c>
    </row>
    <row r="160" s="2" customFormat="1" ht="16.5" customHeight="1">
      <c r="A160" s="38"/>
      <c r="B160" s="39"/>
      <c r="C160" s="277" t="s">
        <v>146</v>
      </c>
      <c r="D160" s="289" t="s">
        <v>649</v>
      </c>
      <c r="E160" s="278" t="s">
        <v>5803</v>
      </c>
      <c r="F160" s="279" t="s">
        <v>5804</v>
      </c>
      <c r="G160" s="280" t="s">
        <v>325</v>
      </c>
      <c r="H160" s="281">
        <v>30</v>
      </c>
      <c r="I160" s="282"/>
      <c r="J160" s="283">
        <f>ROUND(I160*H160,2)</f>
        <v>0</v>
      </c>
      <c r="K160" s="284"/>
      <c r="L160" s="285"/>
      <c r="M160" s="286" t="s">
        <v>1</v>
      </c>
      <c r="N160" s="287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435</v>
      </c>
      <c r="AT160" s="239" t="s">
        <v>649</v>
      </c>
      <c r="AU160" s="239" t="s">
        <v>83</v>
      </c>
      <c r="AY160" s="17" t="s">
        <v>183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81</v>
      </c>
      <c r="BK160" s="240">
        <f>ROUND(I160*H160,2)</f>
        <v>0</v>
      </c>
      <c r="BL160" s="17" t="s">
        <v>327</v>
      </c>
      <c r="BM160" s="239" t="s">
        <v>5805</v>
      </c>
    </row>
    <row r="161" s="14" customFormat="1">
      <c r="A161" s="14"/>
      <c r="B161" s="252"/>
      <c r="C161" s="253"/>
      <c r="D161" s="243" t="s">
        <v>195</v>
      </c>
      <c r="E161" s="254" t="s">
        <v>1</v>
      </c>
      <c r="F161" s="255" t="s">
        <v>5806</v>
      </c>
      <c r="G161" s="253"/>
      <c r="H161" s="256">
        <v>30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195</v>
      </c>
      <c r="AU161" s="262" t="s">
        <v>83</v>
      </c>
      <c r="AV161" s="14" t="s">
        <v>83</v>
      </c>
      <c r="AW161" s="14" t="s">
        <v>30</v>
      </c>
      <c r="AX161" s="14" t="s">
        <v>81</v>
      </c>
      <c r="AY161" s="262" t="s">
        <v>183</v>
      </c>
    </row>
    <row r="162" s="2" customFormat="1" ht="16.5" customHeight="1">
      <c r="A162" s="38"/>
      <c r="B162" s="39"/>
      <c r="C162" s="227" t="s">
        <v>322</v>
      </c>
      <c r="D162" s="227" t="s">
        <v>185</v>
      </c>
      <c r="E162" s="228" t="s">
        <v>5807</v>
      </c>
      <c r="F162" s="229" t="s">
        <v>5808</v>
      </c>
      <c r="G162" s="230" t="s">
        <v>325</v>
      </c>
      <c r="H162" s="231">
        <v>1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327</v>
      </c>
      <c r="AT162" s="239" t="s">
        <v>185</v>
      </c>
      <c r="AU162" s="239" t="s">
        <v>83</v>
      </c>
      <c r="AY162" s="17" t="s">
        <v>183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327</v>
      </c>
      <c r="BM162" s="239" t="s">
        <v>5809</v>
      </c>
    </row>
    <row r="163" s="14" customFormat="1">
      <c r="A163" s="14"/>
      <c r="B163" s="252"/>
      <c r="C163" s="253"/>
      <c r="D163" s="243" t="s">
        <v>195</v>
      </c>
      <c r="E163" s="254" t="s">
        <v>1</v>
      </c>
      <c r="F163" s="255" t="s">
        <v>81</v>
      </c>
      <c r="G163" s="253"/>
      <c r="H163" s="256">
        <v>1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195</v>
      </c>
      <c r="AU163" s="262" t="s">
        <v>83</v>
      </c>
      <c r="AV163" s="14" t="s">
        <v>83</v>
      </c>
      <c r="AW163" s="14" t="s">
        <v>30</v>
      </c>
      <c r="AX163" s="14" t="s">
        <v>81</v>
      </c>
      <c r="AY163" s="262" t="s">
        <v>183</v>
      </c>
    </row>
    <row r="164" s="2" customFormat="1" ht="24.15" customHeight="1">
      <c r="A164" s="38"/>
      <c r="B164" s="39"/>
      <c r="C164" s="277" t="s">
        <v>327</v>
      </c>
      <c r="D164" s="277" t="s">
        <v>649</v>
      </c>
      <c r="E164" s="278" t="s">
        <v>5810</v>
      </c>
      <c r="F164" s="279" t="s">
        <v>5811</v>
      </c>
      <c r="G164" s="280" t="s">
        <v>325</v>
      </c>
      <c r="H164" s="281">
        <v>1</v>
      </c>
      <c r="I164" s="282"/>
      <c r="J164" s="283">
        <f>ROUND(I164*H164,2)</f>
        <v>0</v>
      </c>
      <c r="K164" s="284"/>
      <c r="L164" s="285"/>
      <c r="M164" s="286" t="s">
        <v>1</v>
      </c>
      <c r="N164" s="287" t="s">
        <v>38</v>
      </c>
      <c r="O164" s="91"/>
      <c r="P164" s="237">
        <f>O164*H164</f>
        <v>0</v>
      </c>
      <c r="Q164" s="237">
        <v>0.0015399999999999999</v>
      </c>
      <c r="R164" s="237">
        <f>Q164*H164</f>
        <v>0.0015399999999999999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435</v>
      </c>
      <c r="AT164" s="239" t="s">
        <v>649</v>
      </c>
      <c r="AU164" s="239" t="s">
        <v>83</v>
      </c>
      <c r="AY164" s="17" t="s">
        <v>183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81</v>
      </c>
      <c r="BK164" s="240">
        <f>ROUND(I164*H164,2)</f>
        <v>0</v>
      </c>
      <c r="BL164" s="17" t="s">
        <v>327</v>
      </c>
      <c r="BM164" s="239" t="s">
        <v>5812</v>
      </c>
    </row>
    <row r="165" s="14" customFormat="1">
      <c r="A165" s="14"/>
      <c r="B165" s="252"/>
      <c r="C165" s="253"/>
      <c r="D165" s="243" t="s">
        <v>195</v>
      </c>
      <c r="E165" s="254" t="s">
        <v>1</v>
      </c>
      <c r="F165" s="255" t="s">
        <v>81</v>
      </c>
      <c r="G165" s="253"/>
      <c r="H165" s="256">
        <v>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195</v>
      </c>
      <c r="AU165" s="262" t="s">
        <v>83</v>
      </c>
      <c r="AV165" s="14" t="s">
        <v>83</v>
      </c>
      <c r="AW165" s="14" t="s">
        <v>30</v>
      </c>
      <c r="AX165" s="14" t="s">
        <v>81</v>
      </c>
      <c r="AY165" s="262" t="s">
        <v>183</v>
      </c>
    </row>
    <row r="166" s="2" customFormat="1" ht="33" customHeight="1">
      <c r="A166" s="38"/>
      <c r="B166" s="39"/>
      <c r="C166" s="227" t="s">
        <v>331</v>
      </c>
      <c r="D166" s="227" t="s">
        <v>185</v>
      </c>
      <c r="E166" s="228" t="s">
        <v>5813</v>
      </c>
      <c r="F166" s="229" t="s">
        <v>5814</v>
      </c>
      <c r="G166" s="230" t="s">
        <v>319</v>
      </c>
      <c r="H166" s="231">
        <v>8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0.0061700000000000001</v>
      </c>
      <c r="R166" s="237">
        <f>Q166*H166</f>
        <v>0.049360000000000001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327</v>
      </c>
      <c r="AT166" s="239" t="s">
        <v>185</v>
      </c>
      <c r="AU166" s="239" t="s">
        <v>83</v>
      </c>
      <c r="AY166" s="17" t="s">
        <v>183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81</v>
      </c>
      <c r="BK166" s="240">
        <f>ROUND(I166*H166,2)</f>
        <v>0</v>
      </c>
      <c r="BL166" s="17" t="s">
        <v>327</v>
      </c>
      <c r="BM166" s="239" t="s">
        <v>5815</v>
      </c>
    </row>
    <row r="167" s="2" customFormat="1" ht="33" customHeight="1">
      <c r="A167" s="38"/>
      <c r="B167" s="39"/>
      <c r="C167" s="227" t="s">
        <v>335</v>
      </c>
      <c r="D167" s="227" t="s">
        <v>185</v>
      </c>
      <c r="E167" s="228" t="s">
        <v>5816</v>
      </c>
      <c r="F167" s="229" t="s">
        <v>5817</v>
      </c>
      <c r="G167" s="230" t="s">
        <v>319</v>
      </c>
      <c r="H167" s="231">
        <v>3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0.0083999999999999995</v>
      </c>
      <c r="R167" s="237">
        <f>Q167*H167</f>
        <v>0.0252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327</v>
      </c>
      <c r="AT167" s="239" t="s">
        <v>185</v>
      </c>
      <c r="AU167" s="239" t="s">
        <v>83</v>
      </c>
      <c r="AY167" s="17" t="s">
        <v>183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81</v>
      </c>
      <c r="BK167" s="240">
        <f>ROUND(I167*H167,2)</f>
        <v>0</v>
      </c>
      <c r="BL167" s="17" t="s">
        <v>327</v>
      </c>
      <c r="BM167" s="239" t="s">
        <v>5818</v>
      </c>
    </row>
    <row r="168" s="14" customFormat="1">
      <c r="A168" s="14"/>
      <c r="B168" s="252"/>
      <c r="C168" s="253"/>
      <c r="D168" s="243" t="s">
        <v>195</v>
      </c>
      <c r="E168" s="254" t="s">
        <v>1</v>
      </c>
      <c r="F168" s="255" t="s">
        <v>199</v>
      </c>
      <c r="G168" s="253"/>
      <c r="H168" s="256">
        <v>3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195</v>
      </c>
      <c r="AU168" s="262" t="s">
        <v>83</v>
      </c>
      <c r="AV168" s="14" t="s">
        <v>83</v>
      </c>
      <c r="AW168" s="14" t="s">
        <v>30</v>
      </c>
      <c r="AX168" s="14" t="s">
        <v>81</v>
      </c>
      <c r="AY168" s="262" t="s">
        <v>183</v>
      </c>
    </row>
    <row r="169" s="2" customFormat="1" ht="33" customHeight="1">
      <c r="A169" s="38"/>
      <c r="B169" s="39"/>
      <c r="C169" s="227" t="s">
        <v>343</v>
      </c>
      <c r="D169" s="227" t="s">
        <v>185</v>
      </c>
      <c r="E169" s="228" t="s">
        <v>5819</v>
      </c>
      <c r="F169" s="229" t="s">
        <v>5820</v>
      </c>
      <c r="G169" s="230" t="s">
        <v>319</v>
      </c>
      <c r="H169" s="231">
        <v>13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0.018419999999999999</v>
      </c>
      <c r="R169" s="237">
        <f>Q169*H169</f>
        <v>0.23945999999999998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327</v>
      </c>
      <c r="AT169" s="239" t="s">
        <v>185</v>
      </c>
      <c r="AU169" s="239" t="s">
        <v>83</v>
      </c>
      <c r="AY169" s="17" t="s">
        <v>183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327</v>
      </c>
      <c r="BM169" s="239" t="s">
        <v>5821</v>
      </c>
    </row>
    <row r="170" s="14" customFormat="1">
      <c r="A170" s="14"/>
      <c r="B170" s="252"/>
      <c r="C170" s="253"/>
      <c r="D170" s="243" t="s">
        <v>195</v>
      </c>
      <c r="E170" s="254" t="s">
        <v>1</v>
      </c>
      <c r="F170" s="255" t="s">
        <v>5822</v>
      </c>
      <c r="G170" s="253"/>
      <c r="H170" s="256">
        <v>13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195</v>
      </c>
      <c r="AU170" s="262" t="s">
        <v>83</v>
      </c>
      <c r="AV170" s="14" t="s">
        <v>83</v>
      </c>
      <c r="AW170" s="14" t="s">
        <v>30</v>
      </c>
      <c r="AX170" s="14" t="s">
        <v>81</v>
      </c>
      <c r="AY170" s="262" t="s">
        <v>183</v>
      </c>
    </row>
    <row r="171" s="2" customFormat="1" ht="33" customHeight="1">
      <c r="A171" s="38"/>
      <c r="B171" s="39"/>
      <c r="C171" s="227" t="s">
        <v>349</v>
      </c>
      <c r="D171" s="227" t="s">
        <v>185</v>
      </c>
      <c r="E171" s="228" t="s">
        <v>5823</v>
      </c>
      <c r="F171" s="229" t="s">
        <v>5824</v>
      </c>
      <c r="G171" s="230" t="s">
        <v>319</v>
      </c>
      <c r="H171" s="231">
        <v>2.5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0.044339999999999997</v>
      </c>
      <c r="R171" s="237">
        <f>Q171*H171</f>
        <v>0.11084999999999999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327</v>
      </c>
      <c r="AT171" s="239" t="s">
        <v>185</v>
      </c>
      <c r="AU171" s="239" t="s">
        <v>83</v>
      </c>
      <c r="AY171" s="17" t="s">
        <v>183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327</v>
      </c>
      <c r="BM171" s="239" t="s">
        <v>5825</v>
      </c>
    </row>
    <row r="172" s="14" customFormat="1">
      <c r="A172" s="14"/>
      <c r="B172" s="252"/>
      <c r="C172" s="253"/>
      <c r="D172" s="243" t="s">
        <v>195</v>
      </c>
      <c r="E172" s="254" t="s">
        <v>1</v>
      </c>
      <c r="F172" s="255" t="s">
        <v>510</v>
      </c>
      <c r="G172" s="253"/>
      <c r="H172" s="256">
        <v>2.5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195</v>
      </c>
      <c r="AU172" s="262" t="s">
        <v>83</v>
      </c>
      <c r="AV172" s="14" t="s">
        <v>83</v>
      </c>
      <c r="AW172" s="14" t="s">
        <v>30</v>
      </c>
      <c r="AX172" s="14" t="s">
        <v>81</v>
      </c>
      <c r="AY172" s="262" t="s">
        <v>183</v>
      </c>
    </row>
    <row r="173" s="2" customFormat="1" ht="33" customHeight="1">
      <c r="A173" s="38"/>
      <c r="B173" s="39"/>
      <c r="C173" s="227" t="s">
        <v>7</v>
      </c>
      <c r="D173" s="227" t="s">
        <v>185</v>
      </c>
      <c r="E173" s="228" t="s">
        <v>5826</v>
      </c>
      <c r="F173" s="229" t="s">
        <v>5827</v>
      </c>
      <c r="G173" s="230" t="s">
        <v>319</v>
      </c>
      <c r="H173" s="231">
        <v>14.5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0.049099999999999998</v>
      </c>
      <c r="R173" s="237">
        <f>Q173*H173</f>
        <v>0.71194999999999997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327</v>
      </c>
      <c r="AT173" s="239" t="s">
        <v>185</v>
      </c>
      <c r="AU173" s="239" t="s">
        <v>83</v>
      </c>
      <c r="AY173" s="17" t="s">
        <v>183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327</v>
      </c>
      <c r="BM173" s="239" t="s">
        <v>5828</v>
      </c>
    </row>
    <row r="174" s="14" customFormat="1">
      <c r="A174" s="14"/>
      <c r="B174" s="252"/>
      <c r="C174" s="253"/>
      <c r="D174" s="243" t="s">
        <v>195</v>
      </c>
      <c r="E174" s="254" t="s">
        <v>1</v>
      </c>
      <c r="F174" s="255" t="s">
        <v>5829</v>
      </c>
      <c r="G174" s="253"/>
      <c r="H174" s="256">
        <v>14.5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195</v>
      </c>
      <c r="AU174" s="262" t="s">
        <v>83</v>
      </c>
      <c r="AV174" s="14" t="s">
        <v>83</v>
      </c>
      <c r="AW174" s="14" t="s">
        <v>30</v>
      </c>
      <c r="AX174" s="14" t="s">
        <v>81</v>
      </c>
      <c r="AY174" s="262" t="s">
        <v>183</v>
      </c>
    </row>
    <row r="175" s="2" customFormat="1" ht="37.8" customHeight="1">
      <c r="A175" s="38"/>
      <c r="B175" s="39"/>
      <c r="C175" s="227" t="s">
        <v>362</v>
      </c>
      <c r="D175" s="227" t="s">
        <v>185</v>
      </c>
      <c r="E175" s="228" t="s">
        <v>5830</v>
      </c>
      <c r="F175" s="229" t="s">
        <v>5831</v>
      </c>
      <c r="G175" s="230" t="s">
        <v>319</v>
      </c>
      <c r="H175" s="231">
        <v>8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0.0016800000000000001</v>
      </c>
      <c r="R175" s="237">
        <f>Q175*H175</f>
        <v>0.013440000000000001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327</v>
      </c>
      <c r="AT175" s="239" t="s">
        <v>185</v>
      </c>
      <c r="AU175" s="239" t="s">
        <v>83</v>
      </c>
      <c r="AY175" s="17" t="s">
        <v>183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81</v>
      </c>
      <c r="BK175" s="240">
        <f>ROUND(I175*H175,2)</f>
        <v>0</v>
      </c>
      <c r="BL175" s="17" t="s">
        <v>327</v>
      </c>
      <c r="BM175" s="239" t="s">
        <v>5832</v>
      </c>
    </row>
    <row r="176" s="14" customFormat="1">
      <c r="A176" s="14"/>
      <c r="B176" s="252"/>
      <c r="C176" s="253"/>
      <c r="D176" s="243" t="s">
        <v>195</v>
      </c>
      <c r="E176" s="254" t="s">
        <v>1</v>
      </c>
      <c r="F176" s="255" t="s">
        <v>283</v>
      </c>
      <c r="G176" s="253"/>
      <c r="H176" s="256">
        <v>8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195</v>
      </c>
      <c r="AU176" s="262" t="s">
        <v>83</v>
      </c>
      <c r="AV176" s="14" t="s">
        <v>83</v>
      </c>
      <c r="AW176" s="14" t="s">
        <v>30</v>
      </c>
      <c r="AX176" s="14" t="s">
        <v>81</v>
      </c>
      <c r="AY176" s="262" t="s">
        <v>183</v>
      </c>
    </row>
    <row r="177" s="2" customFormat="1" ht="33" customHeight="1">
      <c r="A177" s="38"/>
      <c r="B177" s="39"/>
      <c r="C177" s="227" t="s">
        <v>370</v>
      </c>
      <c r="D177" s="227" t="s">
        <v>185</v>
      </c>
      <c r="E177" s="228" t="s">
        <v>5833</v>
      </c>
      <c r="F177" s="229" t="s">
        <v>5834</v>
      </c>
      <c r="G177" s="230" t="s">
        <v>325</v>
      </c>
      <c r="H177" s="231">
        <v>1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327</v>
      </c>
      <c r="AT177" s="239" t="s">
        <v>185</v>
      </c>
      <c r="AU177" s="239" t="s">
        <v>83</v>
      </c>
      <c r="AY177" s="17" t="s">
        <v>183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81</v>
      </c>
      <c r="BK177" s="240">
        <f>ROUND(I177*H177,2)</f>
        <v>0</v>
      </c>
      <c r="BL177" s="17" t="s">
        <v>327</v>
      </c>
      <c r="BM177" s="239" t="s">
        <v>5835</v>
      </c>
    </row>
    <row r="178" s="14" customFormat="1">
      <c r="A178" s="14"/>
      <c r="B178" s="252"/>
      <c r="C178" s="253"/>
      <c r="D178" s="243" t="s">
        <v>195</v>
      </c>
      <c r="E178" s="254" t="s">
        <v>1</v>
      </c>
      <c r="F178" s="255" t="s">
        <v>81</v>
      </c>
      <c r="G178" s="253"/>
      <c r="H178" s="256">
        <v>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195</v>
      </c>
      <c r="AU178" s="262" t="s">
        <v>83</v>
      </c>
      <c r="AV178" s="14" t="s">
        <v>83</v>
      </c>
      <c r="AW178" s="14" t="s">
        <v>30</v>
      </c>
      <c r="AX178" s="14" t="s">
        <v>81</v>
      </c>
      <c r="AY178" s="262" t="s">
        <v>183</v>
      </c>
    </row>
    <row r="179" s="2" customFormat="1" ht="16.5" customHeight="1">
      <c r="A179" s="38"/>
      <c r="B179" s="39"/>
      <c r="C179" s="277" t="s">
        <v>376</v>
      </c>
      <c r="D179" s="277" t="s">
        <v>649</v>
      </c>
      <c r="E179" s="278" t="s">
        <v>5836</v>
      </c>
      <c r="F179" s="279" t="s">
        <v>5837</v>
      </c>
      <c r="G179" s="280" t="s">
        <v>325</v>
      </c>
      <c r="H179" s="281">
        <v>1</v>
      </c>
      <c r="I179" s="282"/>
      <c r="J179" s="283">
        <f>ROUND(I179*H179,2)</f>
        <v>0</v>
      </c>
      <c r="K179" s="284"/>
      <c r="L179" s="285"/>
      <c r="M179" s="286" t="s">
        <v>1</v>
      </c>
      <c r="N179" s="287" t="s">
        <v>38</v>
      </c>
      <c r="O179" s="91"/>
      <c r="P179" s="237">
        <f>O179*H179</f>
        <v>0</v>
      </c>
      <c r="Q179" s="237">
        <v>0.0045999999999999999</v>
      </c>
      <c r="R179" s="237">
        <f>Q179*H179</f>
        <v>0.0045999999999999999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435</v>
      </c>
      <c r="AT179" s="239" t="s">
        <v>649</v>
      </c>
      <c r="AU179" s="239" t="s">
        <v>83</v>
      </c>
      <c r="AY179" s="17" t="s">
        <v>183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81</v>
      </c>
      <c r="BK179" s="240">
        <f>ROUND(I179*H179,2)</f>
        <v>0</v>
      </c>
      <c r="BL179" s="17" t="s">
        <v>327</v>
      </c>
      <c r="BM179" s="239" t="s">
        <v>5838</v>
      </c>
    </row>
    <row r="180" s="14" customFormat="1">
      <c r="A180" s="14"/>
      <c r="B180" s="252"/>
      <c r="C180" s="253"/>
      <c r="D180" s="243" t="s">
        <v>195</v>
      </c>
      <c r="E180" s="254" t="s">
        <v>1</v>
      </c>
      <c r="F180" s="255" t="s">
        <v>81</v>
      </c>
      <c r="G180" s="253"/>
      <c r="H180" s="256">
        <v>1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195</v>
      </c>
      <c r="AU180" s="262" t="s">
        <v>83</v>
      </c>
      <c r="AV180" s="14" t="s">
        <v>83</v>
      </c>
      <c r="AW180" s="14" t="s">
        <v>30</v>
      </c>
      <c r="AX180" s="14" t="s">
        <v>81</v>
      </c>
      <c r="AY180" s="262" t="s">
        <v>183</v>
      </c>
    </row>
    <row r="181" s="2" customFormat="1" ht="33" customHeight="1">
      <c r="A181" s="38"/>
      <c r="B181" s="39"/>
      <c r="C181" s="227" t="s">
        <v>391</v>
      </c>
      <c r="D181" s="227" t="s">
        <v>185</v>
      </c>
      <c r="E181" s="228" t="s">
        <v>5839</v>
      </c>
      <c r="F181" s="229" t="s">
        <v>5840</v>
      </c>
      <c r="G181" s="230" t="s">
        <v>325</v>
      </c>
      <c r="H181" s="231">
        <v>1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38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327</v>
      </c>
      <c r="AT181" s="239" t="s">
        <v>185</v>
      </c>
      <c r="AU181" s="239" t="s">
        <v>83</v>
      </c>
      <c r="AY181" s="17" t="s">
        <v>183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81</v>
      </c>
      <c r="BK181" s="240">
        <f>ROUND(I181*H181,2)</f>
        <v>0</v>
      </c>
      <c r="BL181" s="17" t="s">
        <v>327</v>
      </c>
      <c r="BM181" s="239" t="s">
        <v>5841</v>
      </c>
    </row>
    <row r="182" s="14" customFormat="1">
      <c r="A182" s="14"/>
      <c r="B182" s="252"/>
      <c r="C182" s="253"/>
      <c r="D182" s="243" t="s">
        <v>195</v>
      </c>
      <c r="E182" s="254" t="s">
        <v>1</v>
      </c>
      <c r="F182" s="255" t="s">
        <v>81</v>
      </c>
      <c r="G182" s="253"/>
      <c r="H182" s="256">
        <v>1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195</v>
      </c>
      <c r="AU182" s="262" t="s">
        <v>83</v>
      </c>
      <c r="AV182" s="14" t="s">
        <v>83</v>
      </c>
      <c r="AW182" s="14" t="s">
        <v>30</v>
      </c>
      <c r="AX182" s="14" t="s">
        <v>81</v>
      </c>
      <c r="AY182" s="262" t="s">
        <v>183</v>
      </c>
    </row>
    <row r="183" s="2" customFormat="1" ht="16.5" customHeight="1">
      <c r="A183" s="38"/>
      <c r="B183" s="39"/>
      <c r="C183" s="277" t="s">
        <v>398</v>
      </c>
      <c r="D183" s="277" t="s">
        <v>649</v>
      </c>
      <c r="E183" s="278" t="s">
        <v>5842</v>
      </c>
      <c r="F183" s="279" t="s">
        <v>5843</v>
      </c>
      <c r="G183" s="280" t="s">
        <v>325</v>
      </c>
      <c r="H183" s="281">
        <v>1</v>
      </c>
      <c r="I183" s="282"/>
      <c r="J183" s="283">
        <f>ROUND(I183*H183,2)</f>
        <v>0</v>
      </c>
      <c r="K183" s="284"/>
      <c r="L183" s="285"/>
      <c r="M183" s="286" t="s">
        <v>1</v>
      </c>
      <c r="N183" s="287" t="s">
        <v>38</v>
      </c>
      <c r="O183" s="91"/>
      <c r="P183" s="237">
        <f>O183*H183</f>
        <v>0</v>
      </c>
      <c r="Q183" s="237">
        <v>0.0061000000000000004</v>
      </c>
      <c r="R183" s="237">
        <f>Q183*H183</f>
        <v>0.0061000000000000004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435</v>
      </c>
      <c r="AT183" s="239" t="s">
        <v>649</v>
      </c>
      <c r="AU183" s="239" t="s">
        <v>83</v>
      </c>
      <c r="AY183" s="17" t="s">
        <v>183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81</v>
      </c>
      <c r="BK183" s="240">
        <f>ROUND(I183*H183,2)</f>
        <v>0</v>
      </c>
      <c r="BL183" s="17" t="s">
        <v>327</v>
      </c>
      <c r="BM183" s="239" t="s">
        <v>5844</v>
      </c>
    </row>
    <row r="184" s="14" customFormat="1">
      <c r="A184" s="14"/>
      <c r="B184" s="252"/>
      <c r="C184" s="253"/>
      <c r="D184" s="243" t="s">
        <v>195</v>
      </c>
      <c r="E184" s="254" t="s">
        <v>1</v>
      </c>
      <c r="F184" s="255" t="s">
        <v>81</v>
      </c>
      <c r="G184" s="253"/>
      <c r="H184" s="256">
        <v>1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195</v>
      </c>
      <c r="AU184" s="262" t="s">
        <v>83</v>
      </c>
      <c r="AV184" s="14" t="s">
        <v>83</v>
      </c>
      <c r="AW184" s="14" t="s">
        <v>30</v>
      </c>
      <c r="AX184" s="14" t="s">
        <v>81</v>
      </c>
      <c r="AY184" s="262" t="s">
        <v>183</v>
      </c>
    </row>
    <row r="185" s="2" customFormat="1" ht="33" customHeight="1">
      <c r="A185" s="38"/>
      <c r="B185" s="39"/>
      <c r="C185" s="227" t="s">
        <v>404</v>
      </c>
      <c r="D185" s="227" t="s">
        <v>185</v>
      </c>
      <c r="E185" s="228" t="s">
        <v>5845</v>
      </c>
      <c r="F185" s="229" t="s">
        <v>5846</v>
      </c>
      <c r="G185" s="230" t="s">
        <v>325</v>
      </c>
      <c r="H185" s="231">
        <v>1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327</v>
      </c>
      <c r="AT185" s="239" t="s">
        <v>185</v>
      </c>
      <c r="AU185" s="239" t="s">
        <v>83</v>
      </c>
      <c r="AY185" s="17" t="s">
        <v>183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81</v>
      </c>
      <c r="BK185" s="240">
        <f>ROUND(I185*H185,2)</f>
        <v>0</v>
      </c>
      <c r="BL185" s="17" t="s">
        <v>327</v>
      </c>
      <c r="BM185" s="239" t="s">
        <v>5847</v>
      </c>
    </row>
    <row r="186" s="14" customFormat="1">
      <c r="A186" s="14"/>
      <c r="B186" s="252"/>
      <c r="C186" s="253"/>
      <c r="D186" s="243" t="s">
        <v>195</v>
      </c>
      <c r="E186" s="254" t="s">
        <v>1</v>
      </c>
      <c r="F186" s="255" t="s">
        <v>81</v>
      </c>
      <c r="G186" s="253"/>
      <c r="H186" s="256">
        <v>1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195</v>
      </c>
      <c r="AU186" s="262" t="s">
        <v>83</v>
      </c>
      <c r="AV186" s="14" t="s">
        <v>83</v>
      </c>
      <c r="AW186" s="14" t="s">
        <v>30</v>
      </c>
      <c r="AX186" s="14" t="s">
        <v>81</v>
      </c>
      <c r="AY186" s="262" t="s">
        <v>183</v>
      </c>
    </row>
    <row r="187" s="2" customFormat="1" ht="16.5" customHeight="1">
      <c r="A187" s="38"/>
      <c r="B187" s="39"/>
      <c r="C187" s="277" t="s">
        <v>414</v>
      </c>
      <c r="D187" s="277" t="s">
        <v>649</v>
      </c>
      <c r="E187" s="278" t="s">
        <v>5848</v>
      </c>
      <c r="F187" s="279" t="s">
        <v>5849</v>
      </c>
      <c r="G187" s="280" t="s">
        <v>325</v>
      </c>
      <c r="H187" s="281">
        <v>1</v>
      </c>
      <c r="I187" s="282"/>
      <c r="J187" s="283">
        <f>ROUND(I187*H187,2)</f>
        <v>0</v>
      </c>
      <c r="K187" s="284"/>
      <c r="L187" s="285"/>
      <c r="M187" s="286" t="s">
        <v>1</v>
      </c>
      <c r="N187" s="287" t="s">
        <v>38</v>
      </c>
      <c r="O187" s="91"/>
      <c r="P187" s="237">
        <f>O187*H187</f>
        <v>0</v>
      </c>
      <c r="Q187" s="237">
        <v>0.010200000000000001</v>
      </c>
      <c r="R187" s="237">
        <f>Q187*H187</f>
        <v>0.010200000000000001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435</v>
      </c>
      <c r="AT187" s="239" t="s">
        <v>649</v>
      </c>
      <c r="AU187" s="239" t="s">
        <v>83</v>
      </c>
      <c r="AY187" s="17" t="s">
        <v>183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81</v>
      </c>
      <c r="BK187" s="240">
        <f>ROUND(I187*H187,2)</f>
        <v>0</v>
      </c>
      <c r="BL187" s="17" t="s">
        <v>327</v>
      </c>
      <c r="BM187" s="239" t="s">
        <v>5850</v>
      </c>
    </row>
    <row r="188" s="14" customFormat="1">
      <c r="A188" s="14"/>
      <c r="B188" s="252"/>
      <c r="C188" s="253"/>
      <c r="D188" s="243" t="s">
        <v>195</v>
      </c>
      <c r="E188" s="254" t="s">
        <v>1</v>
      </c>
      <c r="F188" s="255" t="s">
        <v>81</v>
      </c>
      <c r="G188" s="253"/>
      <c r="H188" s="256">
        <v>1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195</v>
      </c>
      <c r="AU188" s="262" t="s">
        <v>83</v>
      </c>
      <c r="AV188" s="14" t="s">
        <v>83</v>
      </c>
      <c r="AW188" s="14" t="s">
        <v>30</v>
      </c>
      <c r="AX188" s="14" t="s">
        <v>81</v>
      </c>
      <c r="AY188" s="262" t="s">
        <v>183</v>
      </c>
    </row>
    <row r="189" s="2" customFormat="1" ht="33" customHeight="1">
      <c r="A189" s="38"/>
      <c r="B189" s="39"/>
      <c r="C189" s="227" t="s">
        <v>419</v>
      </c>
      <c r="D189" s="227" t="s">
        <v>185</v>
      </c>
      <c r="E189" s="228" t="s">
        <v>5851</v>
      </c>
      <c r="F189" s="229" t="s">
        <v>5852</v>
      </c>
      <c r="G189" s="230" t="s">
        <v>325</v>
      </c>
      <c r="H189" s="231">
        <v>1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327</v>
      </c>
      <c r="AT189" s="239" t="s">
        <v>185</v>
      </c>
      <c r="AU189" s="239" t="s">
        <v>83</v>
      </c>
      <c r="AY189" s="17" t="s">
        <v>183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81</v>
      </c>
      <c r="BK189" s="240">
        <f>ROUND(I189*H189,2)</f>
        <v>0</v>
      </c>
      <c r="BL189" s="17" t="s">
        <v>327</v>
      </c>
      <c r="BM189" s="239" t="s">
        <v>5853</v>
      </c>
    </row>
    <row r="190" s="14" customFormat="1">
      <c r="A190" s="14"/>
      <c r="B190" s="252"/>
      <c r="C190" s="253"/>
      <c r="D190" s="243" t="s">
        <v>195</v>
      </c>
      <c r="E190" s="254" t="s">
        <v>1</v>
      </c>
      <c r="F190" s="255" t="s">
        <v>81</v>
      </c>
      <c r="G190" s="253"/>
      <c r="H190" s="256">
        <v>1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195</v>
      </c>
      <c r="AU190" s="262" t="s">
        <v>83</v>
      </c>
      <c r="AV190" s="14" t="s">
        <v>83</v>
      </c>
      <c r="AW190" s="14" t="s">
        <v>30</v>
      </c>
      <c r="AX190" s="14" t="s">
        <v>81</v>
      </c>
      <c r="AY190" s="262" t="s">
        <v>183</v>
      </c>
    </row>
    <row r="191" s="2" customFormat="1" ht="16.5" customHeight="1">
      <c r="A191" s="38"/>
      <c r="B191" s="39"/>
      <c r="C191" s="277" t="s">
        <v>424</v>
      </c>
      <c r="D191" s="277" t="s">
        <v>649</v>
      </c>
      <c r="E191" s="278" t="s">
        <v>5854</v>
      </c>
      <c r="F191" s="279" t="s">
        <v>5855</v>
      </c>
      <c r="G191" s="280" t="s">
        <v>325</v>
      </c>
      <c r="H191" s="281">
        <v>1</v>
      </c>
      <c r="I191" s="282"/>
      <c r="J191" s="283">
        <f>ROUND(I191*H191,2)</f>
        <v>0</v>
      </c>
      <c r="K191" s="284"/>
      <c r="L191" s="285"/>
      <c r="M191" s="286" t="s">
        <v>1</v>
      </c>
      <c r="N191" s="287" t="s">
        <v>38</v>
      </c>
      <c r="O191" s="91"/>
      <c r="P191" s="237">
        <f>O191*H191</f>
        <v>0</v>
      </c>
      <c r="Q191" s="237">
        <v>0.0114</v>
      </c>
      <c r="R191" s="237">
        <f>Q191*H191</f>
        <v>0.0114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435</v>
      </c>
      <c r="AT191" s="239" t="s">
        <v>649</v>
      </c>
      <c r="AU191" s="239" t="s">
        <v>83</v>
      </c>
      <c r="AY191" s="17" t="s">
        <v>183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81</v>
      </c>
      <c r="BK191" s="240">
        <f>ROUND(I191*H191,2)</f>
        <v>0</v>
      </c>
      <c r="BL191" s="17" t="s">
        <v>327</v>
      </c>
      <c r="BM191" s="239" t="s">
        <v>5856</v>
      </c>
    </row>
    <row r="192" s="14" customFormat="1">
      <c r="A192" s="14"/>
      <c r="B192" s="252"/>
      <c r="C192" s="253"/>
      <c r="D192" s="243" t="s">
        <v>195</v>
      </c>
      <c r="E192" s="254" t="s">
        <v>1</v>
      </c>
      <c r="F192" s="255" t="s">
        <v>81</v>
      </c>
      <c r="G192" s="253"/>
      <c r="H192" s="256">
        <v>1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195</v>
      </c>
      <c r="AU192" s="262" t="s">
        <v>83</v>
      </c>
      <c r="AV192" s="14" t="s">
        <v>83</v>
      </c>
      <c r="AW192" s="14" t="s">
        <v>30</v>
      </c>
      <c r="AX192" s="14" t="s">
        <v>81</v>
      </c>
      <c r="AY192" s="262" t="s">
        <v>183</v>
      </c>
    </row>
    <row r="193" s="2" customFormat="1" ht="33" customHeight="1">
      <c r="A193" s="38"/>
      <c r="B193" s="39"/>
      <c r="C193" s="227" t="s">
        <v>428</v>
      </c>
      <c r="D193" s="227" t="s">
        <v>185</v>
      </c>
      <c r="E193" s="228" t="s">
        <v>5857</v>
      </c>
      <c r="F193" s="229" t="s">
        <v>5858</v>
      </c>
      <c r="G193" s="230" t="s">
        <v>325</v>
      </c>
      <c r="H193" s="231">
        <v>2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38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327</v>
      </c>
      <c r="AT193" s="239" t="s">
        <v>185</v>
      </c>
      <c r="AU193" s="239" t="s">
        <v>83</v>
      </c>
      <c r="AY193" s="17" t="s">
        <v>183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81</v>
      </c>
      <c r="BK193" s="240">
        <f>ROUND(I193*H193,2)</f>
        <v>0</v>
      </c>
      <c r="BL193" s="17" t="s">
        <v>327</v>
      </c>
      <c r="BM193" s="239" t="s">
        <v>5859</v>
      </c>
    </row>
    <row r="194" s="14" customFormat="1">
      <c r="A194" s="14"/>
      <c r="B194" s="252"/>
      <c r="C194" s="253"/>
      <c r="D194" s="243" t="s">
        <v>195</v>
      </c>
      <c r="E194" s="254" t="s">
        <v>1</v>
      </c>
      <c r="F194" s="255" t="s">
        <v>2903</v>
      </c>
      <c r="G194" s="253"/>
      <c r="H194" s="256">
        <v>2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195</v>
      </c>
      <c r="AU194" s="262" t="s">
        <v>83</v>
      </c>
      <c r="AV194" s="14" t="s">
        <v>83</v>
      </c>
      <c r="AW194" s="14" t="s">
        <v>30</v>
      </c>
      <c r="AX194" s="14" t="s">
        <v>81</v>
      </c>
      <c r="AY194" s="262" t="s">
        <v>183</v>
      </c>
    </row>
    <row r="195" s="2" customFormat="1" ht="16.5" customHeight="1">
      <c r="A195" s="38"/>
      <c r="B195" s="39"/>
      <c r="C195" s="277" t="s">
        <v>435</v>
      </c>
      <c r="D195" s="277" t="s">
        <v>649</v>
      </c>
      <c r="E195" s="278" t="s">
        <v>5860</v>
      </c>
      <c r="F195" s="279" t="s">
        <v>5861</v>
      </c>
      <c r="G195" s="280" t="s">
        <v>325</v>
      </c>
      <c r="H195" s="281">
        <v>2</v>
      </c>
      <c r="I195" s="282"/>
      <c r="J195" s="283">
        <f>ROUND(I195*H195,2)</f>
        <v>0</v>
      </c>
      <c r="K195" s="284"/>
      <c r="L195" s="285"/>
      <c r="M195" s="286" t="s">
        <v>1</v>
      </c>
      <c r="N195" s="287" t="s">
        <v>38</v>
      </c>
      <c r="O195" s="91"/>
      <c r="P195" s="237">
        <f>O195*H195</f>
        <v>0</v>
      </c>
      <c r="Q195" s="237">
        <v>0.00040000000000000002</v>
      </c>
      <c r="R195" s="237">
        <f>Q195*H195</f>
        <v>0.00080000000000000004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435</v>
      </c>
      <c r="AT195" s="239" t="s">
        <v>649</v>
      </c>
      <c r="AU195" s="239" t="s">
        <v>83</v>
      </c>
      <c r="AY195" s="17" t="s">
        <v>183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81</v>
      </c>
      <c r="BK195" s="240">
        <f>ROUND(I195*H195,2)</f>
        <v>0</v>
      </c>
      <c r="BL195" s="17" t="s">
        <v>327</v>
      </c>
      <c r="BM195" s="239" t="s">
        <v>5862</v>
      </c>
    </row>
    <row r="196" s="14" customFormat="1">
      <c r="A196" s="14"/>
      <c r="B196" s="252"/>
      <c r="C196" s="253"/>
      <c r="D196" s="243" t="s">
        <v>195</v>
      </c>
      <c r="E196" s="254" t="s">
        <v>1</v>
      </c>
      <c r="F196" s="255" t="s">
        <v>2903</v>
      </c>
      <c r="G196" s="253"/>
      <c r="H196" s="256">
        <v>2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195</v>
      </c>
      <c r="AU196" s="262" t="s">
        <v>83</v>
      </c>
      <c r="AV196" s="14" t="s">
        <v>83</v>
      </c>
      <c r="AW196" s="14" t="s">
        <v>30</v>
      </c>
      <c r="AX196" s="14" t="s">
        <v>81</v>
      </c>
      <c r="AY196" s="262" t="s">
        <v>183</v>
      </c>
    </row>
    <row r="197" s="2" customFormat="1" ht="33" customHeight="1">
      <c r="A197" s="38"/>
      <c r="B197" s="39"/>
      <c r="C197" s="227" t="s">
        <v>439</v>
      </c>
      <c r="D197" s="227" t="s">
        <v>185</v>
      </c>
      <c r="E197" s="228" t="s">
        <v>5863</v>
      </c>
      <c r="F197" s="229" t="s">
        <v>5864</v>
      </c>
      <c r="G197" s="230" t="s">
        <v>325</v>
      </c>
      <c r="H197" s="231">
        <v>18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38</v>
      </c>
      <c r="O197" s="91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327</v>
      </c>
      <c r="AT197" s="239" t="s">
        <v>185</v>
      </c>
      <c r="AU197" s="239" t="s">
        <v>83</v>
      </c>
      <c r="AY197" s="17" t="s">
        <v>183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81</v>
      </c>
      <c r="BK197" s="240">
        <f>ROUND(I197*H197,2)</f>
        <v>0</v>
      </c>
      <c r="BL197" s="17" t="s">
        <v>327</v>
      </c>
      <c r="BM197" s="239" t="s">
        <v>5865</v>
      </c>
    </row>
    <row r="198" s="14" customFormat="1">
      <c r="A198" s="14"/>
      <c r="B198" s="252"/>
      <c r="C198" s="253"/>
      <c r="D198" s="243" t="s">
        <v>195</v>
      </c>
      <c r="E198" s="254" t="s">
        <v>1</v>
      </c>
      <c r="F198" s="255" t="s">
        <v>335</v>
      </c>
      <c r="G198" s="253"/>
      <c r="H198" s="256">
        <v>18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195</v>
      </c>
      <c r="AU198" s="262" t="s">
        <v>83</v>
      </c>
      <c r="AV198" s="14" t="s">
        <v>83</v>
      </c>
      <c r="AW198" s="14" t="s">
        <v>30</v>
      </c>
      <c r="AX198" s="14" t="s">
        <v>81</v>
      </c>
      <c r="AY198" s="262" t="s">
        <v>183</v>
      </c>
    </row>
    <row r="199" s="2" customFormat="1" ht="16.5" customHeight="1">
      <c r="A199" s="38"/>
      <c r="B199" s="39"/>
      <c r="C199" s="277" t="s">
        <v>444</v>
      </c>
      <c r="D199" s="277" t="s">
        <v>649</v>
      </c>
      <c r="E199" s="278" t="s">
        <v>5866</v>
      </c>
      <c r="F199" s="279" t="s">
        <v>5867</v>
      </c>
      <c r="G199" s="280" t="s">
        <v>325</v>
      </c>
      <c r="H199" s="281">
        <v>18</v>
      </c>
      <c r="I199" s="282"/>
      <c r="J199" s="283">
        <f>ROUND(I199*H199,2)</f>
        <v>0</v>
      </c>
      <c r="K199" s="284"/>
      <c r="L199" s="285"/>
      <c r="M199" s="286" t="s">
        <v>1</v>
      </c>
      <c r="N199" s="287" t="s">
        <v>38</v>
      </c>
      <c r="O199" s="91"/>
      <c r="P199" s="237">
        <f>O199*H199</f>
        <v>0</v>
      </c>
      <c r="Q199" s="237">
        <v>0.0020999999999999999</v>
      </c>
      <c r="R199" s="237">
        <f>Q199*H199</f>
        <v>0.0378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435</v>
      </c>
      <c r="AT199" s="239" t="s">
        <v>649</v>
      </c>
      <c r="AU199" s="239" t="s">
        <v>83</v>
      </c>
      <c r="AY199" s="17" t="s">
        <v>183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7" t="s">
        <v>81</v>
      </c>
      <c r="BK199" s="240">
        <f>ROUND(I199*H199,2)</f>
        <v>0</v>
      </c>
      <c r="BL199" s="17" t="s">
        <v>327</v>
      </c>
      <c r="BM199" s="239" t="s">
        <v>5868</v>
      </c>
    </row>
    <row r="200" s="14" customFormat="1">
      <c r="A200" s="14"/>
      <c r="B200" s="252"/>
      <c r="C200" s="253"/>
      <c r="D200" s="243" t="s">
        <v>195</v>
      </c>
      <c r="E200" s="254" t="s">
        <v>1</v>
      </c>
      <c r="F200" s="255" t="s">
        <v>335</v>
      </c>
      <c r="G200" s="253"/>
      <c r="H200" s="256">
        <v>18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195</v>
      </c>
      <c r="AU200" s="262" t="s">
        <v>83</v>
      </c>
      <c r="AV200" s="14" t="s">
        <v>83</v>
      </c>
      <c r="AW200" s="14" t="s">
        <v>30</v>
      </c>
      <c r="AX200" s="14" t="s">
        <v>81</v>
      </c>
      <c r="AY200" s="262" t="s">
        <v>183</v>
      </c>
    </row>
    <row r="201" s="2" customFormat="1" ht="24.15" customHeight="1">
      <c r="A201" s="38"/>
      <c r="B201" s="39"/>
      <c r="C201" s="227" t="s">
        <v>448</v>
      </c>
      <c r="D201" s="227" t="s">
        <v>185</v>
      </c>
      <c r="E201" s="228" t="s">
        <v>5869</v>
      </c>
      <c r="F201" s="229" t="s">
        <v>5870</v>
      </c>
      <c r="G201" s="230" t="s">
        <v>325</v>
      </c>
      <c r="H201" s="231">
        <v>3</v>
      </c>
      <c r="I201" s="232"/>
      <c r="J201" s="233">
        <f>ROUND(I201*H201,2)</f>
        <v>0</v>
      </c>
      <c r="K201" s="234"/>
      <c r="L201" s="44"/>
      <c r="M201" s="235" t="s">
        <v>1</v>
      </c>
      <c r="N201" s="236" t="s">
        <v>38</v>
      </c>
      <c r="O201" s="91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327</v>
      </c>
      <c r="AT201" s="239" t="s">
        <v>185</v>
      </c>
      <c r="AU201" s="239" t="s">
        <v>83</v>
      </c>
      <c r="AY201" s="17" t="s">
        <v>183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81</v>
      </c>
      <c r="BK201" s="240">
        <f>ROUND(I201*H201,2)</f>
        <v>0</v>
      </c>
      <c r="BL201" s="17" t="s">
        <v>327</v>
      </c>
      <c r="BM201" s="239" t="s">
        <v>5871</v>
      </c>
    </row>
    <row r="202" s="14" customFormat="1">
      <c r="A202" s="14"/>
      <c r="B202" s="252"/>
      <c r="C202" s="253"/>
      <c r="D202" s="243" t="s">
        <v>195</v>
      </c>
      <c r="E202" s="254" t="s">
        <v>1</v>
      </c>
      <c r="F202" s="255" t="s">
        <v>5872</v>
      </c>
      <c r="G202" s="253"/>
      <c r="H202" s="256">
        <v>3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195</v>
      </c>
      <c r="AU202" s="262" t="s">
        <v>83</v>
      </c>
      <c r="AV202" s="14" t="s">
        <v>83</v>
      </c>
      <c r="AW202" s="14" t="s">
        <v>30</v>
      </c>
      <c r="AX202" s="14" t="s">
        <v>81</v>
      </c>
      <c r="AY202" s="262" t="s">
        <v>183</v>
      </c>
    </row>
    <row r="203" s="2" customFormat="1" ht="33" customHeight="1">
      <c r="A203" s="38"/>
      <c r="B203" s="39"/>
      <c r="C203" s="277" t="s">
        <v>453</v>
      </c>
      <c r="D203" s="277" t="s">
        <v>649</v>
      </c>
      <c r="E203" s="278" t="s">
        <v>5873</v>
      </c>
      <c r="F203" s="279" t="s">
        <v>5874</v>
      </c>
      <c r="G203" s="280" t="s">
        <v>325</v>
      </c>
      <c r="H203" s="281">
        <v>2</v>
      </c>
      <c r="I203" s="282"/>
      <c r="J203" s="283">
        <f>ROUND(I203*H203,2)</f>
        <v>0</v>
      </c>
      <c r="K203" s="284"/>
      <c r="L203" s="285"/>
      <c r="M203" s="286" t="s">
        <v>1</v>
      </c>
      <c r="N203" s="287" t="s">
        <v>38</v>
      </c>
      <c r="O203" s="91"/>
      <c r="P203" s="237">
        <f>O203*H203</f>
        <v>0</v>
      </c>
      <c r="Q203" s="237">
        <v>0.0041000000000000003</v>
      </c>
      <c r="R203" s="237">
        <f>Q203*H203</f>
        <v>0.0082000000000000007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435</v>
      </c>
      <c r="AT203" s="239" t="s">
        <v>649</v>
      </c>
      <c r="AU203" s="239" t="s">
        <v>83</v>
      </c>
      <c r="AY203" s="17" t="s">
        <v>183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81</v>
      </c>
      <c r="BK203" s="240">
        <f>ROUND(I203*H203,2)</f>
        <v>0</v>
      </c>
      <c r="BL203" s="17" t="s">
        <v>327</v>
      </c>
      <c r="BM203" s="239" t="s">
        <v>5875</v>
      </c>
    </row>
    <row r="204" s="14" customFormat="1">
      <c r="A204" s="14"/>
      <c r="B204" s="252"/>
      <c r="C204" s="253"/>
      <c r="D204" s="243" t="s">
        <v>195</v>
      </c>
      <c r="E204" s="254" t="s">
        <v>1</v>
      </c>
      <c r="F204" s="255" t="s">
        <v>2903</v>
      </c>
      <c r="G204" s="253"/>
      <c r="H204" s="256">
        <v>2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195</v>
      </c>
      <c r="AU204" s="262" t="s">
        <v>83</v>
      </c>
      <c r="AV204" s="14" t="s">
        <v>83</v>
      </c>
      <c r="AW204" s="14" t="s">
        <v>30</v>
      </c>
      <c r="AX204" s="14" t="s">
        <v>81</v>
      </c>
      <c r="AY204" s="262" t="s">
        <v>183</v>
      </c>
    </row>
    <row r="205" s="2" customFormat="1" ht="33" customHeight="1">
      <c r="A205" s="38"/>
      <c r="B205" s="39"/>
      <c r="C205" s="277" t="s">
        <v>461</v>
      </c>
      <c r="D205" s="277" t="s">
        <v>649</v>
      </c>
      <c r="E205" s="278" t="s">
        <v>5876</v>
      </c>
      <c r="F205" s="279" t="s">
        <v>5877</v>
      </c>
      <c r="G205" s="280" t="s">
        <v>325</v>
      </c>
      <c r="H205" s="281">
        <v>1</v>
      </c>
      <c r="I205" s="282"/>
      <c r="J205" s="283">
        <f>ROUND(I205*H205,2)</f>
        <v>0</v>
      </c>
      <c r="K205" s="284"/>
      <c r="L205" s="285"/>
      <c r="M205" s="286" t="s">
        <v>1</v>
      </c>
      <c r="N205" s="287" t="s">
        <v>38</v>
      </c>
      <c r="O205" s="91"/>
      <c r="P205" s="237">
        <f>O205*H205</f>
        <v>0</v>
      </c>
      <c r="Q205" s="237">
        <v>0.0043</v>
      </c>
      <c r="R205" s="237">
        <f>Q205*H205</f>
        <v>0.0043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435</v>
      </c>
      <c r="AT205" s="239" t="s">
        <v>649</v>
      </c>
      <c r="AU205" s="239" t="s">
        <v>83</v>
      </c>
      <c r="AY205" s="17" t="s">
        <v>183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81</v>
      </c>
      <c r="BK205" s="240">
        <f>ROUND(I205*H205,2)</f>
        <v>0</v>
      </c>
      <c r="BL205" s="17" t="s">
        <v>327</v>
      </c>
      <c r="BM205" s="239" t="s">
        <v>5878</v>
      </c>
    </row>
    <row r="206" s="2" customFormat="1" ht="24.15" customHeight="1">
      <c r="A206" s="38"/>
      <c r="B206" s="39"/>
      <c r="C206" s="227" t="s">
        <v>468</v>
      </c>
      <c r="D206" s="227" t="s">
        <v>185</v>
      </c>
      <c r="E206" s="228" t="s">
        <v>5879</v>
      </c>
      <c r="F206" s="229" t="s">
        <v>5880</v>
      </c>
      <c r="G206" s="230" t="s">
        <v>325</v>
      </c>
      <c r="H206" s="231">
        <v>1</v>
      </c>
      <c r="I206" s="232"/>
      <c r="J206" s="233">
        <f>ROUND(I206*H206,2)</f>
        <v>0</v>
      </c>
      <c r="K206" s="234"/>
      <c r="L206" s="44"/>
      <c r="M206" s="235" t="s">
        <v>1</v>
      </c>
      <c r="N206" s="236" t="s">
        <v>38</v>
      </c>
      <c r="O206" s="91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9" t="s">
        <v>327</v>
      </c>
      <c r="AT206" s="239" t="s">
        <v>185</v>
      </c>
      <c r="AU206" s="239" t="s">
        <v>83</v>
      </c>
      <c r="AY206" s="17" t="s">
        <v>183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7" t="s">
        <v>81</v>
      </c>
      <c r="BK206" s="240">
        <f>ROUND(I206*H206,2)</f>
        <v>0</v>
      </c>
      <c r="BL206" s="17" t="s">
        <v>327</v>
      </c>
      <c r="BM206" s="239" t="s">
        <v>5881</v>
      </c>
    </row>
    <row r="207" s="2" customFormat="1" ht="33" customHeight="1">
      <c r="A207" s="38"/>
      <c r="B207" s="39"/>
      <c r="C207" s="277" t="s">
        <v>475</v>
      </c>
      <c r="D207" s="277" t="s">
        <v>649</v>
      </c>
      <c r="E207" s="278" t="s">
        <v>5882</v>
      </c>
      <c r="F207" s="279" t="s">
        <v>5883</v>
      </c>
      <c r="G207" s="280" t="s">
        <v>325</v>
      </c>
      <c r="H207" s="281">
        <v>1</v>
      </c>
      <c r="I207" s="282"/>
      <c r="J207" s="283">
        <f>ROUND(I207*H207,2)</f>
        <v>0</v>
      </c>
      <c r="K207" s="284"/>
      <c r="L207" s="285"/>
      <c r="M207" s="286" t="s">
        <v>1</v>
      </c>
      <c r="N207" s="287" t="s">
        <v>38</v>
      </c>
      <c r="O207" s="91"/>
      <c r="P207" s="237">
        <f>O207*H207</f>
        <v>0</v>
      </c>
      <c r="Q207" s="237">
        <v>0.0050000000000000001</v>
      </c>
      <c r="R207" s="237">
        <f>Q207*H207</f>
        <v>0.0050000000000000001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435</v>
      </c>
      <c r="AT207" s="239" t="s">
        <v>649</v>
      </c>
      <c r="AU207" s="239" t="s">
        <v>83</v>
      </c>
      <c r="AY207" s="17" t="s">
        <v>183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81</v>
      </c>
      <c r="BK207" s="240">
        <f>ROUND(I207*H207,2)</f>
        <v>0</v>
      </c>
      <c r="BL207" s="17" t="s">
        <v>327</v>
      </c>
      <c r="BM207" s="239" t="s">
        <v>5884</v>
      </c>
    </row>
    <row r="208" s="2" customFormat="1" ht="24.15" customHeight="1">
      <c r="A208" s="38"/>
      <c r="B208" s="39"/>
      <c r="C208" s="227" t="s">
        <v>482</v>
      </c>
      <c r="D208" s="227" t="s">
        <v>185</v>
      </c>
      <c r="E208" s="228" t="s">
        <v>5885</v>
      </c>
      <c r="F208" s="229" t="s">
        <v>5886</v>
      </c>
      <c r="G208" s="230" t="s">
        <v>325</v>
      </c>
      <c r="H208" s="231">
        <v>1</v>
      </c>
      <c r="I208" s="232"/>
      <c r="J208" s="233">
        <f>ROUND(I208*H208,2)</f>
        <v>0</v>
      </c>
      <c r="K208" s="234"/>
      <c r="L208" s="44"/>
      <c r="M208" s="235" t="s">
        <v>1</v>
      </c>
      <c r="N208" s="236" t="s">
        <v>38</v>
      </c>
      <c r="O208" s="91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327</v>
      </c>
      <c r="AT208" s="239" t="s">
        <v>185</v>
      </c>
      <c r="AU208" s="239" t="s">
        <v>83</v>
      </c>
      <c r="AY208" s="17" t="s">
        <v>183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7" t="s">
        <v>81</v>
      </c>
      <c r="BK208" s="240">
        <f>ROUND(I208*H208,2)</f>
        <v>0</v>
      </c>
      <c r="BL208" s="17" t="s">
        <v>327</v>
      </c>
      <c r="BM208" s="239" t="s">
        <v>5887</v>
      </c>
    </row>
    <row r="209" s="2" customFormat="1" ht="33" customHeight="1">
      <c r="A209" s="38"/>
      <c r="B209" s="39"/>
      <c r="C209" s="277" t="s">
        <v>489</v>
      </c>
      <c r="D209" s="277" t="s">
        <v>649</v>
      </c>
      <c r="E209" s="278" t="s">
        <v>5888</v>
      </c>
      <c r="F209" s="279" t="s">
        <v>5889</v>
      </c>
      <c r="G209" s="280" t="s">
        <v>325</v>
      </c>
      <c r="H209" s="281">
        <v>1</v>
      </c>
      <c r="I209" s="282"/>
      <c r="J209" s="283">
        <f>ROUND(I209*H209,2)</f>
        <v>0</v>
      </c>
      <c r="K209" s="284"/>
      <c r="L209" s="285"/>
      <c r="M209" s="286" t="s">
        <v>1</v>
      </c>
      <c r="N209" s="287" t="s">
        <v>38</v>
      </c>
      <c r="O209" s="91"/>
      <c r="P209" s="237">
        <f>O209*H209</f>
        <v>0</v>
      </c>
      <c r="Q209" s="237">
        <v>0.0053</v>
      </c>
      <c r="R209" s="237">
        <f>Q209*H209</f>
        <v>0.0053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435</v>
      </c>
      <c r="AT209" s="239" t="s">
        <v>649</v>
      </c>
      <c r="AU209" s="239" t="s">
        <v>83</v>
      </c>
      <c r="AY209" s="17" t="s">
        <v>183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81</v>
      </c>
      <c r="BK209" s="240">
        <f>ROUND(I209*H209,2)</f>
        <v>0</v>
      </c>
      <c r="BL209" s="17" t="s">
        <v>327</v>
      </c>
      <c r="BM209" s="239" t="s">
        <v>5890</v>
      </c>
    </row>
    <row r="210" s="2" customFormat="1" ht="24.15" customHeight="1">
      <c r="A210" s="38"/>
      <c r="B210" s="39"/>
      <c r="C210" s="227" t="s">
        <v>493</v>
      </c>
      <c r="D210" s="227" t="s">
        <v>185</v>
      </c>
      <c r="E210" s="228" t="s">
        <v>5891</v>
      </c>
      <c r="F210" s="229" t="s">
        <v>5892</v>
      </c>
      <c r="G210" s="230" t="s">
        <v>325</v>
      </c>
      <c r="H210" s="231">
        <v>2</v>
      </c>
      <c r="I210" s="232"/>
      <c r="J210" s="233">
        <f>ROUND(I210*H210,2)</f>
        <v>0</v>
      </c>
      <c r="K210" s="234"/>
      <c r="L210" s="44"/>
      <c r="M210" s="235" t="s">
        <v>1</v>
      </c>
      <c r="N210" s="236" t="s">
        <v>38</v>
      </c>
      <c r="O210" s="91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9" t="s">
        <v>327</v>
      </c>
      <c r="AT210" s="239" t="s">
        <v>185</v>
      </c>
      <c r="AU210" s="239" t="s">
        <v>83</v>
      </c>
      <c r="AY210" s="17" t="s">
        <v>183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7" t="s">
        <v>81</v>
      </c>
      <c r="BK210" s="240">
        <f>ROUND(I210*H210,2)</f>
        <v>0</v>
      </c>
      <c r="BL210" s="17" t="s">
        <v>327</v>
      </c>
      <c r="BM210" s="239" t="s">
        <v>5893</v>
      </c>
    </row>
    <row r="211" s="14" customFormat="1">
      <c r="A211" s="14"/>
      <c r="B211" s="252"/>
      <c r="C211" s="253"/>
      <c r="D211" s="243" t="s">
        <v>195</v>
      </c>
      <c r="E211" s="254" t="s">
        <v>1</v>
      </c>
      <c r="F211" s="255" t="s">
        <v>2903</v>
      </c>
      <c r="G211" s="253"/>
      <c r="H211" s="256">
        <v>2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195</v>
      </c>
      <c r="AU211" s="262" t="s">
        <v>83</v>
      </c>
      <c r="AV211" s="14" t="s">
        <v>83</v>
      </c>
      <c r="AW211" s="14" t="s">
        <v>30</v>
      </c>
      <c r="AX211" s="14" t="s">
        <v>81</v>
      </c>
      <c r="AY211" s="262" t="s">
        <v>183</v>
      </c>
    </row>
    <row r="212" s="2" customFormat="1" ht="37.8" customHeight="1">
      <c r="A212" s="38"/>
      <c r="B212" s="39"/>
      <c r="C212" s="277" t="s">
        <v>500</v>
      </c>
      <c r="D212" s="277" t="s">
        <v>649</v>
      </c>
      <c r="E212" s="278" t="s">
        <v>5894</v>
      </c>
      <c r="F212" s="279" t="s">
        <v>5895</v>
      </c>
      <c r="G212" s="280" t="s">
        <v>325</v>
      </c>
      <c r="H212" s="281">
        <v>2</v>
      </c>
      <c r="I212" s="282"/>
      <c r="J212" s="283">
        <f>ROUND(I212*H212,2)</f>
        <v>0</v>
      </c>
      <c r="K212" s="284"/>
      <c r="L212" s="285"/>
      <c r="M212" s="286" t="s">
        <v>1</v>
      </c>
      <c r="N212" s="287" t="s">
        <v>38</v>
      </c>
      <c r="O212" s="91"/>
      <c r="P212" s="237">
        <f>O212*H212</f>
        <v>0</v>
      </c>
      <c r="Q212" s="237">
        <v>0.0071000000000000004</v>
      </c>
      <c r="R212" s="237">
        <f>Q212*H212</f>
        <v>0.014200000000000001</v>
      </c>
      <c r="S212" s="237">
        <v>0</v>
      </c>
      <c r="T212" s="23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9" t="s">
        <v>435</v>
      </c>
      <c r="AT212" s="239" t="s">
        <v>649</v>
      </c>
      <c r="AU212" s="239" t="s">
        <v>83</v>
      </c>
      <c r="AY212" s="17" t="s">
        <v>183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7" t="s">
        <v>81</v>
      </c>
      <c r="BK212" s="240">
        <f>ROUND(I212*H212,2)</f>
        <v>0</v>
      </c>
      <c r="BL212" s="17" t="s">
        <v>327</v>
      </c>
      <c r="BM212" s="239" t="s">
        <v>5896</v>
      </c>
    </row>
    <row r="213" s="14" customFormat="1">
      <c r="A213" s="14"/>
      <c r="B213" s="252"/>
      <c r="C213" s="253"/>
      <c r="D213" s="243" t="s">
        <v>195</v>
      </c>
      <c r="E213" s="254" t="s">
        <v>1</v>
      </c>
      <c r="F213" s="255" t="s">
        <v>2903</v>
      </c>
      <c r="G213" s="253"/>
      <c r="H213" s="256">
        <v>2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195</v>
      </c>
      <c r="AU213" s="262" t="s">
        <v>83</v>
      </c>
      <c r="AV213" s="14" t="s">
        <v>83</v>
      </c>
      <c r="AW213" s="14" t="s">
        <v>30</v>
      </c>
      <c r="AX213" s="14" t="s">
        <v>81</v>
      </c>
      <c r="AY213" s="262" t="s">
        <v>183</v>
      </c>
    </row>
    <row r="214" s="2" customFormat="1" ht="24.15" customHeight="1">
      <c r="A214" s="38"/>
      <c r="B214" s="39"/>
      <c r="C214" s="227" t="s">
        <v>505</v>
      </c>
      <c r="D214" s="227" t="s">
        <v>185</v>
      </c>
      <c r="E214" s="228" t="s">
        <v>5897</v>
      </c>
      <c r="F214" s="229" t="s">
        <v>5898</v>
      </c>
      <c r="G214" s="230" t="s">
        <v>202</v>
      </c>
      <c r="H214" s="231">
        <v>100.18300000000001</v>
      </c>
      <c r="I214" s="232"/>
      <c r="J214" s="233">
        <f>ROUND(I214*H214,2)</f>
        <v>0</v>
      </c>
      <c r="K214" s="234"/>
      <c r="L214" s="44"/>
      <c r="M214" s="235" t="s">
        <v>1</v>
      </c>
      <c r="N214" s="236" t="s">
        <v>38</v>
      </c>
      <c r="O214" s="91"/>
      <c r="P214" s="237">
        <f>O214*H214</f>
        <v>0</v>
      </c>
      <c r="Q214" s="237">
        <v>0.01536</v>
      </c>
      <c r="R214" s="237">
        <f>Q214*H214</f>
        <v>1.5388108800000002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327</v>
      </c>
      <c r="AT214" s="239" t="s">
        <v>185</v>
      </c>
      <c r="AU214" s="239" t="s">
        <v>83</v>
      </c>
      <c r="AY214" s="17" t="s">
        <v>183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81</v>
      </c>
      <c r="BK214" s="240">
        <f>ROUND(I214*H214,2)</f>
        <v>0</v>
      </c>
      <c r="BL214" s="17" t="s">
        <v>327</v>
      </c>
      <c r="BM214" s="239" t="s">
        <v>5899</v>
      </c>
    </row>
    <row r="215" s="14" customFormat="1">
      <c r="A215" s="14"/>
      <c r="B215" s="252"/>
      <c r="C215" s="253"/>
      <c r="D215" s="243" t="s">
        <v>195</v>
      </c>
      <c r="E215" s="254" t="s">
        <v>1</v>
      </c>
      <c r="F215" s="255" t="s">
        <v>5900</v>
      </c>
      <c r="G215" s="253"/>
      <c r="H215" s="256">
        <v>12.705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195</v>
      </c>
      <c r="AU215" s="262" t="s">
        <v>83</v>
      </c>
      <c r="AV215" s="14" t="s">
        <v>83</v>
      </c>
      <c r="AW215" s="14" t="s">
        <v>30</v>
      </c>
      <c r="AX215" s="14" t="s">
        <v>73</v>
      </c>
      <c r="AY215" s="262" t="s">
        <v>183</v>
      </c>
    </row>
    <row r="216" s="14" customFormat="1">
      <c r="A216" s="14"/>
      <c r="B216" s="252"/>
      <c r="C216" s="253"/>
      <c r="D216" s="243" t="s">
        <v>195</v>
      </c>
      <c r="E216" s="254" t="s">
        <v>1</v>
      </c>
      <c r="F216" s="255" t="s">
        <v>5901</v>
      </c>
      <c r="G216" s="253"/>
      <c r="H216" s="256">
        <v>15.449999999999999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195</v>
      </c>
      <c r="AU216" s="262" t="s">
        <v>83</v>
      </c>
      <c r="AV216" s="14" t="s">
        <v>83</v>
      </c>
      <c r="AW216" s="14" t="s">
        <v>30</v>
      </c>
      <c r="AX216" s="14" t="s">
        <v>73</v>
      </c>
      <c r="AY216" s="262" t="s">
        <v>183</v>
      </c>
    </row>
    <row r="217" s="14" customFormat="1">
      <c r="A217" s="14"/>
      <c r="B217" s="252"/>
      <c r="C217" s="253"/>
      <c r="D217" s="243" t="s">
        <v>195</v>
      </c>
      <c r="E217" s="254" t="s">
        <v>1</v>
      </c>
      <c r="F217" s="255" t="s">
        <v>5902</v>
      </c>
      <c r="G217" s="253"/>
      <c r="H217" s="256">
        <v>9.0999999999999996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195</v>
      </c>
      <c r="AU217" s="262" t="s">
        <v>83</v>
      </c>
      <c r="AV217" s="14" t="s">
        <v>83</v>
      </c>
      <c r="AW217" s="14" t="s">
        <v>30</v>
      </c>
      <c r="AX217" s="14" t="s">
        <v>73</v>
      </c>
      <c r="AY217" s="262" t="s">
        <v>183</v>
      </c>
    </row>
    <row r="218" s="14" customFormat="1">
      <c r="A218" s="14"/>
      <c r="B218" s="252"/>
      <c r="C218" s="253"/>
      <c r="D218" s="243" t="s">
        <v>195</v>
      </c>
      <c r="E218" s="254" t="s">
        <v>1</v>
      </c>
      <c r="F218" s="255" t="s">
        <v>5903</v>
      </c>
      <c r="G218" s="253"/>
      <c r="H218" s="256">
        <v>16.100000000000001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195</v>
      </c>
      <c r="AU218" s="262" t="s">
        <v>83</v>
      </c>
      <c r="AV218" s="14" t="s">
        <v>83</v>
      </c>
      <c r="AW218" s="14" t="s">
        <v>30</v>
      </c>
      <c r="AX218" s="14" t="s">
        <v>73</v>
      </c>
      <c r="AY218" s="262" t="s">
        <v>183</v>
      </c>
    </row>
    <row r="219" s="14" customFormat="1">
      <c r="A219" s="14"/>
      <c r="B219" s="252"/>
      <c r="C219" s="253"/>
      <c r="D219" s="243" t="s">
        <v>195</v>
      </c>
      <c r="E219" s="254" t="s">
        <v>1</v>
      </c>
      <c r="F219" s="255" t="s">
        <v>5904</v>
      </c>
      <c r="G219" s="253"/>
      <c r="H219" s="256">
        <v>3.8999999999999999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195</v>
      </c>
      <c r="AU219" s="262" t="s">
        <v>83</v>
      </c>
      <c r="AV219" s="14" t="s">
        <v>83</v>
      </c>
      <c r="AW219" s="14" t="s">
        <v>30</v>
      </c>
      <c r="AX219" s="14" t="s">
        <v>73</v>
      </c>
      <c r="AY219" s="262" t="s">
        <v>183</v>
      </c>
    </row>
    <row r="220" s="14" customFormat="1">
      <c r="A220" s="14"/>
      <c r="B220" s="252"/>
      <c r="C220" s="253"/>
      <c r="D220" s="243" t="s">
        <v>195</v>
      </c>
      <c r="E220" s="254" t="s">
        <v>1</v>
      </c>
      <c r="F220" s="255" t="s">
        <v>5905</v>
      </c>
      <c r="G220" s="253"/>
      <c r="H220" s="256">
        <v>10.17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195</v>
      </c>
      <c r="AU220" s="262" t="s">
        <v>83</v>
      </c>
      <c r="AV220" s="14" t="s">
        <v>83</v>
      </c>
      <c r="AW220" s="14" t="s">
        <v>30</v>
      </c>
      <c r="AX220" s="14" t="s">
        <v>73</v>
      </c>
      <c r="AY220" s="262" t="s">
        <v>183</v>
      </c>
    </row>
    <row r="221" s="14" customFormat="1">
      <c r="A221" s="14"/>
      <c r="B221" s="252"/>
      <c r="C221" s="253"/>
      <c r="D221" s="243" t="s">
        <v>195</v>
      </c>
      <c r="E221" s="254" t="s">
        <v>1</v>
      </c>
      <c r="F221" s="255" t="s">
        <v>5906</v>
      </c>
      <c r="G221" s="253"/>
      <c r="H221" s="256">
        <v>17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195</v>
      </c>
      <c r="AU221" s="262" t="s">
        <v>83</v>
      </c>
      <c r="AV221" s="14" t="s">
        <v>83</v>
      </c>
      <c r="AW221" s="14" t="s">
        <v>30</v>
      </c>
      <c r="AX221" s="14" t="s">
        <v>73</v>
      </c>
      <c r="AY221" s="262" t="s">
        <v>183</v>
      </c>
    </row>
    <row r="222" s="14" customFormat="1">
      <c r="A222" s="14"/>
      <c r="B222" s="252"/>
      <c r="C222" s="253"/>
      <c r="D222" s="243" t="s">
        <v>195</v>
      </c>
      <c r="E222" s="254" t="s">
        <v>1</v>
      </c>
      <c r="F222" s="255" t="s">
        <v>5907</v>
      </c>
      <c r="G222" s="253"/>
      <c r="H222" s="256">
        <v>0.65000000000000002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195</v>
      </c>
      <c r="AU222" s="262" t="s">
        <v>83</v>
      </c>
      <c r="AV222" s="14" t="s">
        <v>83</v>
      </c>
      <c r="AW222" s="14" t="s">
        <v>30</v>
      </c>
      <c r="AX222" s="14" t="s">
        <v>73</v>
      </c>
      <c r="AY222" s="262" t="s">
        <v>183</v>
      </c>
    </row>
    <row r="223" s="14" customFormat="1">
      <c r="A223" s="14"/>
      <c r="B223" s="252"/>
      <c r="C223" s="253"/>
      <c r="D223" s="243" t="s">
        <v>195</v>
      </c>
      <c r="E223" s="254" t="s">
        <v>1</v>
      </c>
      <c r="F223" s="255" t="s">
        <v>5908</v>
      </c>
      <c r="G223" s="253"/>
      <c r="H223" s="256">
        <v>6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195</v>
      </c>
      <c r="AU223" s="262" t="s">
        <v>83</v>
      </c>
      <c r="AV223" s="14" t="s">
        <v>83</v>
      </c>
      <c r="AW223" s="14" t="s">
        <v>30</v>
      </c>
      <c r="AX223" s="14" t="s">
        <v>73</v>
      </c>
      <c r="AY223" s="262" t="s">
        <v>183</v>
      </c>
    </row>
    <row r="224" s="13" customFormat="1">
      <c r="A224" s="13"/>
      <c r="B224" s="241"/>
      <c r="C224" s="242"/>
      <c r="D224" s="243" t="s">
        <v>195</v>
      </c>
      <c r="E224" s="244" t="s">
        <v>1</v>
      </c>
      <c r="F224" s="245" t="s">
        <v>5909</v>
      </c>
      <c r="G224" s="242"/>
      <c r="H224" s="244" t="s">
        <v>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195</v>
      </c>
      <c r="AU224" s="251" t="s">
        <v>83</v>
      </c>
      <c r="AV224" s="13" t="s">
        <v>81</v>
      </c>
      <c r="AW224" s="13" t="s">
        <v>30</v>
      </c>
      <c r="AX224" s="13" t="s">
        <v>73</v>
      </c>
      <c r="AY224" s="251" t="s">
        <v>183</v>
      </c>
    </row>
    <row r="225" s="14" customFormat="1">
      <c r="A225" s="14"/>
      <c r="B225" s="252"/>
      <c r="C225" s="253"/>
      <c r="D225" s="243" t="s">
        <v>195</v>
      </c>
      <c r="E225" s="254" t="s">
        <v>1</v>
      </c>
      <c r="F225" s="255" t="s">
        <v>5910</v>
      </c>
      <c r="G225" s="253"/>
      <c r="H225" s="256">
        <v>9.1080000000000005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195</v>
      </c>
      <c r="AU225" s="262" t="s">
        <v>83</v>
      </c>
      <c r="AV225" s="14" t="s">
        <v>83</v>
      </c>
      <c r="AW225" s="14" t="s">
        <v>30</v>
      </c>
      <c r="AX225" s="14" t="s">
        <v>73</v>
      </c>
      <c r="AY225" s="262" t="s">
        <v>183</v>
      </c>
    </row>
    <row r="226" s="15" customFormat="1">
      <c r="A226" s="15"/>
      <c r="B226" s="263"/>
      <c r="C226" s="264"/>
      <c r="D226" s="243" t="s">
        <v>195</v>
      </c>
      <c r="E226" s="265" t="s">
        <v>1</v>
      </c>
      <c r="F226" s="266" t="s">
        <v>219</v>
      </c>
      <c r="G226" s="264"/>
      <c r="H226" s="267">
        <v>100.18300000000001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3" t="s">
        <v>195</v>
      </c>
      <c r="AU226" s="273" t="s">
        <v>83</v>
      </c>
      <c r="AV226" s="15" t="s">
        <v>188</v>
      </c>
      <c r="AW226" s="15" t="s">
        <v>30</v>
      </c>
      <c r="AX226" s="15" t="s">
        <v>81</v>
      </c>
      <c r="AY226" s="273" t="s">
        <v>183</v>
      </c>
    </row>
    <row r="227" s="2" customFormat="1" ht="16.5" customHeight="1">
      <c r="A227" s="38"/>
      <c r="B227" s="39"/>
      <c r="C227" s="227" t="s">
        <v>511</v>
      </c>
      <c r="D227" s="227" t="s">
        <v>185</v>
      </c>
      <c r="E227" s="228" t="s">
        <v>5911</v>
      </c>
      <c r="F227" s="229" t="s">
        <v>5912</v>
      </c>
      <c r="G227" s="230" t="s">
        <v>325</v>
      </c>
      <c r="H227" s="231">
        <v>7</v>
      </c>
      <c r="I227" s="232"/>
      <c r="J227" s="233">
        <f>ROUND(I227*H227,2)</f>
        <v>0</v>
      </c>
      <c r="K227" s="234"/>
      <c r="L227" s="44"/>
      <c r="M227" s="235" t="s">
        <v>1</v>
      </c>
      <c r="N227" s="236" t="s">
        <v>38</v>
      </c>
      <c r="O227" s="91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327</v>
      </c>
      <c r="AT227" s="239" t="s">
        <v>185</v>
      </c>
      <c r="AU227" s="239" t="s">
        <v>83</v>
      </c>
      <c r="AY227" s="17" t="s">
        <v>183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81</v>
      </c>
      <c r="BK227" s="240">
        <f>ROUND(I227*H227,2)</f>
        <v>0</v>
      </c>
      <c r="BL227" s="17" t="s">
        <v>327</v>
      </c>
      <c r="BM227" s="239" t="s">
        <v>5913</v>
      </c>
    </row>
    <row r="228" s="14" customFormat="1">
      <c r="A228" s="14"/>
      <c r="B228" s="252"/>
      <c r="C228" s="253"/>
      <c r="D228" s="243" t="s">
        <v>195</v>
      </c>
      <c r="E228" s="254" t="s">
        <v>1</v>
      </c>
      <c r="F228" s="255" t="s">
        <v>277</v>
      </c>
      <c r="G228" s="253"/>
      <c r="H228" s="256">
        <v>7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195</v>
      </c>
      <c r="AU228" s="262" t="s">
        <v>83</v>
      </c>
      <c r="AV228" s="14" t="s">
        <v>83</v>
      </c>
      <c r="AW228" s="14" t="s">
        <v>30</v>
      </c>
      <c r="AX228" s="14" t="s">
        <v>81</v>
      </c>
      <c r="AY228" s="262" t="s">
        <v>183</v>
      </c>
    </row>
    <row r="229" s="2" customFormat="1" ht="16.5" customHeight="1">
      <c r="A229" s="38"/>
      <c r="B229" s="39"/>
      <c r="C229" s="277" t="s">
        <v>517</v>
      </c>
      <c r="D229" s="277" t="s">
        <v>649</v>
      </c>
      <c r="E229" s="278" t="s">
        <v>5914</v>
      </c>
      <c r="F229" s="279" t="s">
        <v>5915</v>
      </c>
      <c r="G229" s="280" t="s">
        <v>325</v>
      </c>
      <c r="H229" s="281">
        <v>7</v>
      </c>
      <c r="I229" s="282"/>
      <c r="J229" s="283">
        <f>ROUND(I229*H229,2)</f>
        <v>0</v>
      </c>
      <c r="K229" s="284"/>
      <c r="L229" s="285"/>
      <c r="M229" s="286" t="s">
        <v>1</v>
      </c>
      <c r="N229" s="287" t="s">
        <v>38</v>
      </c>
      <c r="O229" s="91"/>
      <c r="P229" s="237">
        <f>O229*H229</f>
        <v>0</v>
      </c>
      <c r="Q229" s="237">
        <v>0.00020000000000000001</v>
      </c>
      <c r="R229" s="237">
        <f>Q229*H229</f>
        <v>0.0014</v>
      </c>
      <c r="S229" s="237">
        <v>0</v>
      </c>
      <c r="T229" s="23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9" t="s">
        <v>435</v>
      </c>
      <c r="AT229" s="239" t="s">
        <v>649</v>
      </c>
      <c r="AU229" s="239" t="s">
        <v>83</v>
      </c>
      <c r="AY229" s="17" t="s">
        <v>183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7" t="s">
        <v>81</v>
      </c>
      <c r="BK229" s="240">
        <f>ROUND(I229*H229,2)</f>
        <v>0</v>
      </c>
      <c r="BL229" s="17" t="s">
        <v>327</v>
      </c>
      <c r="BM229" s="239" t="s">
        <v>5916</v>
      </c>
    </row>
    <row r="230" s="2" customFormat="1" ht="24.15" customHeight="1">
      <c r="A230" s="38"/>
      <c r="B230" s="39"/>
      <c r="C230" s="227" t="s">
        <v>522</v>
      </c>
      <c r="D230" s="227" t="s">
        <v>185</v>
      </c>
      <c r="E230" s="228" t="s">
        <v>4596</v>
      </c>
      <c r="F230" s="229" t="s">
        <v>4597</v>
      </c>
      <c r="G230" s="230" t="s">
        <v>293</v>
      </c>
      <c r="H230" s="231">
        <v>2.9860000000000002</v>
      </c>
      <c r="I230" s="232"/>
      <c r="J230" s="233">
        <f>ROUND(I230*H230,2)</f>
        <v>0</v>
      </c>
      <c r="K230" s="234"/>
      <c r="L230" s="44"/>
      <c r="M230" s="235" t="s">
        <v>1</v>
      </c>
      <c r="N230" s="236" t="s">
        <v>38</v>
      </c>
      <c r="O230" s="91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327</v>
      </c>
      <c r="AT230" s="239" t="s">
        <v>185</v>
      </c>
      <c r="AU230" s="239" t="s">
        <v>83</v>
      </c>
      <c r="AY230" s="17" t="s">
        <v>183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7" t="s">
        <v>81</v>
      </c>
      <c r="BK230" s="240">
        <f>ROUND(I230*H230,2)</f>
        <v>0</v>
      </c>
      <c r="BL230" s="17" t="s">
        <v>327</v>
      </c>
      <c r="BM230" s="239" t="s">
        <v>5917</v>
      </c>
    </row>
    <row r="231" s="2" customFormat="1" ht="33" customHeight="1">
      <c r="A231" s="38"/>
      <c r="B231" s="39"/>
      <c r="C231" s="227" t="s">
        <v>528</v>
      </c>
      <c r="D231" s="227" t="s">
        <v>185</v>
      </c>
      <c r="E231" s="228" t="s">
        <v>4599</v>
      </c>
      <c r="F231" s="229" t="s">
        <v>4600</v>
      </c>
      <c r="G231" s="230" t="s">
        <v>293</v>
      </c>
      <c r="H231" s="231">
        <v>8.9580000000000002</v>
      </c>
      <c r="I231" s="232"/>
      <c r="J231" s="233">
        <f>ROUND(I231*H231,2)</f>
        <v>0</v>
      </c>
      <c r="K231" s="234"/>
      <c r="L231" s="44"/>
      <c r="M231" s="235" t="s">
        <v>1</v>
      </c>
      <c r="N231" s="236" t="s">
        <v>38</v>
      </c>
      <c r="O231" s="91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9" t="s">
        <v>327</v>
      </c>
      <c r="AT231" s="239" t="s">
        <v>185</v>
      </c>
      <c r="AU231" s="239" t="s">
        <v>83</v>
      </c>
      <c r="AY231" s="17" t="s">
        <v>183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7" t="s">
        <v>81</v>
      </c>
      <c r="BK231" s="240">
        <f>ROUND(I231*H231,2)</f>
        <v>0</v>
      </c>
      <c r="BL231" s="17" t="s">
        <v>327</v>
      </c>
      <c r="BM231" s="239" t="s">
        <v>5918</v>
      </c>
    </row>
    <row r="232" s="14" customFormat="1">
      <c r="A232" s="14"/>
      <c r="B232" s="252"/>
      <c r="C232" s="253"/>
      <c r="D232" s="243" t="s">
        <v>195</v>
      </c>
      <c r="E232" s="253"/>
      <c r="F232" s="255" t="s">
        <v>5919</v>
      </c>
      <c r="G232" s="253"/>
      <c r="H232" s="256">
        <v>8.9580000000000002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195</v>
      </c>
      <c r="AU232" s="262" t="s">
        <v>83</v>
      </c>
      <c r="AV232" s="14" t="s">
        <v>83</v>
      </c>
      <c r="AW232" s="14" t="s">
        <v>4</v>
      </c>
      <c r="AX232" s="14" t="s">
        <v>81</v>
      </c>
      <c r="AY232" s="262" t="s">
        <v>183</v>
      </c>
    </row>
    <row r="233" s="12" customFormat="1" ht="25.92" customHeight="1">
      <c r="A233" s="12"/>
      <c r="B233" s="211"/>
      <c r="C233" s="212"/>
      <c r="D233" s="213" t="s">
        <v>72</v>
      </c>
      <c r="E233" s="214" t="s">
        <v>147</v>
      </c>
      <c r="F233" s="214" t="s">
        <v>4334</v>
      </c>
      <c r="G233" s="212"/>
      <c r="H233" s="212"/>
      <c r="I233" s="215"/>
      <c r="J233" s="216">
        <f>BK233</f>
        <v>0</v>
      </c>
      <c r="K233" s="212"/>
      <c r="L233" s="217"/>
      <c r="M233" s="218"/>
      <c r="N233" s="219"/>
      <c r="O233" s="219"/>
      <c r="P233" s="220">
        <f>P234</f>
        <v>0</v>
      </c>
      <c r="Q233" s="219"/>
      <c r="R233" s="220">
        <f>R234</f>
        <v>0</v>
      </c>
      <c r="S233" s="219"/>
      <c r="T233" s="221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2" t="s">
        <v>244</v>
      </c>
      <c r="AT233" s="223" t="s">
        <v>72</v>
      </c>
      <c r="AU233" s="223" t="s">
        <v>73</v>
      </c>
      <c r="AY233" s="222" t="s">
        <v>183</v>
      </c>
      <c r="BK233" s="224">
        <f>BK234</f>
        <v>0</v>
      </c>
    </row>
    <row r="234" s="12" customFormat="1" ht="22.8" customHeight="1">
      <c r="A234" s="12"/>
      <c r="B234" s="211"/>
      <c r="C234" s="212"/>
      <c r="D234" s="213" t="s">
        <v>72</v>
      </c>
      <c r="E234" s="225" t="s">
        <v>4335</v>
      </c>
      <c r="F234" s="225" t="s">
        <v>4336</v>
      </c>
      <c r="G234" s="212"/>
      <c r="H234" s="212"/>
      <c r="I234" s="215"/>
      <c r="J234" s="226">
        <f>BK234</f>
        <v>0</v>
      </c>
      <c r="K234" s="212"/>
      <c r="L234" s="217"/>
      <c r="M234" s="218"/>
      <c r="N234" s="219"/>
      <c r="O234" s="219"/>
      <c r="P234" s="220">
        <f>SUM(P235:P236)</f>
        <v>0</v>
      </c>
      <c r="Q234" s="219"/>
      <c r="R234" s="220">
        <f>SUM(R235:R236)</f>
        <v>0</v>
      </c>
      <c r="S234" s="219"/>
      <c r="T234" s="221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2" t="s">
        <v>244</v>
      </c>
      <c r="AT234" s="223" t="s">
        <v>72</v>
      </c>
      <c r="AU234" s="223" t="s">
        <v>81</v>
      </c>
      <c r="AY234" s="222" t="s">
        <v>183</v>
      </c>
      <c r="BK234" s="224">
        <f>SUM(BK235:BK236)</f>
        <v>0</v>
      </c>
    </row>
    <row r="235" s="2" customFormat="1" ht="16.5" customHeight="1">
      <c r="A235" s="38"/>
      <c r="B235" s="39"/>
      <c r="C235" s="227" t="s">
        <v>533</v>
      </c>
      <c r="D235" s="227" t="s">
        <v>185</v>
      </c>
      <c r="E235" s="228" t="s">
        <v>4337</v>
      </c>
      <c r="F235" s="229" t="s">
        <v>4338</v>
      </c>
      <c r="G235" s="230" t="s">
        <v>1875</v>
      </c>
      <c r="H235" s="231">
        <v>1</v>
      </c>
      <c r="I235" s="232"/>
      <c r="J235" s="233">
        <f>ROUND(I235*H235,2)</f>
        <v>0</v>
      </c>
      <c r="K235" s="234"/>
      <c r="L235" s="44"/>
      <c r="M235" s="235" t="s">
        <v>1</v>
      </c>
      <c r="N235" s="236" t="s">
        <v>38</v>
      </c>
      <c r="O235" s="91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4339</v>
      </c>
      <c r="AT235" s="239" t="s">
        <v>185</v>
      </c>
      <c r="AU235" s="239" t="s">
        <v>83</v>
      </c>
      <c r="AY235" s="17" t="s">
        <v>183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81</v>
      </c>
      <c r="BK235" s="240">
        <f>ROUND(I235*H235,2)</f>
        <v>0</v>
      </c>
      <c r="BL235" s="17" t="s">
        <v>4339</v>
      </c>
      <c r="BM235" s="239" t="s">
        <v>5920</v>
      </c>
    </row>
    <row r="236" s="2" customFormat="1" ht="16.5" customHeight="1">
      <c r="A236" s="38"/>
      <c r="B236" s="39"/>
      <c r="C236" s="227" t="s">
        <v>552</v>
      </c>
      <c r="D236" s="227" t="s">
        <v>185</v>
      </c>
      <c r="E236" s="228" t="s">
        <v>4341</v>
      </c>
      <c r="F236" s="229" t="s">
        <v>4342</v>
      </c>
      <c r="G236" s="230" t="s">
        <v>1875</v>
      </c>
      <c r="H236" s="231">
        <v>1</v>
      </c>
      <c r="I236" s="232"/>
      <c r="J236" s="233">
        <f>ROUND(I236*H236,2)</f>
        <v>0</v>
      </c>
      <c r="K236" s="234"/>
      <c r="L236" s="44"/>
      <c r="M236" s="290" t="s">
        <v>1</v>
      </c>
      <c r="N236" s="291" t="s">
        <v>38</v>
      </c>
      <c r="O236" s="292"/>
      <c r="P236" s="293">
        <f>O236*H236</f>
        <v>0</v>
      </c>
      <c r="Q236" s="293">
        <v>0</v>
      </c>
      <c r="R236" s="293">
        <f>Q236*H236</f>
        <v>0</v>
      </c>
      <c r="S236" s="293">
        <v>0</v>
      </c>
      <c r="T236" s="29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4339</v>
      </c>
      <c r="AT236" s="239" t="s">
        <v>185</v>
      </c>
      <c r="AU236" s="239" t="s">
        <v>83</v>
      </c>
      <c r="AY236" s="17" t="s">
        <v>183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7" t="s">
        <v>81</v>
      </c>
      <c r="BK236" s="240">
        <f>ROUND(I236*H236,2)</f>
        <v>0</v>
      </c>
      <c r="BL236" s="17" t="s">
        <v>4339</v>
      </c>
      <c r="BM236" s="239" t="s">
        <v>5921</v>
      </c>
    </row>
    <row r="237" s="2" customFormat="1" ht="6.96" customHeight="1">
      <c r="A237" s="38"/>
      <c r="B237" s="66"/>
      <c r="C237" s="67"/>
      <c r="D237" s="67"/>
      <c r="E237" s="67"/>
      <c r="F237" s="67"/>
      <c r="G237" s="67"/>
      <c r="H237" s="67"/>
      <c r="I237" s="67"/>
      <c r="J237" s="67"/>
      <c r="K237" s="67"/>
      <c r="L237" s="44"/>
      <c r="M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</sheetData>
  <sheetProtection sheet="1" autoFilter="0" formatColumns="0" formatRows="0" objects="1" scenarios="1" spinCount="100000" saltValue="czj5iGbgmQb4P0peJqErjXpqGmnNZFnSnvDnbHzLA0tMbFhmYrSG118h0M2BjBHxMKAnDMCtgScYzUUnUDvN9w==" hashValue="/5nXzlhnptdeAxYaEaFIJ+ampLLhQhBW1KvyoCqjCDMrUKTzogVcSvpSPj7k4UhFUoqniheko4zfte6Hl7TIww==" algorithmName="SHA-512" password="CC35"/>
  <autoFilter ref="C124:K2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150</v>
      </c>
      <c r="L8" s="20"/>
    </row>
    <row r="9" s="2" customFormat="1" ht="16.5" customHeight="1">
      <c r="A9" s="38"/>
      <c r="B9" s="44"/>
      <c r="C9" s="38"/>
      <c r="D9" s="38"/>
      <c r="E9" s="151" t="s">
        <v>5759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4235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5922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10. 6. 2025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ROUND((SUM(BE125:BE173)),  2)</f>
        <v>0</v>
      </c>
      <c r="G35" s="38"/>
      <c r="H35" s="38"/>
      <c r="I35" s="164">
        <v>0.20999999999999999</v>
      </c>
      <c r="J35" s="163">
        <f>ROUND(((SUM(BE125:BE173))*I35),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ROUND((SUM(BF125:BF173)),  2)</f>
        <v>0</v>
      </c>
      <c r="G36" s="38"/>
      <c r="H36" s="38"/>
      <c r="I36" s="164">
        <v>0.12</v>
      </c>
      <c r="J36" s="163">
        <f>ROUND(((SUM(BF125:BF173))*I36),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ROUND((SUM(BG125:BG173)),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ROUND((SUM(BH125:BH173)),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ROUND((SUM(BI125:BI173)),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150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5759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4235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02 - Zařízení 2 - Větrání zázemí ve 2.PP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10. 6. 2025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153</v>
      </c>
      <c r="D96" s="185"/>
      <c r="E96" s="185"/>
      <c r="F96" s="185"/>
      <c r="G96" s="185"/>
      <c r="H96" s="185"/>
      <c r="I96" s="185"/>
      <c r="J96" s="186" t="s">
        <v>154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155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156</v>
      </c>
    </row>
    <row r="99" s="9" customFormat="1" ht="24.96" customHeight="1">
      <c r="A99" s="9"/>
      <c r="B99" s="188"/>
      <c r="C99" s="189"/>
      <c r="D99" s="190" t="s">
        <v>161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570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4352</v>
      </c>
      <c r="E101" s="196"/>
      <c r="F101" s="196"/>
      <c r="G101" s="196"/>
      <c r="H101" s="196"/>
      <c r="I101" s="196"/>
      <c r="J101" s="197">
        <f>J135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4238</v>
      </c>
      <c r="E102" s="191"/>
      <c r="F102" s="191"/>
      <c r="G102" s="191"/>
      <c r="H102" s="191"/>
      <c r="I102" s="191"/>
      <c r="J102" s="192">
        <f>J170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4239</v>
      </c>
      <c r="E103" s="196"/>
      <c r="F103" s="196"/>
      <c r="G103" s="196"/>
      <c r="H103" s="196"/>
      <c r="I103" s="196"/>
      <c r="J103" s="197">
        <f>J171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150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5759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4235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02 - Zařízení 2 - Větrání zázemí ve 2.PP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10. 6. 2025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169</v>
      </c>
      <c r="D124" s="202" t="s">
        <v>58</v>
      </c>
      <c r="E124" s="202" t="s">
        <v>54</v>
      </c>
      <c r="F124" s="202" t="s">
        <v>55</v>
      </c>
      <c r="G124" s="202" t="s">
        <v>170</v>
      </c>
      <c r="H124" s="202" t="s">
        <v>171</v>
      </c>
      <c r="I124" s="202" t="s">
        <v>172</v>
      </c>
      <c r="J124" s="203" t="s">
        <v>154</v>
      </c>
      <c r="K124" s="204" t="s">
        <v>173</v>
      </c>
      <c r="L124" s="205"/>
      <c r="M124" s="100" t="s">
        <v>1</v>
      </c>
      <c r="N124" s="101" t="s">
        <v>37</v>
      </c>
      <c r="O124" s="101" t="s">
        <v>174</v>
      </c>
      <c r="P124" s="101" t="s">
        <v>175</v>
      </c>
      <c r="Q124" s="101" t="s">
        <v>176</v>
      </c>
      <c r="R124" s="101" t="s">
        <v>177</v>
      </c>
      <c r="S124" s="101" t="s">
        <v>178</v>
      </c>
      <c r="T124" s="102" t="s">
        <v>179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180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P126+P170</f>
        <v>0</v>
      </c>
      <c r="Q125" s="104"/>
      <c r="R125" s="208">
        <f>R126+R170</f>
        <v>0.35488999999999998</v>
      </c>
      <c r="S125" s="104"/>
      <c r="T125" s="209">
        <f>T126+T170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156</v>
      </c>
      <c r="BK125" s="210">
        <f>BK126+BK170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457</v>
      </c>
      <c r="F126" s="214" t="s">
        <v>458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P127+P135</f>
        <v>0</v>
      </c>
      <c r="Q126" s="219"/>
      <c r="R126" s="220">
        <f>R127+R135</f>
        <v>0.35488999999999998</v>
      </c>
      <c r="S126" s="219"/>
      <c r="T126" s="221">
        <f>T127+T135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72</v>
      </c>
      <c r="AU126" s="223" t="s">
        <v>73</v>
      </c>
      <c r="AY126" s="222" t="s">
        <v>183</v>
      </c>
      <c r="BK126" s="224">
        <f>BK127+BK135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2393</v>
      </c>
      <c r="F127" s="225" t="s">
        <v>2394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SUM(P128:P134)</f>
        <v>0</v>
      </c>
      <c r="Q127" s="219"/>
      <c r="R127" s="220">
        <f>SUM(R128:R134)</f>
        <v>0.039829999999999997</v>
      </c>
      <c r="S127" s="219"/>
      <c r="T127" s="221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72</v>
      </c>
      <c r="AU127" s="223" t="s">
        <v>81</v>
      </c>
      <c r="AY127" s="222" t="s">
        <v>183</v>
      </c>
      <c r="BK127" s="224">
        <f>SUM(BK128:BK134)</f>
        <v>0</v>
      </c>
    </row>
    <row r="128" s="2" customFormat="1" ht="24.15" customHeight="1">
      <c r="A128" s="38"/>
      <c r="B128" s="39"/>
      <c r="C128" s="227" t="s">
        <v>81</v>
      </c>
      <c r="D128" s="227" t="s">
        <v>185</v>
      </c>
      <c r="E128" s="228" t="s">
        <v>5761</v>
      </c>
      <c r="F128" s="229" t="s">
        <v>5762</v>
      </c>
      <c r="G128" s="230" t="s">
        <v>202</v>
      </c>
      <c r="H128" s="231">
        <v>14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0.00022000000000000001</v>
      </c>
      <c r="R128" s="237">
        <f>Q128*H128</f>
        <v>0.0030800000000000003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327</v>
      </c>
      <c r="AT128" s="239" t="s">
        <v>185</v>
      </c>
      <c r="AU128" s="239" t="s">
        <v>83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327</v>
      </c>
      <c r="BM128" s="239" t="s">
        <v>5923</v>
      </c>
    </row>
    <row r="129" s="14" customFormat="1">
      <c r="A129" s="14"/>
      <c r="B129" s="252"/>
      <c r="C129" s="253"/>
      <c r="D129" s="243" t="s">
        <v>195</v>
      </c>
      <c r="E129" s="253"/>
      <c r="F129" s="255" t="s">
        <v>5924</v>
      </c>
      <c r="G129" s="253"/>
      <c r="H129" s="256">
        <v>14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195</v>
      </c>
      <c r="AU129" s="262" t="s">
        <v>83</v>
      </c>
      <c r="AV129" s="14" t="s">
        <v>83</v>
      </c>
      <c r="AW129" s="14" t="s">
        <v>4</v>
      </c>
      <c r="AX129" s="14" t="s">
        <v>81</v>
      </c>
      <c r="AY129" s="262" t="s">
        <v>183</v>
      </c>
    </row>
    <row r="130" s="2" customFormat="1" ht="24.15" customHeight="1">
      <c r="A130" s="38"/>
      <c r="B130" s="39"/>
      <c r="C130" s="277" t="s">
        <v>83</v>
      </c>
      <c r="D130" s="277" t="s">
        <v>649</v>
      </c>
      <c r="E130" s="278" t="s">
        <v>5771</v>
      </c>
      <c r="F130" s="279" t="s">
        <v>5772</v>
      </c>
      <c r="G130" s="280" t="s">
        <v>202</v>
      </c>
      <c r="H130" s="281">
        <v>14.699999999999999</v>
      </c>
      <c r="I130" s="282"/>
      <c r="J130" s="283">
        <f>ROUND(I130*H130,2)</f>
        <v>0</v>
      </c>
      <c r="K130" s="284"/>
      <c r="L130" s="285"/>
      <c r="M130" s="286" t="s">
        <v>1</v>
      </c>
      <c r="N130" s="287" t="s">
        <v>38</v>
      </c>
      <c r="O130" s="91"/>
      <c r="P130" s="237">
        <f>O130*H130</f>
        <v>0</v>
      </c>
      <c r="Q130" s="237">
        <v>0.0025000000000000001</v>
      </c>
      <c r="R130" s="237">
        <f>Q130*H130</f>
        <v>0.036749999999999998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435</v>
      </c>
      <c r="AT130" s="239" t="s">
        <v>649</v>
      </c>
      <c r="AU130" s="239" t="s">
        <v>83</v>
      </c>
      <c r="AY130" s="17" t="s">
        <v>183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327</v>
      </c>
      <c r="BM130" s="239" t="s">
        <v>5925</v>
      </c>
    </row>
    <row r="131" s="14" customFormat="1">
      <c r="A131" s="14"/>
      <c r="B131" s="252"/>
      <c r="C131" s="253"/>
      <c r="D131" s="243" t="s">
        <v>195</v>
      </c>
      <c r="E131" s="253"/>
      <c r="F131" s="255" t="s">
        <v>5926</v>
      </c>
      <c r="G131" s="253"/>
      <c r="H131" s="256">
        <v>14.699999999999999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195</v>
      </c>
      <c r="AU131" s="262" t="s">
        <v>83</v>
      </c>
      <c r="AV131" s="14" t="s">
        <v>83</v>
      </c>
      <c r="AW131" s="14" t="s">
        <v>4</v>
      </c>
      <c r="AX131" s="14" t="s">
        <v>81</v>
      </c>
      <c r="AY131" s="262" t="s">
        <v>183</v>
      </c>
    </row>
    <row r="132" s="2" customFormat="1" ht="24.15" customHeight="1">
      <c r="A132" s="38"/>
      <c r="B132" s="39"/>
      <c r="C132" s="227" t="s">
        <v>199</v>
      </c>
      <c r="D132" s="227" t="s">
        <v>185</v>
      </c>
      <c r="E132" s="228" t="s">
        <v>2541</v>
      </c>
      <c r="F132" s="229" t="s">
        <v>2542</v>
      </c>
      <c r="G132" s="230" t="s">
        <v>293</v>
      </c>
      <c r="H132" s="231">
        <v>0.040000000000000001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327</v>
      </c>
      <c r="AT132" s="239" t="s">
        <v>185</v>
      </c>
      <c r="AU132" s="239" t="s">
        <v>83</v>
      </c>
      <c r="AY132" s="17" t="s">
        <v>183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327</v>
      </c>
      <c r="BM132" s="239" t="s">
        <v>5927</v>
      </c>
    </row>
    <row r="133" s="2" customFormat="1" ht="33" customHeight="1">
      <c r="A133" s="38"/>
      <c r="B133" s="39"/>
      <c r="C133" s="227" t="s">
        <v>188</v>
      </c>
      <c r="D133" s="227" t="s">
        <v>185</v>
      </c>
      <c r="E133" s="228" t="s">
        <v>2545</v>
      </c>
      <c r="F133" s="229" t="s">
        <v>2546</v>
      </c>
      <c r="G133" s="230" t="s">
        <v>293</v>
      </c>
      <c r="H133" s="231">
        <v>0.12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327</v>
      </c>
      <c r="AT133" s="239" t="s">
        <v>185</v>
      </c>
      <c r="AU133" s="239" t="s">
        <v>83</v>
      </c>
      <c r="AY133" s="17" t="s">
        <v>183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327</v>
      </c>
      <c r="BM133" s="239" t="s">
        <v>5928</v>
      </c>
    </row>
    <row r="134" s="14" customFormat="1">
      <c r="A134" s="14"/>
      <c r="B134" s="252"/>
      <c r="C134" s="253"/>
      <c r="D134" s="243" t="s">
        <v>195</v>
      </c>
      <c r="E134" s="253"/>
      <c r="F134" s="255" t="s">
        <v>5929</v>
      </c>
      <c r="G134" s="253"/>
      <c r="H134" s="256">
        <v>0.12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195</v>
      </c>
      <c r="AU134" s="262" t="s">
        <v>83</v>
      </c>
      <c r="AV134" s="14" t="s">
        <v>83</v>
      </c>
      <c r="AW134" s="14" t="s">
        <v>4</v>
      </c>
      <c r="AX134" s="14" t="s">
        <v>81</v>
      </c>
      <c r="AY134" s="262" t="s">
        <v>183</v>
      </c>
    </row>
    <row r="135" s="12" customFormat="1" ht="22.8" customHeight="1">
      <c r="A135" s="12"/>
      <c r="B135" s="211"/>
      <c r="C135" s="212"/>
      <c r="D135" s="213" t="s">
        <v>72</v>
      </c>
      <c r="E135" s="225" t="s">
        <v>4583</v>
      </c>
      <c r="F135" s="225" t="s">
        <v>117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SUM(P136:P169)</f>
        <v>0</v>
      </c>
      <c r="Q135" s="219"/>
      <c r="R135" s="220">
        <f>SUM(R136:R169)</f>
        <v>0.31506000000000001</v>
      </c>
      <c r="S135" s="219"/>
      <c r="T135" s="221">
        <f>SUM(T136:T169)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83</v>
      </c>
      <c r="AT135" s="223" t="s">
        <v>72</v>
      </c>
      <c r="AU135" s="223" t="s">
        <v>81</v>
      </c>
      <c r="AY135" s="222" t="s">
        <v>183</v>
      </c>
      <c r="BK135" s="224">
        <f>SUM(BK136:BK169)</f>
        <v>0</v>
      </c>
    </row>
    <row r="136" s="2" customFormat="1" ht="24.15" customHeight="1">
      <c r="A136" s="38"/>
      <c r="B136" s="39"/>
      <c r="C136" s="227" t="s">
        <v>244</v>
      </c>
      <c r="D136" s="227" t="s">
        <v>185</v>
      </c>
      <c r="E136" s="228" t="s">
        <v>5930</v>
      </c>
      <c r="F136" s="229" t="s">
        <v>5931</v>
      </c>
      <c r="G136" s="230" t="s">
        <v>325</v>
      </c>
      <c r="H136" s="231">
        <v>7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327</v>
      </c>
      <c r="AT136" s="239" t="s">
        <v>185</v>
      </c>
      <c r="AU136" s="239" t="s">
        <v>83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327</v>
      </c>
      <c r="BM136" s="239" t="s">
        <v>5932</v>
      </c>
    </row>
    <row r="137" s="14" customFormat="1">
      <c r="A137" s="14"/>
      <c r="B137" s="252"/>
      <c r="C137" s="253"/>
      <c r="D137" s="243" t="s">
        <v>195</v>
      </c>
      <c r="E137" s="254" t="s">
        <v>1</v>
      </c>
      <c r="F137" s="255" t="s">
        <v>277</v>
      </c>
      <c r="G137" s="253"/>
      <c r="H137" s="256">
        <v>7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195</v>
      </c>
      <c r="AU137" s="262" t="s">
        <v>83</v>
      </c>
      <c r="AV137" s="14" t="s">
        <v>83</v>
      </c>
      <c r="AW137" s="14" t="s">
        <v>30</v>
      </c>
      <c r="AX137" s="14" t="s">
        <v>81</v>
      </c>
      <c r="AY137" s="262" t="s">
        <v>183</v>
      </c>
    </row>
    <row r="138" s="2" customFormat="1" ht="24.15" customHeight="1">
      <c r="A138" s="38"/>
      <c r="B138" s="39"/>
      <c r="C138" s="277" t="s">
        <v>257</v>
      </c>
      <c r="D138" s="277" t="s">
        <v>649</v>
      </c>
      <c r="E138" s="278" t="s">
        <v>5933</v>
      </c>
      <c r="F138" s="279" t="s">
        <v>5934</v>
      </c>
      <c r="G138" s="280" t="s">
        <v>325</v>
      </c>
      <c r="H138" s="281">
        <v>3</v>
      </c>
      <c r="I138" s="282"/>
      <c r="J138" s="283">
        <f>ROUND(I138*H138,2)</f>
        <v>0</v>
      </c>
      <c r="K138" s="284"/>
      <c r="L138" s="285"/>
      <c r="M138" s="286" t="s">
        <v>1</v>
      </c>
      <c r="N138" s="287" t="s">
        <v>38</v>
      </c>
      <c r="O138" s="91"/>
      <c r="P138" s="237">
        <f>O138*H138</f>
        <v>0</v>
      </c>
      <c r="Q138" s="237">
        <v>0.00014999999999999999</v>
      </c>
      <c r="R138" s="237">
        <f>Q138*H138</f>
        <v>0.00044999999999999999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435</v>
      </c>
      <c r="AT138" s="239" t="s">
        <v>649</v>
      </c>
      <c r="AU138" s="239" t="s">
        <v>83</v>
      </c>
      <c r="AY138" s="17" t="s">
        <v>183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81</v>
      </c>
      <c r="BK138" s="240">
        <f>ROUND(I138*H138,2)</f>
        <v>0</v>
      </c>
      <c r="BL138" s="17" t="s">
        <v>327</v>
      </c>
      <c r="BM138" s="239" t="s">
        <v>5935</v>
      </c>
    </row>
    <row r="139" s="14" customFormat="1">
      <c r="A139" s="14"/>
      <c r="B139" s="252"/>
      <c r="C139" s="253"/>
      <c r="D139" s="243" t="s">
        <v>195</v>
      </c>
      <c r="E139" s="254" t="s">
        <v>1</v>
      </c>
      <c r="F139" s="255" t="s">
        <v>199</v>
      </c>
      <c r="G139" s="253"/>
      <c r="H139" s="256">
        <v>3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195</v>
      </c>
      <c r="AU139" s="262" t="s">
        <v>83</v>
      </c>
      <c r="AV139" s="14" t="s">
        <v>83</v>
      </c>
      <c r="AW139" s="14" t="s">
        <v>30</v>
      </c>
      <c r="AX139" s="14" t="s">
        <v>81</v>
      </c>
      <c r="AY139" s="262" t="s">
        <v>183</v>
      </c>
    </row>
    <row r="140" s="2" customFormat="1" ht="24.15" customHeight="1">
      <c r="A140" s="38"/>
      <c r="B140" s="39"/>
      <c r="C140" s="277" t="s">
        <v>277</v>
      </c>
      <c r="D140" s="277" t="s">
        <v>649</v>
      </c>
      <c r="E140" s="278" t="s">
        <v>5936</v>
      </c>
      <c r="F140" s="279" t="s">
        <v>5937</v>
      </c>
      <c r="G140" s="280" t="s">
        <v>325</v>
      </c>
      <c r="H140" s="281">
        <v>3</v>
      </c>
      <c r="I140" s="282"/>
      <c r="J140" s="283">
        <f>ROUND(I140*H140,2)</f>
        <v>0</v>
      </c>
      <c r="K140" s="284"/>
      <c r="L140" s="285"/>
      <c r="M140" s="286" t="s">
        <v>1</v>
      </c>
      <c r="N140" s="287" t="s">
        <v>38</v>
      </c>
      <c r="O140" s="91"/>
      <c r="P140" s="237">
        <f>O140*H140</f>
        <v>0</v>
      </c>
      <c r="Q140" s="237">
        <v>0.00029999999999999997</v>
      </c>
      <c r="R140" s="237">
        <f>Q140*H140</f>
        <v>0.00089999999999999998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435</v>
      </c>
      <c r="AT140" s="239" t="s">
        <v>649</v>
      </c>
      <c r="AU140" s="239" t="s">
        <v>83</v>
      </c>
      <c r="AY140" s="17" t="s">
        <v>183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81</v>
      </c>
      <c r="BK140" s="240">
        <f>ROUND(I140*H140,2)</f>
        <v>0</v>
      </c>
      <c r="BL140" s="17" t="s">
        <v>327</v>
      </c>
      <c r="BM140" s="239" t="s">
        <v>5938</v>
      </c>
    </row>
    <row r="141" s="14" customFormat="1">
      <c r="A141" s="14"/>
      <c r="B141" s="252"/>
      <c r="C141" s="253"/>
      <c r="D141" s="243" t="s">
        <v>195</v>
      </c>
      <c r="E141" s="254" t="s">
        <v>1</v>
      </c>
      <c r="F141" s="255" t="s">
        <v>199</v>
      </c>
      <c r="G141" s="253"/>
      <c r="H141" s="256">
        <v>3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195</v>
      </c>
      <c r="AU141" s="262" t="s">
        <v>83</v>
      </c>
      <c r="AV141" s="14" t="s">
        <v>83</v>
      </c>
      <c r="AW141" s="14" t="s">
        <v>30</v>
      </c>
      <c r="AX141" s="14" t="s">
        <v>81</v>
      </c>
      <c r="AY141" s="262" t="s">
        <v>183</v>
      </c>
    </row>
    <row r="142" s="2" customFormat="1" ht="24.15" customHeight="1">
      <c r="A142" s="38"/>
      <c r="B142" s="39"/>
      <c r="C142" s="277" t="s">
        <v>283</v>
      </c>
      <c r="D142" s="277" t="s">
        <v>649</v>
      </c>
      <c r="E142" s="278" t="s">
        <v>5939</v>
      </c>
      <c r="F142" s="279" t="s">
        <v>5940</v>
      </c>
      <c r="G142" s="280" t="s">
        <v>325</v>
      </c>
      <c r="H142" s="281">
        <v>2</v>
      </c>
      <c r="I142" s="282"/>
      <c r="J142" s="283">
        <f>ROUND(I142*H142,2)</f>
        <v>0</v>
      </c>
      <c r="K142" s="284"/>
      <c r="L142" s="285"/>
      <c r="M142" s="286" t="s">
        <v>1</v>
      </c>
      <c r="N142" s="287" t="s">
        <v>38</v>
      </c>
      <c r="O142" s="91"/>
      <c r="P142" s="237">
        <f>O142*H142</f>
        <v>0</v>
      </c>
      <c r="Q142" s="237">
        <v>0.00029999999999999997</v>
      </c>
      <c r="R142" s="237">
        <f>Q142*H142</f>
        <v>0.00059999999999999995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435</v>
      </c>
      <c r="AT142" s="239" t="s">
        <v>649</v>
      </c>
      <c r="AU142" s="239" t="s">
        <v>83</v>
      </c>
      <c r="AY142" s="17" t="s">
        <v>183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327</v>
      </c>
      <c r="BM142" s="239" t="s">
        <v>5941</v>
      </c>
    </row>
    <row r="143" s="14" customFormat="1">
      <c r="A143" s="14"/>
      <c r="B143" s="252"/>
      <c r="C143" s="253"/>
      <c r="D143" s="243" t="s">
        <v>195</v>
      </c>
      <c r="E143" s="254" t="s">
        <v>1</v>
      </c>
      <c r="F143" s="255" t="s">
        <v>83</v>
      </c>
      <c r="G143" s="253"/>
      <c r="H143" s="256">
        <v>2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195</v>
      </c>
      <c r="AU143" s="262" t="s">
        <v>83</v>
      </c>
      <c r="AV143" s="14" t="s">
        <v>83</v>
      </c>
      <c r="AW143" s="14" t="s">
        <v>30</v>
      </c>
      <c r="AX143" s="14" t="s">
        <v>81</v>
      </c>
      <c r="AY143" s="262" t="s">
        <v>183</v>
      </c>
    </row>
    <row r="144" s="2" customFormat="1" ht="24.15" customHeight="1">
      <c r="A144" s="38"/>
      <c r="B144" s="39"/>
      <c r="C144" s="227" t="s">
        <v>190</v>
      </c>
      <c r="D144" s="227" t="s">
        <v>185</v>
      </c>
      <c r="E144" s="228" t="s">
        <v>5942</v>
      </c>
      <c r="F144" s="229" t="s">
        <v>5943</v>
      </c>
      <c r="G144" s="230" t="s">
        <v>325</v>
      </c>
      <c r="H144" s="231">
        <v>4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327</v>
      </c>
      <c r="AT144" s="239" t="s">
        <v>185</v>
      </c>
      <c r="AU144" s="239" t="s">
        <v>83</v>
      </c>
      <c r="AY144" s="17" t="s">
        <v>183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81</v>
      </c>
      <c r="BK144" s="240">
        <f>ROUND(I144*H144,2)</f>
        <v>0</v>
      </c>
      <c r="BL144" s="17" t="s">
        <v>327</v>
      </c>
      <c r="BM144" s="239" t="s">
        <v>5944</v>
      </c>
    </row>
    <row r="145" s="14" customFormat="1">
      <c r="A145" s="14"/>
      <c r="B145" s="252"/>
      <c r="C145" s="253"/>
      <c r="D145" s="243" t="s">
        <v>195</v>
      </c>
      <c r="E145" s="254" t="s">
        <v>1</v>
      </c>
      <c r="F145" s="255" t="s">
        <v>188</v>
      </c>
      <c r="G145" s="253"/>
      <c r="H145" s="256">
        <v>4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195</v>
      </c>
      <c r="AU145" s="262" t="s">
        <v>83</v>
      </c>
      <c r="AV145" s="14" t="s">
        <v>83</v>
      </c>
      <c r="AW145" s="14" t="s">
        <v>30</v>
      </c>
      <c r="AX145" s="14" t="s">
        <v>81</v>
      </c>
      <c r="AY145" s="262" t="s">
        <v>183</v>
      </c>
    </row>
    <row r="146" s="2" customFormat="1" ht="16.5" customHeight="1">
      <c r="A146" s="38"/>
      <c r="B146" s="39"/>
      <c r="C146" s="277" t="s">
        <v>137</v>
      </c>
      <c r="D146" s="277" t="s">
        <v>649</v>
      </c>
      <c r="E146" s="278" t="s">
        <v>5945</v>
      </c>
      <c r="F146" s="279" t="s">
        <v>5946</v>
      </c>
      <c r="G146" s="280" t="s">
        <v>325</v>
      </c>
      <c r="H146" s="281">
        <v>2</v>
      </c>
      <c r="I146" s="282"/>
      <c r="J146" s="283">
        <f>ROUND(I146*H146,2)</f>
        <v>0</v>
      </c>
      <c r="K146" s="284"/>
      <c r="L146" s="285"/>
      <c r="M146" s="286" t="s">
        <v>1</v>
      </c>
      <c r="N146" s="287" t="s">
        <v>38</v>
      </c>
      <c r="O146" s="91"/>
      <c r="P146" s="237">
        <f>O146*H146</f>
        <v>0</v>
      </c>
      <c r="Q146" s="237">
        <v>0.0038999999999999998</v>
      </c>
      <c r="R146" s="237">
        <f>Q146*H146</f>
        <v>0.0077999999999999996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435</v>
      </c>
      <c r="AT146" s="239" t="s">
        <v>649</v>
      </c>
      <c r="AU146" s="239" t="s">
        <v>83</v>
      </c>
      <c r="AY146" s="17" t="s">
        <v>183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81</v>
      </c>
      <c r="BK146" s="240">
        <f>ROUND(I146*H146,2)</f>
        <v>0</v>
      </c>
      <c r="BL146" s="17" t="s">
        <v>327</v>
      </c>
      <c r="BM146" s="239" t="s">
        <v>5947</v>
      </c>
    </row>
    <row r="147" s="14" customFormat="1">
      <c r="A147" s="14"/>
      <c r="B147" s="252"/>
      <c r="C147" s="253"/>
      <c r="D147" s="243" t="s">
        <v>195</v>
      </c>
      <c r="E147" s="254" t="s">
        <v>1</v>
      </c>
      <c r="F147" s="255" t="s">
        <v>2903</v>
      </c>
      <c r="G147" s="253"/>
      <c r="H147" s="256">
        <v>2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195</v>
      </c>
      <c r="AU147" s="262" t="s">
        <v>83</v>
      </c>
      <c r="AV147" s="14" t="s">
        <v>83</v>
      </c>
      <c r="AW147" s="14" t="s">
        <v>30</v>
      </c>
      <c r="AX147" s="14" t="s">
        <v>81</v>
      </c>
      <c r="AY147" s="262" t="s">
        <v>183</v>
      </c>
    </row>
    <row r="148" s="2" customFormat="1" ht="16.5" customHeight="1">
      <c r="A148" s="38"/>
      <c r="B148" s="39"/>
      <c r="C148" s="277" t="s">
        <v>140</v>
      </c>
      <c r="D148" s="277" t="s">
        <v>649</v>
      </c>
      <c r="E148" s="278" t="s">
        <v>5948</v>
      </c>
      <c r="F148" s="279" t="s">
        <v>5949</v>
      </c>
      <c r="G148" s="280" t="s">
        <v>325</v>
      </c>
      <c r="H148" s="281">
        <v>2</v>
      </c>
      <c r="I148" s="282"/>
      <c r="J148" s="283">
        <f>ROUND(I148*H148,2)</f>
        <v>0</v>
      </c>
      <c r="K148" s="284"/>
      <c r="L148" s="285"/>
      <c r="M148" s="286" t="s">
        <v>1</v>
      </c>
      <c r="N148" s="287" t="s">
        <v>38</v>
      </c>
      <c r="O148" s="91"/>
      <c r="P148" s="237">
        <f>O148*H148</f>
        <v>0</v>
      </c>
      <c r="Q148" s="237">
        <v>0.0054000000000000003</v>
      </c>
      <c r="R148" s="237">
        <f>Q148*H148</f>
        <v>0.010800000000000001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435</v>
      </c>
      <c r="AT148" s="239" t="s">
        <v>649</v>
      </c>
      <c r="AU148" s="239" t="s">
        <v>83</v>
      </c>
      <c r="AY148" s="17" t="s">
        <v>183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327</v>
      </c>
      <c r="BM148" s="239" t="s">
        <v>5950</v>
      </c>
    </row>
    <row r="149" s="14" customFormat="1">
      <c r="A149" s="14"/>
      <c r="B149" s="252"/>
      <c r="C149" s="253"/>
      <c r="D149" s="243" t="s">
        <v>195</v>
      </c>
      <c r="E149" s="254" t="s">
        <v>1</v>
      </c>
      <c r="F149" s="255" t="s">
        <v>2903</v>
      </c>
      <c r="G149" s="253"/>
      <c r="H149" s="256">
        <v>2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195</v>
      </c>
      <c r="AU149" s="262" t="s">
        <v>83</v>
      </c>
      <c r="AV149" s="14" t="s">
        <v>83</v>
      </c>
      <c r="AW149" s="14" t="s">
        <v>30</v>
      </c>
      <c r="AX149" s="14" t="s">
        <v>81</v>
      </c>
      <c r="AY149" s="262" t="s">
        <v>183</v>
      </c>
    </row>
    <row r="150" s="2" customFormat="1" ht="24.15" customHeight="1">
      <c r="A150" s="38"/>
      <c r="B150" s="39"/>
      <c r="C150" s="227" t="s">
        <v>8</v>
      </c>
      <c r="D150" s="227" t="s">
        <v>185</v>
      </c>
      <c r="E150" s="228" t="s">
        <v>5951</v>
      </c>
      <c r="F150" s="229" t="s">
        <v>5952</v>
      </c>
      <c r="G150" s="230" t="s">
        <v>325</v>
      </c>
      <c r="H150" s="231">
        <v>2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327</v>
      </c>
      <c r="AT150" s="239" t="s">
        <v>185</v>
      </c>
      <c r="AU150" s="239" t="s">
        <v>83</v>
      </c>
      <c r="AY150" s="17" t="s">
        <v>183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327</v>
      </c>
      <c r="BM150" s="239" t="s">
        <v>5953</v>
      </c>
    </row>
    <row r="151" s="2" customFormat="1" ht="24.15" customHeight="1">
      <c r="A151" s="38"/>
      <c r="B151" s="39"/>
      <c r="C151" s="277" t="s">
        <v>143</v>
      </c>
      <c r="D151" s="277" t="s">
        <v>649</v>
      </c>
      <c r="E151" s="278" t="s">
        <v>5954</v>
      </c>
      <c r="F151" s="279" t="s">
        <v>5955</v>
      </c>
      <c r="G151" s="280" t="s">
        <v>325</v>
      </c>
      <c r="H151" s="281">
        <v>1</v>
      </c>
      <c r="I151" s="282"/>
      <c r="J151" s="283">
        <f>ROUND(I151*H151,2)</f>
        <v>0</v>
      </c>
      <c r="K151" s="284"/>
      <c r="L151" s="285"/>
      <c r="M151" s="286" t="s">
        <v>1</v>
      </c>
      <c r="N151" s="287" t="s">
        <v>38</v>
      </c>
      <c r="O151" s="91"/>
      <c r="P151" s="237">
        <f>O151*H151</f>
        <v>0</v>
      </c>
      <c r="Q151" s="237">
        <v>0.0067000000000000002</v>
      </c>
      <c r="R151" s="237">
        <f>Q151*H151</f>
        <v>0.0067000000000000002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435</v>
      </c>
      <c r="AT151" s="239" t="s">
        <v>649</v>
      </c>
      <c r="AU151" s="239" t="s">
        <v>83</v>
      </c>
      <c r="AY151" s="17" t="s">
        <v>183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327</v>
      </c>
      <c r="BM151" s="239" t="s">
        <v>5956</v>
      </c>
    </row>
    <row r="152" s="14" customFormat="1">
      <c r="A152" s="14"/>
      <c r="B152" s="252"/>
      <c r="C152" s="253"/>
      <c r="D152" s="243" t="s">
        <v>195</v>
      </c>
      <c r="E152" s="254" t="s">
        <v>1</v>
      </c>
      <c r="F152" s="255" t="s">
        <v>81</v>
      </c>
      <c r="G152" s="253"/>
      <c r="H152" s="256">
        <v>1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195</v>
      </c>
      <c r="AU152" s="262" t="s">
        <v>83</v>
      </c>
      <c r="AV152" s="14" t="s">
        <v>83</v>
      </c>
      <c r="AW152" s="14" t="s">
        <v>30</v>
      </c>
      <c r="AX152" s="14" t="s">
        <v>81</v>
      </c>
      <c r="AY152" s="262" t="s">
        <v>183</v>
      </c>
    </row>
    <row r="153" s="2" customFormat="1" ht="24.15" customHeight="1">
      <c r="A153" s="38"/>
      <c r="B153" s="39"/>
      <c r="C153" s="277" t="s">
        <v>146</v>
      </c>
      <c r="D153" s="277" t="s">
        <v>649</v>
      </c>
      <c r="E153" s="278" t="s">
        <v>5957</v>
      </c>
      <c r="F153" s="279" t="s">
        <v>5958</v>
      </c>
      <c r="G153" s="280" t="s">
        <v>325</v>
      </c>
      <c r="H153" s="281">
        <v>1</v>
      </c>
      <c r="I153" s="282"/>
      <c r="J153" s="283">
        <f>ROUND(I153*H153,2)</f>
        <v>0</v>
      </c>
      <c r="K153" s="284"/>
      <c r="L153" s="285"/>
      <c r="M153" s="286" t="s">
        <v>1</v>
      </c>
      <c r="N153" s="287" t="s">
        <v>38</v>
      </c>
      <c r="O153" s="91"/>
      <c r="P153" s="237">
        <f>O153*H153</f>
        <v>0</v>
      </c>
      <c r="Q153" s="237">
        <v>0.0047999999999999996</v>
      </c>
      <c r="R153" s="237">
        <f>Q153*H153</f>
        <v>0.0047999999999999996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435</v>
      </c>
      <c r="AT153" s="239" t="s">
        <v>649</v>
      </c>
      <c r="AU153" s="239" t="s">
        <v>83</v>
      </c>
      <c r="AY153" s="17" t="s">
        <v>183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327</v>
      </c>
      <c r="BM153" s="239" t="s">
        <v>5959</v>
      </c>
    </row>
    <row r="154" s="14" customFormat="1">
      <c r="A154" s="14"/>
      <c r="B154" s="252"/>
      <c r="C154" s="253"/>
      <c r="D154" s="243" t="s">
        <v>195</v>
      </c>
      <c r="E154" s="254" t="s">
        <v>1</v>
      </c>
      <c r="F154" s="255" t="s">
        <v>81</v>
      </c>
      <c r="G154" s="253"/>
      <c r="H154" s="256">
        <v>1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195</v>
      </c>
      <c r="AU154" s="262" t="s">
        <v>83</v>
      </c>
      <c r="AV154" s="14" t="s">
        <v>83</v>
      </c>
      <c r="AW154" s="14" t="s">
        <v>30</v>
      </c>
      <c r="AX154" s="14" t="s">
        <v>81</v>
      </c>
      <c r="AY154" s="262" t="s">
        <v>183</v>
      </c>
    </row>
    <row r="155" s="2" customFormat="1" ht="37.8" customHeight="1">
      <c r="A155" s="38"/>
      <c r="B155" s="39"/>
      <c r="C155" s="227" t="s">
        <v>322</v>
      </c>
      <c r="D155" s="227" t="s">
        <v>185</v>
      </c>
      <c r="E155" s="228" t="s">
        <v>5830</v>
      </c>
      <c r="F155" s="229" t="s">
        <v>5831</v>
      </c>
      <c r="G155" s="230" t="s">
        <v>319</v>
      </c>
      <c r="H155" s="231">
        <v>6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0.0016800000000000001</v>
      </c>
      <c r="R155" s="237">
        <f>Q155*H155</f>
        <v>0.01008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327</v>
      </c>
      <c r="AT155" s="239" t="s">
        <v>185</v>
      </c>
      <c r="AU155" s="239" t="s">
        <v>83</v>
      </c>
      <c r="AY155" s="17" t="s">
        <v>183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327</v>
      </c>
      <c r="BM155" s="239" t="s">
        <v>5960</v>
      </c>
    </row>
    <row r="156" s="14" customFormat="1">
      <c r="A156" s="14"/>
      <c r="B156" s="252"/>
      <c r="C156" s="253"/>
      <c r="D156" s="243" t="s">
        <v>195</v>
      </c>
      <c r="E156" s="254" t="s">
        <v>1</v>
      </c>
      <c r="F156" s="255" t="s">
        <v>257</v>
      </c>
      <c r="G156" s="253"/>
      <c r="H156" s="256">
        <v>6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195</v>
      </c>
      <c r="AU156" s="262" t="s">
        <v>83</v>
      </c>
      <c r="AV156" s="14" t="s">
        <v>83</v>
      </c>
      <c r="AW156" s="14" t="s">
        <v>30</v>
      </c>
      <c r="AX156" s="14" t="s">
        <v>81</v>
      </c>
      <c r="AY156" s="262" t="s">
        <v>183</v>
      </c>
    </row>
    <row r="157" s="2" customFormat="1" ht="37.8" customHeight="1">
      <c r="A157" s="38"/>
      <c r="B157" s="39"/>
      <c r="C157" s="227" t="s">
        <v>327</v>
      </c>
      <c r="D157" s="227" t="s">
        <v>185</v>
      </c>
      <c r="E157" s="228" t="s">
        <v>5961</v>
      </c>
      <c r="F157" s="229" t="s">
        <v>5962</v>
      </c>
      <c r="G157" s="230" t="s">
        <v>319</v>
      </c>
      <c r="H157" s="231">
        <v>41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0.0034499999999999999</v>
      </c>
      <c r="R157" s="237">
        <f>Q157*H157</f>
        <v>0.14144999999999999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327</v>
      </c>
      <c r="AT157" s="239" t="s">
        <v>185</v>
      </c>
      <c r="AU157" s="239" t="s">
        <v>83</v>
      </c>
      <c r="AY157" s="17" t="s">
        <v>183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327</v>
      </c>
      <c r="BM157" s="239" t="s">
        <v>5963</v>
      </c>
    </row>
    <row r="158" s="14" customFormat="1">
      <c r="A158" s="14"/>
      <c r="B158" s="252"/>
      <c r="C158" s="253"/>
      <c r="D158" s="243" t="s">
        <v>195</v>
      </c>
      <c r="E158" s="254" t="s">
        <v>1</v>
      </c>
      <c r="F158" s="255" t="s">
        <v>5964</v>
      </c>
      <c r="G158" s="253"/>
      <c r="H158" s="256">
        <v>41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195</v>
      </c>
      <c r="AU158" s="262" t="s">
        <v>83</v>
      </c>
      <c r="AV158" s="14" t="s">
        <v>83</v>
      </c>
      <c r="AW158" s="14" t="s">
        <v>30</v>
      </c>
      <c r="AX158" s="14" t="s">
        <v>81</v>
      </c>
      <c r="AY158" s="262" t="s">
        <v>183</v>
      </c>
    </row>
    <row r="159" s="2" customFormat="1" ht="33" customHeight="1">
      <c r="A159" s="38"/>
      <c r="B159" s="39"/>
      <c r="C159" s="227" t="s">
        <v>331</v>
      </c>
      <c r="D159" s="227" t="s">
        <v>185</v>
      </c>
      <c r="E159" s="228" t="s">
        <v>5965</v>
      </c>
      <c r="F159" s="229" t="s">
        <v>5966</v>
      </c>
      <c r="G159" s="230" t="s">
        <v>319</v>
      </c>
      <c r="H159" s="231">
        <v>4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327</v>
      </c>
      <c r="AT159" s="239" t="s">
        <v>185</v>
      </c>
      <c r="AU159" s="239" t="s">
        <v>83</v>
      </c>
      <c r="AY159" s="17" t="s">
        <v>183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327</v>
      </c>
      <c r="BM159" s="239" t="s">
        <v>5967</v>
      </c>
    </row>
    <row r="160" s="14" customFormat="1">
      <c r="A160" s="14"/>
      <c r="B160" s="252"/>
      <c r="C160" s="253"/>
      <c r="D160" s="243" t="s">
        <v>195</v>
      </c>
      <c r="E160" s="254" t="s">
        <v>1</v>
      </c>
      <c r="F160" s="255" t="s">
        <v>188</v>
      </c>
      <c r="G160" s="253"/>
      <c r="H160" s="256">
        <v>4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195</v>
      </c>
      <c r="AU160" s="262" t="s">
        <v>83</v>
      </c>
      <c r="AV160" s="14" t="s">
        <v>83</v>
      </c>
      <c r="AW160" s="14" t="s">
        <v>30</v>
      </c>
      <c r="AX160" s="14" t="s">
        <v>81</v>
      </c>
      <c r="AY160" s="262" t="s">
        <v>183</v>
      </c>
    </row>
    <row r="161" s="2" customFormat="1" ht="24.15" customHeight="1">
      <c r="A161" s="38"/>
      <c r="B161" s="39"/>
      <c r="C161" s="277" t="s">
        <v>335</v>
      </c>
      <c r="D161" s="277" t="s">
        <v>649</v>
      </c>
      <c r="E161" s="278" t="s">
        <v>5968</v>
      </c>
      <c r="F161" s="279" t="s">
        <v>5969</v>
      </c>
      <c r="G161" s="280" t="s">
        <v>319</v>
      </c>
      <c r="H161" s="281">
        <v>4.7999999999999998</v>
      </c>
      <c r="I161" s="282"/>
      <c r="J161" s="283">
        <f>ROUND(I161*H161,2)</f>
        <v>0</v>
      </c>
      <c r="K161" s="284"/>
      <c r="L161" s="285"/>
      <c r="M161" s="286" t="s">
        <v>1</v>
      </c>
      <c r="N161" s="287" t="s">
        <v>38</v>
      </c>
      <c r="O161" s="91"/>
      <c r="P161" s="237">
        <f>O161*H161</f>
        <v>0</v>
      </c>
      <c r="Q161" s="237">
        <v>0.0126</v>
      </c>
      <c r="R161" s="237">
        <f>Q161*H161</f>
        <v>0.060479999999999999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435</v>
      </c>
      <c r="AT161" s="239" t="s">
        <v>649</v>
      </c>
      <c r="AU161" s="239" t="s">
        <v>83</v>
      </c>
      <c r="AY161" s="17" t="s">
        <v>183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81</v>
      </c>
      <c r="BK161" s="240">
        <f>ROUND(I161*H161,2)</f>
        <v>0</v>
      </c>
      <c r="BL161" s="17" t="s">
        <v>327</v>
      </c>
      <c r="BM161" s="239" t="s">
        <v>5970</v>
      </c>
    </row>
    <row r="162" s="14" customFormat="1">
      <c r="A162" s="14"/>
      <c r="B162" s="252"/>
      <c r="C162" s="253"/>
      <c r="D162" s="243" t="s">
        <v>195</v>
      </c>
      <c r="E162" s="254" t="s">
        <v>1</v>
      </c>
      <c r="F162" s="255" t="s">
        <v>188</v>
      </c>
      <c r="G162" s="253"/>
      <c r="H162" s="256">
        <v>4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195</v>
      </c>
      <c r="AU162" s="262" t="s">
        <v>83</v>
      </c>
      <c r="AV162" s="14" t="s">
        <v>83</v>
      </c>
      <c r="AW162" s="14" t="s">
        <v>30</v>
      </c>
      <c r="AX162" s="14" t="s">
        <v>81</v>
      </c>
      <c r="AY162" s="262" t="s">
        <v>183</v>
      </c>
    </row>
    <row r="163" s="14" customFormat="1">
      <c r="A163" s="14"/>
      <c r="B163" s="252"/>
      <c r="C163" s="253"/>
      <c r="D163" s="243" t="s">
        <v>195</v>
      </c>
      <c r="E163" s="253"/>
      <c r="F163" s="255" t="s">
        <v>5971</v>
      </c>
      <c r="G163" s="253"/>
      <c r="H163" s="256">
        <v>4.7999999999999998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195</v>
      </c>
      <c r="AU163" s="262" t="s">
        <v>83</v>
      </c>
      <c r="AV163" s="14" t="s">
        <v>83</v>
      </c>
      <c r="AW163" s="14" t="s">
        <v>4</v>
      </c>
      <c r="AX163" s="14" t="s">
        <v>81</v>
      </c>
      <c r="AY163" s="262" t="s">
        <v>183</v>
      </c>
    </row>
    <row r="164" s="2" customFormat="1" ht="37.8" customHeight="1">
      <c r="A164" s="38"/>
      <c r="B164" s="39"/>
      <c r="C164" s="227" t="s">
        <v>343</v>
      </c>
      <c r="D164" s="227" t="s">
        <v>185</v>
      </c>
      <c r="E164" s="228" t="s">
        <v>5972</v>
      </c>
      <c r="F164" s="229" t="s">
        <v>5973</v>
      </c>
      <c r="G164" s="230" t="s">
        <v>325</v>
      </c>
      <c r="H164" s="231">
        <v>1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38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327</v>
      </c>
      <c r="AT164" s="239" t="s">
        <v>185</v>
      </c>
      <c r="AU164" s="239" t="s">
        <v>83</v>
      </c>
      <c r="AY164" s="17" t="s">
        <v>183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81</v>
      </c>
      <c r="BK164" s="240">
        <f>ROUND(I164*H164,2)</f>
        <v>0</v>
      </c>
      <c r="BL164" s="17" t="s">
        <v>327</v>
      </c>
      <c r="BM164" s="239" t="s">
        <v>5974</v>
      </c>
    </row>
    <row r="165" s="14" customFormat="1">
      <c r="A165" s="14"/>
      <c r="B165" s="252"/>
      <c r="C165" s="253"/>
      <c r="D165" s="243" t="s">
        <v>195</v>
      </c>
      <c r="E165" s="254" t="s">
        <v>1</v>
      </c>
      <c r="F165" s="255" t="s">
        <v>81</v>
      </c>
      <c r="G165" s="253"/>
      <c r="H165" s="256">
        <v>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195</v>
      </c>
      <c r="AU165" s="262" t="s">
        <v>83</v>
      </c>
      <c r="AV165" s="14" t="s">
        <v>83</v>
      </c>
      <c r="AW165" s="14" t="s">
        <v>30</v>
      </c>
      <c r="AX165" s="14" t="s">
        <v>81</v>
      </c>
      <c r="AY165" s="262" t="s">
        <v>183</v>
      </c>
    </row>
    <row r="166" s="2" customFormat="1" ht="37.8" customHeight="1">
      <c r="A166" s="38"/>
      <c r="B166" s="39"/>
      <c r="C166" s="277" t="s">
        <v>349</v>
      </c>
      <c r="D166" s="277" t="s">
        <v>649</v>
      </c>
      <c r="E166" s="278" t="s">
        <v>5975</v>
      </c>
      <c r="F166" s="279" t="s">
        <v>5976</v>
      </c>
      <c r="G166" s="280" t="s">
        <v>325</v>
      </c>
      <c r="H166" s="281">
        <v>1</v>
      </c>
      <c r="I166" s="282"/>
      <c r="J166" s="283">
        <f>ROUND(I166*H166,2)</f>
        <v>0</v>
      </c>
      <c r="K166" s="284"/>
      <c r="L166" s="285"/>
      <c r="M166" s="286" t="s">
        <v>1</v>
      </c>
      <c r="N166" s="287" t="s">
        <v>38</v>
      </c>
      <c r="O166" s="91"/>
      <c r="P166" s="237">
        <f>O166*H166</f>
        <v>0</v>
      </c>
      <c r="Q166" s="237">
        <v>0.070999999999999994</v>
      </c>
      <c r="R166" s="237">
        <f>Q166*H166</f>
        <v>0.070999999999999994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435</v>
      </c>
      <c r="AT166" s="239" t="s">
        <v>649</v>
      </c>
      <c r="AU166" s="239" t="s">
        <v>83</v>
      </c>
      <c r="AY166" s="17" t="s">
        <v>183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81</v>
      </c>
      <c r="BK166" s="240">
        <f>ROUND(I166*H166,2)</f>
        <v>0</v>
      </c>
      <c r="BL166" s="17" t="s">
        <v>327</v>
      </c>
      <c r="BM166" s="239" t="s">
        <v>5977</v>
      </c>
    </row>
    <row r="167" s="2" customFormat="1" ht="24.15" customHeight="1">
      <c r="A167" s="38"/>
      <c r="B167" s="39"/>
      <c r="C167" s="227" t="s">
        <v>7</v>
      </c>
      <c r="D167" s="227" t="s">
        <v>185</v>
      </c>
      <c r="E167" s="228" t="s">
        <v>4596</v>
      </c>
      <c r="F167" s="229" t="s">
        <v>4597</v>
      </c>
      <c r="G167" s="230" t="s">
        <v>293</v>
      </c>
      <c r="H167" s="231">
        <v>0.315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327</v>
      </c>
      <c r="AT167" s="239" t="s">
        <v>185</v>
      </c>
      <c r="AU167" s="239" t="s">
        <v>83</v>
      </c>
      <c r="AY167" s="17" t="s">
        <v>183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81</v>
      </c>
      <c r="BK167" s="240">
        <f>ROUND(I167*H167,2)</f>
        <v>0</v>
      </c>
      <c r="BL167" s="17" t="s">
        <v>327</v>
      </c>
      <c r="BM167" s="239" t="s">
        <v>5978</v>
      </c>
    </row>
    <row r="168" s="2" customFormat="1" ht="33" customHeight="1">
      <c r="A168" s="38"/>
      <c r="B168" s="39"/>
      <c r="C168" s="227" t="s">
        <v>362</v>
      </c>
      <c r="D168" s="227" t="s">
        <v>185</v>
      </c>
      <c r="E168" s="228" t="s">
        <v>4599</v>
      </c>
      <c r="F168" s="229" t="s">
        <v>4600</v>
      </c>
      <c r="G168" s="230" t="s">
        <v>293</v>
      </c>
      <c r="H168" s="231">
        <v>0.94499999999999995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38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327</v>
      </c>
      <c r="AT168" s="239" t="s">
        <v>185</v>
      </c>
      <c r="AU168" s="239" t="s">
        <v>83</v>
      </c>
      <c r="AY168" s="17" t="s">
        <v>183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81</v>
      </c>
      <c r="BK168" s="240">
        <f>ROUND(I168*H168,2)</f>
        <v>0</v>
      </c>
      <c r="BL168" s="17" t="s">
        <v>327</v>
      </c>
      <c r="BM168" s="239" t="s">
        <v>5979</v>
      </c>
    </row>
    <row r="169" s="14" customFormat="1">
      <c r="A169" s="14"/>
      <c r="B169" s="252"/>
      <c r="C169" s="253"/>
      <c r="D169" s="243" t="s">
        <v>195</v>
      </c>
      <c r="E169" s="253"/>
      <c r="F169" s="255" t="s">
        <v>5980</v>
      </c>
      <c r="G169" s="253"/>
      <c r="H169" s="256">
        <v>0.94499999999999995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195</v>
      </c>
      <c r="AU169" s="262" t="s">
        <v>83</v>
      </c>
      <c r="AV169" s="14" t="s">
        <v>83</v>
      </c>
      <c r="AW169" s="14" t="s">
        <v>4</v>
      </c>
      <c r="AX169" s="14" t="s">
        <v>81</v>
      </c>
      <c r="AY169" s="262" t="s">
        <v>183</v>
      </c>
    </row>
    <row r="170" s="12" customFormat="1" ht="25.92" customHeight="1">
      <c r="A170" s="12"/>
      <c r="B170" s="211"/>
      <c r="C170" s="212"/>
      <c r="D170" s="213" t="s">
        <v>72</v>
      </c>
      <c r="E170" s="214" t="s">
        <v>147</v>
      </c>
      <c r="F170" s="214" t="s">
        <v>4334</v>
      </c>
      <c r="G170" s="212"/>
      <c r="H170" s="212"/>
      <c r="I170" s="215"/>
      <c r="J170" s="216">
        <f>BK170</f>
        <v>0</v>
      </c>
      <c r="K170" s="212"/>
      <c r="L170" s="217"/>
      <c r="M170" s="218"/>
      <c r="N170" s="219"/>
      <c r="O170" s="219"/>
      <c r="P170" s="220">
        <f>P171</f>
        <v>0</v>
      </c>
      <c r="Q170" s="219"/>
      <c r="R170" s="220">
        <f>R171</f>
        <v>0</v>
      </c>
      <c r="S170" s="219"/>
      <c r="T170" s="221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2" t="s">
        <v>244</v>
      </c>
      <c r="AT170" s="223" t="s">
        <v>72</v>
      </c>
      <c r="AU170" s="223" t="s">
        <v>73</v>
      </c>
      <c r="AY170" s="222" t="s">
        <v>183</v>
      </c>
      <c r="BK170" s="224">
        <f>BK171</f>
        <v>0</v>
      </c>
    </row>
    <row r="171" s="12" customFormat="1" ht="22.8" customHeight="1">
      <c r="A171" s="12"/>
      <c r="B171" s="211"/>
      <c r="C171" s="212"/>
      <c r="D171" s="213" t="s">
        <v>72</v>
      </c>
      <c r="E171" s="225" t="s">
        <v>4335</v>
      </c>
      <c r="F171" s="225" t="s">
        <v>4336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SUM(P172:P173)</f>
        <v>0</v>
      </c>
      <c r="Q171" s="219"/>
      <c r="R171" s="220">
        <f>SUM(R172:R173)</f>
        <v>0</v>
      </c>
      <c r="S171" s="219"/>
      <c r="T171" s="221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244</v>
      </c>
      <c r="AT171" s="223" t="s">
        <v>72</v>
      </c>
      <c r="AU171" s="223" t="s">
        <v>81</v>
      </c>
      <c r="AY171" s="222" t="s">
        <v>183</v>
      </c>
      <c r="BK171" s="224">
        <f>SUM(BK172:BK173)</f>
        <v>0</v>
      </c>
    </row>
    <row r="172" s="2" customFormat="1" ht="16.5" customHeight="1">
      <c r="A172" s="38"/>
      <c r="B172" s="39"/>
      <c r="C172" s="227" t="s">
        <v>370</v>
      </c>
      <c r="D172" s="227" t="s">
        <v>185</v>
      </c>
      <c r="E172" s="228" t="s">
        <v>4337</v>
      </c>
      <c r="F172" s="229" t="s">
        <v>4338</v>
      </c>
      <c r="G172" s="230" t="s">
        <v>1875</v>
      </c>
      <c r="H172" s="231">
        <v>1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38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4339</v>
      </c>
      <c r="AT172" s="239" t="s">
        <v>185</v>
      </c>
      <c r="AU172" s="239" t="s">
        <v>83</v>
      </c>
      <c r="AY172" s="17" t="s">
        <v>183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81</v>
      </c>
      <c r="BK172" s="240">
        <f>ROUND(I172*H172,2)</f>
        <v>0</v>
      </c>
      <c r="BL172" s="17" t="s">
        <v>4339</v>
      </c>
      <c r="BM172" s="239" t="s">
        <v>5981</v>
      </c>
    </row>
    <row r="173" s="2" customFormat="1" ht="16.5" customHeight="1">
      <c r="A173" s="38"/>
      <c r="B173" s="39"/>
      <c r="C173" s="227" t="s">
        <v>376</v>
      </c>
      <c r="D173" s="227" t="s">
        <v>185</v>
      </c>
      <c r="E173" s="228" t="s">
        <v>4341</v>
      </c>
      <c r="F173" s="229" t="s">
        <v>4342</v>
      </c>
      <c r="G173" s="230" t="s">
        <v>1875</v>
      </c>
      <c r="H173" s="231">
        <v>1</v>
      </c>
      <c r="I173" s="232"/>
      <c r="J173" s="233">
        <f>ROUND(I173*H173,2)</f>
        <v>0</v>
      </c>
      <c r="K173" s="234"/>
      <c r="L173" s="44"/>
      <c r="M173" s="290" t="s">
        <v>1</v>
      </c>
      <c r="N173" s="291" t="s">
        <v>38</v>
      </c>
      <c r="O173" s="292"/>
      <c r="P173" s="293">
        <f>O173*H173</f>
        <v>0</v>
      </c>
      <c r="Q173" s="293">
        <v>0</v>
      </c>
      <c r="R173" s="293">
        <f>Q173*H173</f>
        <v>0</v>
      </c>
      <c r="S173" s="293">
        <v>0</v>
      </c>
      <c r="T173" s="29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4339</v>
      </c>
      <c r="AT173" s="239" t="s">
        <v>185</v>
      </c>
      <c r="AU173" s="239" t="s">
        <v>83</v>
      </c>
      <c r="AY173" s="17" t="s">
        <v>183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4339</v>
      </c>
      <c r="BM173" s="239" t="s">
        <v>5982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CcbPzT9ADW6h1/jk1lKi5utokoT0dze/s8t1QwS72DJLuLAeM7ojB6NqhKrOiX3UnPtJEuh2kxJF20FMDn5Grw==" hashValue="i+BvciIquVOwKsBYEal1wqiV9OR2MhMffnrNHy57mJm82H1iKBIngfGDYFkeFq1PQRUX3D2r0nXhX/P0MGvCMg==" algorithmName="SHA-512" password="CC35"/>
  <autoFilter ref="C124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150</v>
      </c>
      <c r="L8" s="20"/>
    </row>
    <row r="9" s="2" customFormat="1" ht="16.5" customHeight="1">
      <c r="A9" s="38"/>
      <c r="B9" s="44"/>
      <c r="C9" s="38"/>
      <c r="D9" s="38"/>
      <c r="E9" s="151" t="s">
        <v>5759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4235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5983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10. 6. 2025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ROUND((SUM(BE125:BE167)),  2)</f>
        <v>0</v>
      </c>
      <c r="G35" s="38"/>
      <c r="H35" s="38"/>
      <c r="I35" s="164">
        <v>0.20999999999999999</v>
      </c>
      <c r="J35" s="163">
        <f>ROUND(((SUM(BE125:BE167))*I35),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ROUND((SUM(BF125:BF167)),  2)</f>
        <v>0</v>
      </c>
      <c r="G36" s="38"/>
      <c r="H36" s="38"/>
      <c r="I36" s="164">
        <v>0.12</v>
      </c>
      <c r="J36" s="163">
        <f>ROUND(((SUM(BF125:BF167))*I36),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ROUND((SUM(BG125:BG167)),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ROUND((SUM(BH125:BH167)),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ROUND((SUM(BI125:BI167)),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150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5759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4235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03 - Zařízení 3 - Odvětrání dílny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10. 6. 2025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153</v>
      </c>
      <c r="D96" s="185"/>
      <c r="E96" s="185"/>
      <c r="F96" s="185"/>
      <c r="G96" s="185"/>
      <c r="H96" s="185"/>
      <c r="I96" s="185"/>
      <c r="J96" s="186" t="s">
        <v>154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155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156</v>
      </c>
    </row>
    <row r="99" s="9" customFormat="1" ht="24.96" customHeight="1">
      <c r="A99" s="9"/>
      <c r="B99" s="188"/>
      <c r="C99" s="189"/>
      <c r="D99" s="190" t="s">
        <v>161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570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4352</v>
      </c>
      <c r="E101" s="196"/>
      <c r="F101" s="196"/>
      <c r="G101" s="196"/>
      <c r="H101" s="196"/>
      <c r="I101" s="196"/>
      <c r="J101" s="197">
        <f>J136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4238</v>
      </c>
      <c r="E102" s="191"/>
      <c r="F102" s="191"/>
      <c r="G102" s="191"/>
      <c r="H102" s="191"/>
      <c r="I102" s="191"/>
      <c r="J102" s="192">
        <f>J164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4239</v>
      </c>
      <c r="E103" s="196"/>
      <c r="F103" s="196"/>
      <c r="G103" s="196"/>
      <c r="H103" s="196"/>
      <c r="I103" s="196"/>
      <c r="J103" s="197">
        <f>J165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150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5759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4235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03 - Zařízení 3 - Odvětrání dílny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10. 6. 2025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169</v>
      </c>
      <c r="D124" s="202" t="s">
        <v>58</v>
      </c>
      <c r="E124" s="202" t="s">
        <v>54</v>
      </c>
      <c r="F124" s="202" t="s">
        <v>55</v>
      </c>
      <c r="G124" s="202" t="s">
        <v>170</v>
      </c>
      <c r="H124" s="202" t="s">
        <v>171</v>
      </c>
      <c r="I124" s="202" t="s">
        <v>172</v>
      </c>
      <c r="J124" s="203" t="s">
        <v>154</v>
      </c>
      <c r="K124" s="204" t="s">
        <v>173</v>
      </c>
      <c r="L124" s="205"/>
      <c r="M124" s="100" t="s">
        <v>1</v>
      </c>
      <c r="N124" s="101" t="s">
        <v>37</v>
      </c>
      <c r="O124" s="101" t="s">
        <v>174</v>
      </c>
      <c r="P124" s="101" t="s">
        <v>175</v>
      </c>
      <c r="Q124" s="101" t="s">
        <v>176</v>
      </c>
      <c r="R124" s="101" t="s">
        <v>177</v>
      </c>
      <c r="S124" s="101" t="s">
        <v>178</v>
      </c>
      <c r="T124" s="102" t="s">
        <v>179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180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P126+P164</f>
        <v>0</v>
      </c>
      <c r="Q125" s="104"/>
      <c r="R125" s="208">
        <f>R126+R164</f>
        <v>0.036307000000000006</v>
      </c>
      <c r="S125" s="104"/>
      <c r="T125" s="209">
        <f>T126+T164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156</v>
      </c>
      <c r="BK125" s="210">
        <f>BK126+BK164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457</v>
      </c>
      <c r="F126" s="214" t="s">
        <v>458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P127+P136</f>
        <v>0</v>
      </c>
      <c r="Q126" s="219"/>
      <c r="R126" s="220">
        <f>R127+R136</f>
        <v>0.036307000000000006</v>
      </c>
      <c r="S126" s="219"/>
      <c r="T126" s="221">
        <f>T127+T136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72</v>
      </c>
      <c r="AU126" s="223" t="s">
        <v>73</v>
      </c>
      <c r="AY126" s="222" t="s">
        <v>183</v>
      </c>
      <c r="BK126" s="224">
        <f>BK127+BK136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2393</v>
      </c>
      <c r="F127" s="225" t="s">
        <v>2394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SUM(P128:P135)</f>
        <v>0</v>
      </c>
      <c r="Q127" s="219"/>
      <c r="R127" s="220">
        <f>SUM(R128:R135)</f>
        <v>0.0028450000000000003</v>
      </c>
      <c r="S127" s="219"/>
      <c r="T127" s="221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72</v>
      </c>
      <c r="AU127" s="223" t="s">
        <v>81</v>
      </c>
      <c r="AY127" s="222" t="s">
        <v>183</v>
      </c>
      <c r="BK127" s="224">
        <f>SUM(BK128:BK135)</f>
        <v>0</v>
      </c>
    </row>
    <row r="128" s="2" customFormat="1" ht="24.15" customHeight="1">
      <c r="A128" s="38"/>
      <c r="B128" s="39"/>
      <c r="C128" s="227" t="s">
        <v>81</v>
      </c>
      <c r="D128" s="227" t="s">
        <v>185</v>
      </c>
      <c r="E128" s="228" t="s">
        <v>5761</v>
      </c>
      <c r="F128" s="229" t="s">
        <v>5762</v>
      </c>
      <c r="G128" s="230" t="s">
        <v>202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0.00022000000000000001</v>
      </c>
      <c r="R128" s="237">
        <f>Q128*H128</f>
        <v>0.00022000000000000001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327</v>
      </c>
      <c r="AT128" s="239" t="s">
        <v>185</v>
      </c>
      <c r="AU128" s="239" t="s">
        <v>83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327</v>
      </c>
      <c r="BM128" s="239" t="s">
        <v>5984</v>
      </c>
    </row>
    <row r="129" s="14" customFormat="1">
      <c r="A129" s="14"/>
      <c r="B129" s="252"/>
      <c r="C129" s="253"/>
      <c r="D129" s="243" t="s">
        <v>195</v>
      </c>
      <c r="E129" s="253"/>
      <c r="F129" s="255" t="s">
        <v>5985</v>
      </c>
      <c r="G129" s="253"/>
      <c r="H129" s="256">
        <v>1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195</v>
      </c>
      <c r="AU129" s="262" t="s">
        <v>83</v>
      </c>
      <c r="AV129" s="14" t="s">
        <v>83</v>
      </c>
      <c r="AW129" s="14" t="s">
        <v>4</v>
      </c>
      <c r="AX129" s="14" t="s">
        <v>81</v>
      </c>
      <c r="AY129" s="262" t="s">
        <v>183</v>
      </c>
    </row>
    <row r="130" s="2" customFormat="1" ht="24.15" customHeight="1">
      <c r="A130" s="38"/>
      <c r="B130" s="39"/>
      <c r="C130" s="277" t="s">
        <v>83</v>
      </c>
      <c r="D130" s="277" t="s">
        <v>649</v>
      </c>
      <c r="E130" s="278" t="s">
        <v>5771</v>
      </c>
      <c r="F130" s="279" t="s">
        <v>5772</v>
      </c>
      <c r="G130" s="280" t="s">
        <v>202</v>
      </c>
      <c r="H130" s="281">
        <v>1.05</v>
      </c>
      <c r="I130" s="282"/>
      <c r="J130" s="283">
        <f>ROUND(I130*H130,2)</f>
        <v>0</v>
      </c>
      <c r="K130" s="284"/>
      <c r="L130" s="285"/>
      <c r="M130" s="286" t="s">
        <v>1</v>
      </c>
      <c r="N130" s="287" t="s">
        <v>38</v>
      </c>
      <c r="O130" s="91"/>
      <c r="P130" s="237">
        <f>O130*H130</f>
        <v>0</v>
      </c>
      <c r="Q130" s="237">
        <v>0.0025000000000000001</v>
      </c>
      <c r="R130" s="237">
        <f>Q130*H130</f>
        <v>0.0026250000000000002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435</v>
      </c>
      <c r="AT130" s="239" t="s">
        <v>649</v>
      </c>
      <c r="AU130" s="239" t="s">
        <v>83</v>
      </c>
      <c r="AY130" s="17" t="s">
        <v>183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327</v>
      </c>
      <c r="BM130" s="239" t="s">
        <v>5986</v>
      </c>
    </row>
    <row r="131" s="14" customFormat="1">
      <c r="A131" s="14"/>
      <c r="B131" s="252"/>
      <c r="C131" s="253"/>
      <c r="D131" s="243" t="s">
        <v>195</v>
      </c>
      <c r="E131" s="254" t="s">
        <v>1</v>
      </c>
      <c r="F131" s="255" t="s">
        <v>81</v>
      </c>
      <c r="G131" s="253"/>
      <c r="H131" s="256">
        <v>1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195</v>
      </c>
      <c r="AU131" s="262" t="s">
        <v>83</v>
      </c>
      <c r="AV131" s="14" t="s">
        <v>83</v>
      </c>
      <c r="AW131" s="14" t="s">
        <v>30</v>
      </c>
      <c r="AX131" s="14" t="s">
        <v>81</v>
      </c>
      <c r="AY131" s="262" t="s">
        <v>183</v>
      </c>
    </row>
    <row r="132" s="14" customFormat="1">
      <c r="A132" s="14"/>
      <c r="B132" s="252"/>
      <c r="C132" s="253"/>
      <c r="D132" s="243" t="s">
        <v>195</v>
      </c>
      <c r="E132" s="253"/>
      <c r="F132" s="255" t="s">
        <v>5987</v>
      </c>
      <c r="G132" s="253"/>
      <c r="H132" s="256">
        <v>1.05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195</v>
      </c>
      <c r="AU132" s="262" t="s">
        <v>83</v>
      </c>
      <c r="AV132" s="14" t="s">
        <v>83</v>
      </c>
      <c r="AW132" s="14" t="s">
        <v>4</v>
      </c>
      <c r="AX132" s="14" t="s">
        <v>81</v>
      </c>
      <c r="AY132" s="262" t="s">
        <v>183</v>
      </c>
    </row>
    <row r="133" s="2" customFormat="1" ht="24.15" customHeight="1">
      <c r="A133" s="38"/>
      <c r="B133" s="39"/>
      <c r="C133" s="227" t="s">
        <v>199</v>
      </c>
      <c r="D133" s="227" t="s">
        <v>185</v>
      </c>
      <c r="E133" s="228" t="s">
        <v>2541</v>
      </c>
      <c r="F133" s="229" t="s">
        <v>2542</v>
      </c>
      <c r="G133" s="230" t="s">
        <v>293</v>
      </c>
      <c r="H133" s="231">
        <v>0.0030000000000000001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327</v>
      </c>
      <c r="AT133" s="239" t="s">
        <v>185</v>
      </c>
      <c r="AU133" s="239" t="s">
        <v>83</v>
      </c>
      <c r="AY133" s="17" t="s">
        <v>183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327</v>
      </c>
      <c r="BM133" s="239" t="s">
        <v>5988</v>
      </c>
    </row>
    <row r="134" s="2" customFormat="1" ht="33" customHeight="1">
      <c r="A134" s="38"/>
      <c r="B134" s="39"/>
      <c r="C134" s="227" t="s">
        <v>188</v>
      </c>
      <c r="D134" s="227" t="s">
        <v>185</v>
      </c>
      <c r="E134" s="228" t="s">
        <v>2545</v>
      </c>
      <c r="F134" s="229" t="s">
        <v>2546</v>
      </c>
      <c r="G134" s="230" t="s">
        <v>293</v>
      </c>
      <c r="H134" s="231">
        <v>0.0089999999999999993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327</v>
      </c>
      <c r="AT134" s="239" t="s">
        <v>185</v>
      </c>
      <c r="AU134" s="239" t="s">
        <v>83</v>
      </c>
      <c r="AY134" s="17" t="s">
        <v>183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81</v>
      </c>
      <c r="BK134" s="240">
        <f>ROUND(I134*H134,2)</f>
        <v>0</v>
      </c>
      <c r="BL134" s="17" t="s">
        <v>327</v>
      </c>
      <c r="BM134" s="239" t="s">
        <v>5989</v>
      </c>
    </row>
    <row r="135" s="14" customFormat="1">
      <c r="A135" s="14"/>
      <c r="B135" s="252"/>
      <c r="C135" s="253"/>
      <c r="D135" s="243" t="s">
        <v>195</v>
      </c>
      <c r="E135" s="253"/>
      <c r="F135" s="255" t="s">
        <v>4494</v>
      </c>
      <c r="G135" s="253"/>
      <c r="H135" s="256">
        <v>0.0089999999999999993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195</v>
      </c>
      <c r="AU135" s="262" t="s">
        <v>83</v>
      </c>
      <c r="AV135" s="14" t="s">
        <v>83</v>
      </c>
      <c r="AW135" s="14" t="s">
        <v>4</v>
      </c>
      <c r="AX135" s="14" t="s">
        <v>81</v>
      </c>
      <c r="AY135" s="262" t="s">
        <v>183</v>
      </c>
    </row>
    <row r="136" s="12" customFormat="1" ht="22.8" customHeight="1">
      <c r="A136" s="12"/>
      <c r="B136" s="211"/>
      <c r="C136" s="212"/>
      <c r="D136" s="213" t="s">
        <v>72</v>
      </c>
      <c r="E136" s="225" t="s">
        <v>4583</v>
      </c>
      <c r="F136" s="225" t="s">
        <v>117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SUM(P137:P163)</f>
        <v>0</v>
      </c>
      <c r="Q136" s="219"/>
      <c r="R136" s="220">
        <f>SUM(R137:R163)</f>
        <v>0.033462000000000006</v>
      </c>
      <c r="S136" s="219"/>
      <c r="T136" s="221">
        <f>SUM(T137:T163)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83</v>
      </c>
      <c r="AT136" s="223" t="s">
        <v>72</v>
      </c>
      <c r="AU136" s="223" t="s">
        <v>81</v>
      </c>
      <c r="AY136" s="222" t="s">
        <v>183</v>
      </c>
      <c r="BK136" s="224">
        <f>SUM(BK137:BK163)</f>
        <v>0</v>
      </c>
    </row>
    <row r="137" s="2" customFormat="1" ht="24.15" customHeight="1">
      <c r="A137" s="38"/>
      <c r="B137" s="39"/>
      <c r="C137" s="227" t="s">
        <v>244</v>
      </c>
      <c r="D137" s="227" t="s">
        <v>185</v>
      </c>
      <c r="E137" s="228" t="s">
        <v>5990</v>
      </c>
      <c r="F137" s="229" t="s">
        <v>5991</v>
      </c>
      <c r="G137" s="230" t="s">
        <v>325</v>
      </c>
      <c r="H137" s="231">
        <v>1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327</v>
      </c>
      <c r="AT137" s="239" t="s">
        <v>185</v>
      </c>
      <c r="AU137" s="239" t="s">
        <v>83</v>
      </c>
      <c r="AY137" s="17" t="s">
        <v>183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81</v>
      </c>
      <c r="BK137" s="240">
        <f>ROUND(I137*H137,2)</f>
        <v>0</v>
      </c>
      <c r="BL137" s="17" t="s">
        <v>327</v>
      </c>
      <c r="BM137" s="239" t="s">
        <v>5992</v>
      </c>
    </row>
    <row r="138" s="2" customFormat="1" ht="24.15" customHeight="1">
      <c r="A138" s="38"/>
      <c r="B138" s="39"/>
      <c r="C138" s="277" t="s">
        <v>257</v>
      </c>
      <c r="D138" s="277" t="s">
        <v>649</v>
      </c>
      <c r="E138" s="278" t="s">
        <v>5993</v>
      </c>
      <c r="F138" s="279" t="s">
        <v>5994</v>
      </c>
      <c r="G138" s="280" t="s">
        <v>325</v>
      </c>
      <c r="H138" s="281">
        <v>1</v>
      </c>
      <c r="I138" s="282"/>
      <c r="J138" s="283">
        <f>ROUND(I138*H138,2)</f>
        <v>0</v>
      </c>
      <c r="K138" s="284"/>
      <c r="L138" s="285"/>
      <c r="M138" s="286" t="s">
        <v>1</v>
      </c>
      <c r="N138" s="287" t="s">
        <v>38</v>
      </c>
      <c r="O138" s="91"/>
      <c r="P138" s="237">
        <f>O138*H138</f>
        <v>0</v>
      </c>
      <c r="Q138" s="237">
        <v>0.00046999999999999999</v>
      </c>
      <c r="R138" s="237">
        <f>Q138*H138</f>
        <v>0.00046999999999999999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435</v>
      </c>
      <c r="AT138" s="239" t="s">
        <v>649</v>
      </c>
      <c r="AU138" s="239" t="s">
        <v>83</v>
      </c>
      <c r="AY138" s="17" t="s">
        <v>183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81</v>
      </c>
      <c r="BK138" s="240">
        <f>ROUND(I138*H138,2)</f>
        <v>0</v>
      </c>
      <c r="BL138" s="17" t="s">
        <v>327</v>
      </c>
      <c r="BM138" s="239" t="s">
        <v>5995</v>
      </c>
    </row>
    <row r="139" s="2" customFormat="1" ht="24.15" customHeight="1">
      <c r="A139" s="38"/>
      <c r="B139" s="39"/>
      <c r="C139" s="227" t="s">
        <v>277</v>
      </c>
      <c r="D139" s="227" t="s">
        <v>185</v>
      </c>
      <c r="E139" s="228" t="s">
        <v>5930</v>
      </c>
      <c r="F139" s="229" t="s">
        <v>5931</v>
      </c>
      <c r="G139" s="230" t="s">
        <v>325</v>
      </c>
      <c r="H139" s="231">
        <v>1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327</v>
      </c>
      <c r="AT139" s="239" t="s">
        <v>185</v>
      </c>
      <c r="AU139" s="239" t="s">
        <v>83</v>
      </c>
      <c r="AY139" s="17" t="s">
        <v>183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327</v>
      </c>
      <c r="BM139" s="239" t="s">
        <v>5996</v>
      </c>
    </row>
    <row r="140" s="14" customFormat="1">
      <c r="A140" s="14"/>
      <c r="B140" s="252"/>
      <c r="C140" s="253"/>
      <c r="D140" s="243" t="s">
        <v>195</v>
      </c>
      <c r="E140" s="254" t="s">
        <v>1</v>
      </c>
      <c r="F140" s="255" t="s">
        <v>81</v>
      </c>
      <c r="G140" s="253"/>
      <c r="H140" s="256">
        <v>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195</v>
      </c>
      <c r="AU140" s="262" t="s">
        <v>83</v>
      </c>
      <c r="AV140" s="14" t="s">
        <v>83</v>
      </c>
      <c r="AW140" s="14" t="s">
        <v>30</v>
      </c>
      <c r="AX140" s="14" t="s">
        <v>81</v>
      </c>
      <c r="AY140" s="262" t="s">
        <v>183</v>
      </c>
    </row>
    <row r="141" s="2" customFormat="1" ht="24.15" customHeight="1">
      <c r="A141" s="38"/>
      <c r="B141" s="39"/>
      <c r="C141" s="277" t="s">
        <v>283</v>
      </c>
      <c r="D141" s="277" t="s">
        <v>649</v>
      </c>
      <c r="E141" s="278" t="s">
        <v>5997</v>
      </c>
      <c r="F141" s="279" t="s">
        <v>5998</v>
      </c>
      <c r="G141" s="280" t="s">
        <v>325</v>
      </c>
      <c r="H141" s="281">
        <v>1</v>
      </c>
      <c r="I141" s="282"/>
      <c r="J141" s="283">
        <f>ROUND(I141*H141,2)</f>
        <v>0</v>
      </c>
      <c r="K141" s="284"/>
      <c r="L141" s="285"/>
      <c r="M141" s="286" t="s">
        <v>1</v>
      </c>
      <c r="N141" s="287" t="s">
        <v>38</v>
      </c>
      <c r="O141" s="91"/>
      <c r="P141" s="237">
        <f>O141*H141</f>
        <v>0</v>
      </c>
      <c r="Q141" s="237">
        <v>0.00020000000000000001</v>
      </c>
      <c r="R141" s="237">
        <f>Q141*H141</f>
        <v>0.00020000000000000001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435</v>
      </c>
      <c r="AT141" s="239" t="s">
        <v>649</v>
      </c>
      <c r="AU141" s="239" t="s">
        <v>83</v>
      </c>
      <c r="AY141" s="17" t="s">
        <v>183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327</v>
      </c>
      <c r="BM141" s="239" t="s">
        <v>5999</v>
      </c>
    </row>
    <row r="142" s="14" customFormat="1">
      <c r="A142" s="14"/>
      <c r="B142" s="252"/>
      <c r="C142" s="253"/>
      <c r="D142" s="243" t="s">
        <v>195</v>
      </c>
      <c r="E142" s="254" t="s">
        <v>1</v>
      </c>
      <c r="F142" s="255" t="s">
        <v>81</v>
      </c>
      <c r="G142" s="253"/>
      <c r="H142" s="256">
        <v>1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195</v>
      </c>
      <c r="AU142" s="262" t="s">
        <v>83</v>
      </c>
      <c r="AV142" s="14" t="s">
        <v>83</v>
      </c>
      <c r="AW142" s="14" t="s">
        <v>30</v>
      </c>
      <c r="AX142" s="14" t="s">
        <v>81</v>
      </c>
      <c r="AY142" s="262" t="s">
        <v>183</v>
      </c>
    </row>
    <row r="143" s="2" customFormat="1" ht="24.15" customHeight="1">
      <c r="A143" s="38"/>
      <c r="B143" s="39"/>
      <c r="C143" s="227" t="s">
        <v>190</v>
      </c>
      <c r="D143" s="227" t="s">
        <v>185</v>
      </c>
      <c r="E143" s="228" t="s">
        <v>6000</v>
      </c>
      <c r="F143" s="229" t="s">
        <v>6001</v>
      </c>
      <c r="G143" s="230" t="s">
        <v>325</v>
      </c>
      <c r="H143" s="231">
        <v>2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327</v>
      </c>
      <c r="AT143" s="239" t="s">
        <v>185</v>
      </c>
      <c r="AU143" s="239" t="s">
        <v>83</v>
      </c>
      <c r="AY143" s="17" t="s">
        <v>183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327</v>
      </c>
      <c r="BM143" s="239" t="s">
        <v>6002</v>
      </c>
    </row>
    <row r="144" s="14" customFormat="1">
      <c r="A144" s="14"/>
      <c r="B144" s="252"/>
      <c r="C144" s="253"/>
      <c r="D144" s="243" t="s">
        <v>195</v>
      </c>
      <c r="E144" s="254" t="s">
        <v>1</v>
      </c>
      <c r="F144" s="255" t="s">
        <v>83</v>
      </c>
      <c r="G144" s="253"/>
      <c r="H144" s="256">
        <v>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195</v>
      </c>
      <c r="AU144" s="262" t="s">
        <v>83</v>
      </c>
      <c r="AV144" s="14" t="s">
        <v>83</v>
      </c>
      <c r="AW144" s="14" t="s">
        <v>30</v>
      </c>
      <c r="AX144" s="14" t="s">
        <v>81</v>
      </c>
      <c r="AY144" s="262" t="s">
        <v>183</v>
      </c>
    </row>
    <row r="145" s="2" customFormat="1" ht="16.5" customHeight="1">
      <c r="A145" s="38"/>
      <c r="B145" s="39"/>
      <c r="C145" s="277" t="s">
        <v>137</v>
      </c>
      <c r="D145" s="277" t="s">
        <v>649</v>
      </c>
      <c r="E145" s="278" t="s">
        <v>6003</v>
      </c>
      <c r="F145" s="279" t="s">
        <v>6004</v>
      </c>
      <c r="G145" s="280" t="s">
        <v>325</v>
      </c>
      <c r="H145" s="281">
        <v>1</v>
      </c>
      <c r="I145" s="282"/>
      <c r="J145" s="283">
        <f>ROUND(I145*H145,2)</f>
        <v>0</v>
      </c>
      <c r="K145" s="284"/>
      <c r="L145" s="285"/>
      <c r="M145" s="286" t="s">
        <v>1</v>
      </c>
      <c r="N145" s="287" t="s">
        <v>38</v>
      </c>
      <c r="O145" s="91"/>
      <c r="P145" s="237">
        <f>O145*H145</f>
        <v>0</v>
      </c>
      <c r="Q145" s="237">
        <v>0.0016000000000000001</v>
      </c>
      <c r="R145" s="237">
        <f>Q145*H145</f>
        <v>0.0016000000000000001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435</v>
      </c>
      <c r="AT145" s="239" t="s">
        <v>649</v>
      </c>
      <c r="AU145" s="239" t="s">
        <v>83</v>
      </c>
      <c r="AY145" s="17" t="s">
        <v>183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81</v>
      </c>
      <c r="BK145" s="240">
        <f>ROUND(I145*H145,2)</f>
        <v>0</v>
      </c>
      <c r="BL145" s="17" t="s">
        <v>327</v>
      </c>
      <c r="BM145" s="239" t="s">
        <v>6005</v>
      </c>
    </row>
    <row r="146" s="14" customFormat="1">
      <c r="A146" s="14"/>
      <c r="B146" s="252"/>
      <c r="C146" s="253"/>
      <c r="D146" s="243" t="s">
        <v>195</v>
      </c>
      <c r="E146" s="254" t="s">
        <v>1</v>
      </c>
      <c r="F146" s="255" t="s">
        <v>81</v>
      </c>
      <c r="G146" s="253"/>
      <c r="H146" s="256">
        <v>1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195</v>
      </c>
      <c r="AU146" s="262" t="s">
        <v>83</v>
      </c>
      <c r="AV146" s="14" t="s">
        <v>83</v>
      </c>
      <c r="AW146" s="14" t="s">
        <v>30</v>
      </c>
      <c r="AX146" s="14" t="s">
        <v>81</v>
      </c>
      <c r="AY146" s="262" t="s">
        <v>183</v>
      </c>
    </row>
    <row r="147" s="2" customFormat="1" ht="16.5" customHeight="1">
      <c r="A147" s="38"/>
      <c r="B147" s="39"/>
      <c r="C147" s="277" t="s">
        <v>140</v>
      </c>
      <c r="D147" s="277" t="s">
        <v>649</v>
      </c>
      <c r="E147" s="278" t="s">
        <v>6006</v>
      </c>
      <c r="F147" s="279" t="s">
        <v>6007</v>
      </c>
      <c r="G147" s="280" t="s">
        <v>325</v>
      </c>
      <c r="H147" s="281">
        <v>1</v>
      </c>
      <c r="I147" s="282"/>
      <c r="J147" s="283">
        <f>ROUND(I147*H147,2)</f>
        <v>0</v>
      </c>
      <c r="K147" s="284"/>
      <c r="L147" s="285"/>
      <c r="M147" s="286" t="s">
        <v>1</v>
      </c>
      <c r="N147" s="287" t="s">
        <v>38</v>
      </c>
      <c r="O147" s="91"/>
      <c r="P147" s="237">
        <f>O147*H147</f>
        <v>0</v>
      </c>
      <c r="Q147" s="237">
        <v>0.0025000000000000001</v>
      </c>
      <c r="R147" s="237">
        <f>Q147*H147</f>
        <v>0.0025000000000000001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435</v>
      </c>
      <c r="AT147" s="239" t="s">
        <v>649</v>
      </c>
      <c r="AU147" s="239" t="s">
        <v>83</v>
      </c>
      <c r="AY147" s="17" t="s">
        <v>183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327</v>
      </c>
      <c r="BM147" s="239" t="s">
        <v>6008</v>
      </c>
    </row>
    <row r="148" s="14" customFormat="1">
      <c r="A148" s="14"/>
      <c r="B148" s="252"/>
      <c r="C148" s="253"/>
      <c r="D148" s="243" t="s">
        <v>195</v>
      </c>
      <c r="E148" s="254" t="s">
        <v>1</v>
      </c>
      <c r="F148" s="255" t="s">
        <v>81</v>
      </c>
      <c r="G148" s="253"/>
      <c r="H148" s="256">
        <v>1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195</v>
      </c>
      <c r="AU148" s="262" t="s">
        <v>83</v>
      </c>
      <c r="AV148" s="14" t="s">
        <v>83</v>
      </c>
      <c r="AW148" s="14" t="s">
        <v>30</v>
      </c>
      <c r="AX148" s="14" t="s">
        <v>81</v>
      </c>
      <c r="AY148" s="262" t="s">
        <v>183</v>
      </c>
    </row>
    <row r="149" s="2" customFormat="1" ht="21.75" customHeight="1">
      <c r="A149" s="38"/>
      <c r="B149" s="39"/>
      <c r="C149" s="227" t="s">
        <v>8</v>
      </c>
      <c r="D149" s="227" t="s">
        <v>185</v>
      </c>
      <c r="E149" s="228" t="s">
        <v>6009</v>
      </c>
      <c r="F149" s="229" t="s">
        <v>6010</v>
      </c>
      <c r="G149" s="230" t="s">
        <v>325</v>
      </c>
      <c r="H149" s="231">
        <v>1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327</v>
      </c>
      <c r="AT149" s="239" t="s">
        <v>185</v>
      </c>
      <c r="AU149" s="239" t="s">
        <v>83</v>
      </c>
      <c r="AY149" s="17" t="s">
        <v>183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81</v>
      </c>
      <c r="BK149" s="240">
        <f>ROUND(I149*H149,2)</f>
        <v>0</v>
      </c>
      <c r="BL149" s="17" t="s">
        <v>327</v>
      </c>
      <c r="BM149" s="239" t="s">
        <v>6011</v>
      </c>
    </row>
    <row r="150" s="2" customFormat="1" ht="16.5" customHeight="1">
      <c r="A150" s="38"/>
      <c r="B150" s="39"/>
      <c r="C150" s="277" t="s">
        <v>143</v>
      </c>
      <c r="D150" s="277" t="s">
        <v>649</v>
      </c>
      <c r="E150" s="278" t="s">
        <v>6012</v>
      </c>
      <c r="F150" s="279" t="s">
        <v>6013</v>
      </c>
      <c r="G150" s="280" t="s">
        <v>325</v>
      </c>
      <c r="H150" s="281">
        <v>1</v>
      </c>
      <c r="I150" s="282"/>
      <c r="J150" s="283">
        <f>ROUND(I150*H150,2)</f>
        <v>0</v>
      </c>
      <c r="K150" s="284"/>
      <c r="L150" s="285"/>
      <c r="M150" s="286" t="s">
        <v>1</v>
      </c>
      <c r="N150" s="287" t="s">
        <v>38</v>
      </c>
      <c r="O150" s="91"/>
      <c r="P150" s="237">
        <f>O150*H150</f>
        <v>0</v>
      </c>
      <c r="Q150" s="237">
        <v>0.0011999999999999999</v>
      </c>
      <c r="R150" s="237">
        <f>Q150*H150</f>
        <v>0.0011999999999999999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435</v>
      </c>
      <c r="AT150" s="239" t="s">
        <v>649</v>
      </c>
      <c r="AU150" s="239" t="s">
        <v>83</v>
      </c>
      <c r="AY150" s="17" t="s">
        <v>183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327</v>
      </c>
      <c r="BM150" s="239" t="s">
        <v>6014</v>
      </c>
    </row>
    <row r="151" s="2" customFormat="1" ht="24.15" customHeight="1">
      <c r="A151" s="38"/>
      <c r="B151" s="39"/>
      <c r="C151" s="227" t="s">
        <v>146</v>
      </c>
      <c r="D151" s="227" t="s">
        <v>185</v>
      </c>
      <c r="E151" s="228" t="s">
        <v>6015</v>
      </c>
      <c r="F151" s="229" t="s">
        <v>6016</v>
      </c>
      <c r="G151" s="230" t="s">
        <v>325</v>
      </c>
      <c r="H151" s="231">
        <v>1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327</v>
      </c>
      <c r="AT151" s="239" t="s">
        <v>185</v>
      </c>
      <c r="AU151" s="239" t="s">
        <v>83</v>
      </c>
      <c r="AY151" s="17" t="s">
        <v>183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327</v>
      </c>
      <c r="BM151" s="239" t="s">
        <v>6017</v>
      </c>
    </row>
    <row r="152" s="14" customFormat="1">
      <c r="A152" s="14"/>
      <c r="B152" s="252"/>
      <c r="C152" s="253"/>
      <c r="D152" s="243" t="s">
        <v>195</v>
      </c>
      <c r="E152" s="254" t="s">
        <v>1</v>
      </c>
      <c r="F152" s="255" t="s">
        <v>81</v>
      </c>
      <c r="G152" s="253"/>
      <c r="H152" s="256">
        <v>1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195</v>
      </c>
      <c r="AU152" s="262" t="s">
        <v>83</v>
      </c>
      <c r="AV152" s="14" t="s">
        <v>83</v>
      </c>
      <c r="AW152" s="14" t="s">
        <v>30</v>
      </c>
      <c r="AX152" s="14" t="s">
        <v>81</v>
      </c>
      <c r="AY152" s="262" t="s">
        <v>183</v>
      </c>
    </row>
    <row r="153" s="2" customFormat="1" ht="24.15" customHeight="1">
      <c r="A153" s="38"/>
      <c r="B153" s="39"/>
      <c r="C153" s="277" t="s">
        <v>322</v>
      </c>
      <c r="D153" s="277" t="s">
        <v>649</v>
      </c>
      <c r="E153" s="278" t="s">
        <v>6018</v>
      </c>
      <c r="F153" s="279" t="s">
        <v>6019</v>
      </c>
      <c r="G153" s="280" t="s">
        <v>325</v>
      </c>
      <c r="H153" s="281">
        <v>1</v>
      </c>
      <c r="I153" s="282"/>
      <c r="J153" s="283">
        <f>ROUND(I153*H153,2)</f>
        <v>0</v>
      </c>
      <c r="K153" s="284"/>
      <c r="L153" s="285"/>
      <c r="M153" s="286" t="s">
        <v>1</v>
      </c>
      <c r="N153" s="287" t="s">
        <v>38</v>
      </c>
      <c r="O153" s="91"/>
      <c r="P153" s="237">
        <f>O153*H153</f>
        <v>0</v>
      </c>
      <c r="Q153" s="237">
        <v>0.0033</v>
      </c>
      <c r="R153" s="237">
        <f>Q153*H153</f>
        <v>0.0033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435</v>
      </c>
      <c r="AT153" s="239" t="s">
        <v>649</v>
      </c>
      <c r="AU153" s="239" t="s">
        <v>83</v>
      </c>
      <c r="AY153" s="17" t="s">
        <v>183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327</v>
      </c>
      <c r="BM153" s="239" t="s">
        <v>6020</v>
      </c>
    </row>
    <row r="154" s="14" customFormat="1">
      <c r="A154" s="14"/>
      <c r="B154" s="252"/>
      <c r="C154" s="253"/>
      <c r="D154" s="243" t="s">
        <v>195</v>
      </c>
      <c r="E154" s="254" t="s">
        <v>1</v>
      </c>
      <c r="F154" s="255" t="s">
        <v>81</v>
      </c>
      <c r="G154" s="253"/>
      <c r="H154" s="256">
        <v>1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195</v>
      </c>
      <c r="AU154" s="262" t="s">
        <v>83</v>
      </c>
      <c r="AV154" s="14" t="s">
        <v>83</v>
      </c>
      <c r="AW154" s="14" t="s">
        <v>30</v>
      </c>
      <c r="AX154" s="14" t="s">
        <v>81</v>
      </c>
      <c r="AY154" s="262" t="s">
        <v>183</v>
      </c>
    </row>
    <row r="155" s="2" customFormat="1" ht="37.8" customHeight="1">
      <c r="A155" s="38"/>
      <c r="B155" s="39"/>
      <c r="C155" s="227" t="s">
        <v>327</v>
      </c>
      <c r="D155" s="227" t="s">
        <v>185</v>
      </c>
      <c r="E155" s="228" t="s">
        <v>5830</v>
      </c>
      <c r="F155" s="229" t="s">
        <v>5831</v>
      </c>
      <c r="G155" s="230" t="s">
        <v>319</v>
      </c>
      <c r="H155" s="231">
        <v>10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0.0016800000000000001</v>
      </c>
      <c r="R155" s="237">
        <f>Q155*H155</f>
        <v>0.016800000000000002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327</v>
      </c>
      <c r="AT155" s="239" t="s">
        <v>185</v>
      </c>
      <c r="AU155" s="239" t="s">
        <v>83</v>
      </c>
      <c r="AY155" s="17" t="s">
        <v>183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327</v>
      </c>
      <c r="BM155" s="239" t="s">
        <v>6021</v>
      </c>
    </row>
    <row r="156" s="14" customFormat="1">
      <c r="A156" s="14"/>
      <c r="B156" s="252"/>
      <c r="C156" s="253"/>
      <c r="D156" s="243" t="s">
        <v>195</v>
      </c>
      <c r="E156" s="254" t="s">
        <v>1</v>
      </c>
      <c r="F156" s="255" t="s">
        <v>137</v>
      </c>
      <c r="G156" s="253"/>
      <c r="H156" s="256">
        <v>10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195</v>
      </c>
      <c r="AU156" s="262" t="s">
        <v>83</v>
      </c>
      <c r="AV156" s="14" t="s">
        <v>83</v>
      </c>
      <c r="AW156" s="14" t="s">
        <v>30</v>
      </c>
      <c r="AX156" s="14" t="s">
        <v>81</v>
      </c>
      <c r="AY156" s="262" t="s">
        <v>183</v>
      </c>
    </row>
    <row r="157" s="2" customFormat="1" ht="33" customHeight="1">
      <c r="A157" s="38"/>
      <c r="B157" s="39"/>
      <c r="C157" s="227" t="s">
        <v>331</v>
      </c>
      <c r="D157" s="227" t="s">
        <v>185</v>
      </c>
      <c r="E157" s="228" t="s">
        <v>6022</v>
      </c>
      <c r="F157" s="229" t="s">
        <v>6023</v>
      </c>
      <c r="G157" s="230" t="s">
        <v>319</v>
      </c>
      <c r="H157" s="231">
        <v>1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327</v>
      </c>
      <c r="AT157" s="239" t="s">
        <v>185</v>
      </c>
      <c r="AU157" s="239" t="s">
        <v>83</v>
      </c>
      <c r="AY157" s="17" t="s">
        <v>183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327</v>
      </c>
      <c r="BM157" s="239" t="s">
        <v>6024</v>
      </c>
    </row>
    <row r="158" s="14" customFormat="1">
      <c r="A158" s="14"/>
      <c r="B158" s="252"/>
      <c r="C158" s="253"/>
      <c r="D158" s="243" t="s">
        <v>195</v>
      </c>
      <c r="E158" s="254" t="s">
        <v>1</v>
      </c>
      <c r="F158" s="255" t="s">
        <v>81</v>
      </c>
      <c r="G158" s="253"/>
      <c r="H158" s="256">
        <v>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195</v>
      </c>
      <c r="AU158" s="262" t="s">
        <v>83</v>
      </c>
      <c r="AV158" s="14" t="s">
        <v>83</v>
      </c>
      <c r="AW158" s="14" t="s">
        <v>30</v>
      </c>
      <c r="AX158" s="14" t="s">
        <v>81</v>
      </c>
      <c r="AY158" s="262" t="s">
        <v>183</v>
      </c>
    </row>
    <row r="159" s="2" customFormat="1" ht="16.5" customHeight="1">
      <c r="A159" s="38"/>
      <c r="B159" s="39"/>
      <c r="C159" s="277" t="s">
        <v>335</v>
      </c>
      <c r="D159" s="277" t="s">
        <v>649</v>
      </c>
      <c r="E159" s="278" t="s">
        <v>6025</v>
      </c>
      <c r="F159" s="279" t="s">
        <v>6026</v>
      </c>
      <c r="G159" s="280" t="s">
        <v>319</v>
      </c>
      <c r="H159" s="281">
        <v>1.2</v>
      </c>
      <c r="I159" s="282"/>
      <c r="J159" s="283">
        <f>ROUND(I159*H159,2)</f>
        <v>0</v>
      </c>
      <c r="K159" s="284"/>
      <c r="L159" s="285"/>
      <c r="M159" s="286" t="s">
        <v>1</v>
      </c>
      <c r="N159" s="287" t="s">
        <v>38</v>
      </c>
      <c r="O159" s="91"/>
      <c r="P159" s="237">
        <f>O159*H159</f>
        <v>0</v>
      </c>
      <c r="Q159" s="237">
        <v>0.0061599999999999997</v>
      </c>
      <c r="R159" s="237">
        <f>Q159*H159</f>
        <v>0.0073919999999999993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435</v>
      </c>
      <c r="AT159" s="239" t="s">
        <v>649</v>
      </c>
      <c r="AU159" s="239" t="s">
        <v>83</v>
      </c>
      <c r="AY159" s="17" t="s">
        <v>183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327</v>
      </c>
      <c r="BM159" s="239" t="s">
        <v>6027</v>
      </c>
    </row>
    <row r="160" s="14" customFormat="1">
      <c r="A160" s="14"/>
      <c r="B160" s="252"/>
      <c r="C160" s="253"/>
      <c r="D160" s="243" t="s">
        <v>195</v>
      </c>
      <c r="E160" s="253"/>
      <c r="F160" s="255" t="s">
        <v>6028</v>
      </c>
      <c r="G160" s="253"/>
      <c r="H160" s="256">
        <v>1.2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195</v>
      </c>
      <c r="AU160" s="262" t="s">
        <v>83</v>
      </c>
      <c r="AV160" s="14" t="s">
        <v>83</v>
      </c>
      <c r="AW160" s="14" t="s">
        <v>4</v>
      </c>
      <c r="AX160" s="14" t="s">
        <v>81</v>
      </c>
      <c r="AY160" s="262" t="s">
        <v>183</v>
      </c>
    </row>
    <row r="161" s="2" customFormat="1" ht="24.15" customHeight="1">
      <c r="A161" s="38"/>
      <c r="B161" s="39"/>
      <c r="C161" s="227" t="s">
        <v>343</v>
      </c>
      <c r="D161" s="227" t="s">
        <v>185</v>
      </c>
      <c r="E161" s="228" t="s">
        <v>4596</v>
      </c>
      <c r="F161" s="229" t="s">
        <v>4597</v>
      </c>
      <c r="G161" s="230" t="s">
        <v>293</v>
      </c>
      <c r="H161" s="231">
        <v>0.033000000000000002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327</v>
      </c>
      <c r="AT161" s="239" t="s">
        <v>185</v>
      </c>
      <c r="AU161" s="239" t="s">
        <v>83</v>
      </c>
      <c r="AY161" s="17" t="s">
        <v>183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81</v>
      </c>
      <c r="BK161" s="240">
        <f>ROUND(I161*H161,2)</f>
        <v>0</v>
      </c>
      <c r="BL161" s="17" t="s">
        <v>327</v>
      </c>
      <c r="BM161" s="239" t="s">
        <v>6029</v>
      </c>
    </row>
    <row r="162" s="2" customFormat="1" ht="33" customHeight="1">
      <c r="A162" s="38"/>
      <c r="B162" s="39"/>
      <c r="C162" s="227" t="s">
        <v>349</v>
      </c>
      <c r="D162" s="227" t="s">
        <v>185</v>
      </c>
      <c r="E162" s="228" t="s">
        <v>4599</v>
      </c>
      <c r="F162" s="229" t="s">
        <v>4600</v>
      </c>
      <c r="G162" s="230" t="s">
        <v>293</v>
      </c>
      <c r="H162" s="231">
        <v>0.099000000000000005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327</v>
      </c>
      <c r="AT162" s="239" t="s">
        <v>185</v>
      </c>
      <c r="AU162" s="239" t="s">
        <v>83</v>
      </c>
      <c r="AY162" s="17" t="s">
        <v>183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327</v>
      </c>
      <c r="BM162" s="239" t="s">
        <v>6030</v>
      </c>
    </row>
    <row r="163" s="14" customFormat="1">
      <c r="A163" s="14"/>
      <c r="B163" s="252"/>
      <c r="C163" s="253"/>
      <c r="D163" s="243" t="s">
        <v>195</v>
      </c>
      <c r="E163" s="253"/>
      <c r="F163" s="255" t="s">
        <v>6031</v>
      </c>
      <c r="G163" s="253"/>
      <c r="H163" s="256">
        <v>0.099000000000000005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195</v>
      </c>
      <c r="AU163" s="262" t="s">
        <v>83</v>
      </c>
      <c r="AV163" s="14" t="s">
        <v>83</v>
      </c>
      <c r="AW163" s="14" t="s">
        <v>4</v>
      </c>
      <c r="AX163" s="14" t="s">
        <v>81</v>
      </c>
      <c r="AY163" s="262" t="s">
        <v>183</v>
      </c>
    </row>
    <row r="164" s="12" customFormat="1" ht="25.92" customHeight="1">
      <c r="A164" s="12"/>
      <c r="B164" s="211"/>
      <c r="C164" s="212"/>
      <c r="D164" s="213" t="s">
        <v>72</v>
      </c>
      <c r="E164" s="214" t="s">
        <v>147</v>
      </c>
      <c r="F164" s="214" t="s">
        <v>4334</v>
      </c>
      <c r="G164" s="212"/>
      <c r="H164" s="212"/>
      <c r="I164" s="215"/>
      <c r="J164" s="216">
        <f>BK164</f>
        <v>0</v>
      </c>
      <c r="K164" s="212"/>
      <c r="L164" s="217"/>
      <c r="M164" s="218"/>
      <c r="N164" s="219"/>
      <c r="O164" s="219"/>
      <c r="P164" s="220">
        <f>P165</f>
        <v>0</v>
      </c>
      <c r="Q164" s="219"/>
      <c r="R164" s="220">
        <f>R165</f>
        <v>0</v>
      </c>
      <c r="S164" s="219"/>
      <c r="T164" s="221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244</v>
      </c>
      <c r="AT164" s="223" t="s">
        <v>72</v>
      </c>
      <c r="AU164" s="223" t="s">
        <v>73</v>
      </c>
      <c r="AY164" s="222" t="s">
        <v>183</v>
      </c>
      <c r="BK164" s="224">
        <f>BK165</f>
        <v>0</v>
      </c>
    </row>
    <row r="165" s="12" customFormat="1" ht="22.8" customHeight="1">
      <c r="A165" s="12"/>
      <c r="B165" s="211"/>
      <c r="C165" s="212"/>
      <c r="D165" s="213" t="s">
        <v>72</v>
      </c>
      <c r="E165" s="225" t="s">
        <v>4335</v>
      </c>
      <c r="F165" s="225" t="s">
        <v>4336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SUM(P166:P167)</f>
        <v>0</v>
      </c>
      <c r="Q165" s="219"/>
      <c r="R165" s="220">
        <f>SUM(R166:R167)</f>
        <v>0</v>
      </c>
      <c r="S165" s="219"/>
      <c r="T165" s="221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244</v>
      </c>
      <c r="AT165" s="223" t="s">
        <v>72</v>
      </c>
      <c r="AU165" s="223" t="s">
        <v>81</v>
      </c>
      <c r="AY165" s="222" t="s">
        <v>183</v>
      </c>
      <c r="BK165" s="224">
        <f>SUM(BK166:BK167)</f>
        <v>0</v>
      </c>
    </row>
    <row r="166" s="2" customFormat="1" ht="16.5" customHeight="1">
      <c r="A166" s="38"/>
      <c r="B166" s="39"/>
      <c r="C166" s="227" t="s">
        <v>7</v>
      </c>
      <c r="D166" s="227" t="s">
        <v>185</v>
      </c>
      <c r="E166" s="228" t="s">
        <v>4337</v>
      </c>
      <c r="F166" s="229" t="s">
        <v>4338</v>
      </c>
      <c r="G166" s="230" t="s">
        <v>1875</v>
      </c>
      <c r="H166" s="231">
        <v>1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4339</v>
      </c>
      <c r="AT166" s="239" t="s">
        <v>185</v>
      </c>
      <c r="AU166" s="239" t="s">
        <v>83</v>
      </c>
      <c r="AY166" s="17" t="s">
        <v>183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81</v>
      </c>
      <c r="BK166" s="240">
        <f>ROUND(I166*H166,2)</f>
        <v>0</v>
      </c>
      <c r="BL166" s="17" t="s">
        <v>4339</v>
      </c>
      <c r="BM166" s="239" t="s">
        <v>6032</v>
      </c>
    </row>
    <row r="167" s="2" customFormat="1" ht="16.5" customHeight="1">
      <c r="A167" s="38"/>
      <c r="B167" s="39"/>
      <c r="C167" s="227" t="s">
        <v>362</v>
      </c>
      <c r="D167" s="227" t="s">
        <v>185</v>
      </c>
      <c r="E167" s="228" t="s">
        <v>4341</v>
      </c>
      <c r="F167" s="229" t="s">
        <v>4342</v>
      </c>
      <c r="G167" s="230" t="s">
        <v>1875</v>
      </c>
      <c r="H167" s="231">
        <v>1</v>
      </c>
      <c r="I167" s="232"/>
      <c r="J167" s="233">
        <f>ROUND(I167*H167,2)</f>
        <v>0</v>
      </c>
      <c r="K167" s="234"/>
      <c r="L167" s="44"/>
      <c r="M167" s="290" t="s">
        <v>1</v>
      </c>
      <c r="N167" s="291" t="s">
        <v>38</v>
      </c>
      <c r="O167" s="292"/>
      <c r="P167" s="293">
        <f>O167*H167</f>
        <v>0</v>
      </c>
      <c r="Q167" s="293">
        <v>0</v>
      </c>
      <c r="R167" s="293">
        <f>Q167*H167</f>
        <v>0</v>
      </c>
      <c r="S167" s="293">
        <v>0</v>
      </c>
      <c r="T167" s="29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4339</v>
      </c>
      <c r="AT167" s="239" t="s">
        <v>185</v>
      </c>
      <c r="AU167" s="239" t="s">
        <v>83</v>
      </c>
      <c r="AY167" s="17" t="s">
        <v>183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81</v>
      </c>
      <c r="BK167" s="240">
        <f>ROUND(I167*H167,2)</f>
        <v>0</v>
      </c>
      <c r="BL167" s="17" t="s">
        <v>4339</v>
      </c>
      <c r="BM167" s="239" t="s">
        <v>6033</v>
      </c>
    </row>
    <row r="168" s="2" customFormat="1" ht="6.96" customHeight="1">
      <c r="A168" s="38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ad68ICcqzNDKmG0hzR6NpW8ZltBftzA0+aW2xFCaINp29M+bhucNStQ6MdyZlaSRhlZAZS7/ZoEla5L6qXxgZA==" hashValue="r7SGWqs6cold2CfIDCET5YhSHdyhq2WkfympCfjWwr/hXNPgCSb5pKyAiFnoCxQ0YHLnK70YvMfXuxFe5UPwBQ==" algorithmName="SHA-512" password="CC35"/>
  <autoFilter ref="C124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150</v>
      </c>
      <c r="L8" s="20"/>
    </row>
    <row r="9" s="2" customFormat="1" ht="16.5" customHeight="1">
      <c r="A9" s="38"/>
      <c r="B9" s="44"/>
      <c r="C9" s="38"/>
      <c r="D9" s="38"/>
      <c r="E9" s="151" t="s">
        <v>5759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4235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6034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10. 6. 2025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ROUND((SUM(BE125:BE175)),  2)</f>
        <v>0</v>
      </c>
      <c r="G35" s="38"/>
      <c r="H35" s="38"/>
      <c r="I35" s="164">
        <v>0.20999999999999999</v>
      </c>
      <c r="J35" s="163">
        <f>ROUND(((SUM(BE125:BE175))*I35),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ROUND((SUM(BF125:BF175)),  2)</f>
        <v>0</v>
      </c>
      <c r="G36" s="38"/>
      <c r="H36" s="38"/>
      <c r="I36" s="164">
        <v>0.12</v>
      </c>
      <c r="J36" s="163">
        <f>ROUND(((SUM(BF125:BF175))*I36),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ROUND((SUM(BG125:BG175)),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ROUND((SUM(BH125:BH175)),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ROUND((SUM(BI125:BI175)),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150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5759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4235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04 - Zařízení 4 - Větrání místnosti s náhradním zdrojem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10. 6. 2025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153</v>
      </c>
      <c r="D96" s="185"/>
      <c r="E96" s="185"/>
      <c r="F96" s="185"/>
      <c r="G96" s="185"/>
      <c r="H96" s="185"/>
      <c r="I96" s="185"/>
      <c r="J96" s="186" t="s">
        <v>154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155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156</v>
      </c>
    </row>
    <row r="99" s="9" customFormat="1" ht="24.96" customHeight="1">
      <c r="A99" s="9"/>
      <c r="B99" s="188"/>
      <c r="C99" s="189"/>
      <c r="D99" s="190" t="s">
        <v>161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570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4352</v>
      </c>
      <c r="E101" s="196"/>
      <c r="F101" s="196"/>
      <c r="G101" s="196"/>
      <c r="H101" s="196"/>
      <c r="I101" s="196"/>
      <c r="J101" s="197">
        <f>J146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4238</v>
      </c>
      <c r="E102" s="191"/>
      <c r="F102" s="191"/>
      <c r="G102" s="191"/>
      <c r="H102" s="191"/>
      <c r="I102" s="191"/>
      <c r="J102" s="192">
        <f>J172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4239</v>
      </c>
      <c r="E103" s="196"/>
      <c r="F103" s="196"/>
      <c r="G103" s="196"/>
      <c r="H103" s="196"/>
      <c r="I103" s="196"/>
      <c r="J103" s="197">
        <f>J173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150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5759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4235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04 - Zařízení 4 - Větrání místnosti s náhradním zdrojem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10. 6. 2025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169</v>
      </c>
      <c r="D124" s="202" t="s">
        <v>58</v>
      </c>
      <c r="E124" s="202" t="s">
        <v>54</v>
      </c>
      <c r="F124" s="202" t="s">
        <v>55</v>
      </c>
      <c r="G124" s="202" t="s">
        <v>170</v>
      </c>
      <c r="H124" s="202" t="s">
        <v>171</v>
      </c>
      <c r="I124" s="202" t="s">
        <v>172</v>
      </c>
      <c r="J124" s="203" t="s">
        <v>154</v>
      </c>
      <c r="K124" s="204" t="s">
        <v>173</v>
      </c>
      <c r="L124" s="205"/>
      <c r="M124" s="100" t="s">
        <v>1</v>
      </c>
      <c r="N124" s="101" t="s">
        <v>37</v>
      </c>
      <c r="O124" s="101" t="s">
        <v>174</v>
      </c>
      <c r="P124" s="101" t="s">
        <v>175</v>
      </c>
      <c r="Q124" s="101" t="s">
        <v>176</v>
      </c>
      <c r="R124" s="101" t="s">
        <v>177</v>
      </c>
      <c r="S124" s="101" t="s">
        <v>178</v>
      </c>
      <c r="T124" s="102" t="s">
        <v>179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180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P126+P172</f>
        <v>0</v>
      </c>
      <c r="Q125" s="104"/>
      <c r="R125" s="208">
        <f>R126+R172</f>
        <v>0.14780259000000001</v>
      </c>
      <c r="S125" s="104"/>
      <c r="T125" s="209">
        <f>T126+T172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156</v>
      </c>
      <c r="BK125" s="210">
        <f>BK126+BK172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457</v>
      </c>
      <c r="F126" s="214" t="s">
        <v>458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P127+P146</f>
        <v>0</v>
      </c>
      <c r="Q126" s="219"/>
      <c r="R126" s="220">
        <f>R127+R146</f>
        <v>0.14780259000000001</v>
      </c>
      <c r="S126" s="219"/>
      <c r="T126" s="221">
        <f>T127+T146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72</v>
      </c>
      <c r="AU126" s="223" t="s">
        <v>73</v>
      </c>
      <c r="AY126" s="222" t="s">
        <v>183</v>
      </c>
      <c r="BK126" s="224">
        <f>BK127+BK146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2393</v>
      </c>
      <c r="F127" s="225" t="s">
        <v>2394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SUM(P128:P145)</f>
        <v>0</v>
      </c>
      <c r="Q127" s="219"/>
      <c r="R127" s="220">
        <f>SUM(R128:R145)</f>
        <v>0.028462590000000003</v>
      </c>
      <c r="S127" s="219"/>
      <c r="T127" s="221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72</v>
      </c>
      <c r="AU127" s="223" t="s">
        <v>81</v>
      </c>
      <c r="AY127" s="222" t="s">
        <v>183</v>
      </c>
      <c r="BK127" s="224">
        <f>SUM(BK128:BK145)</f>
        <v>0</v>
      </c>
    </row>
    <row r="128" s="2" customFormat="1" ht="24.15" customHeight="1">
      <c r="A128" s="38"/>
      <c r="B128" s="39"/>
      <c r="C128" s="227" t="s">
        <v>81</v>
      </c>
      <c r="D128" s="227" t="s">
        <v>185</v>
      </c>
      <c r="E128" s="228" t="s">
        <v>5761</v>
      </c>
      <c r="F128" s="229" t="s">
        <v>5762</v>
      </c>
      <c r="G128" s="230" t="s">
        <v>202</v>
      </c>
      <c r="H128" s="231">
        <v>9.0670000000000002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0.00022000000000000001</v>
      </c>
      <c r="R128" s="237">
        <f>Q128*H128</f>
        <v>0.0019947400000000001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327</v>
      </c>
      <c r="AT128" s="239" t="s">
        <v>185</v>
      </c>
      <c r="AU128" s="239" t="s">
        <v>83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327</v>
      </c>
      <c r="BM128" s="239" t="s">
        <v>6035</v>
      </c>
    </row>
    <row r="129" s="14" customFormat="1">
      <c r="A129" s="14"/>
      <c r="B129" s="252"/>
      <c r="C129" s="253"/>
      <c r="D129" s="243" t="s">
        <v>195</v>
      </c>
      <c r="E129" s="254" t="s">
        <v>1</v>
      </c>
      <c r="F129" s="255" t="s">
        <v>6036</v>
      </c>
      <c r="G129" s="253"/>
      <c r="H129" s="256">
        <v>6.2800000000000002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195</v>
      </c>
      <c r="AU129" s="262" t="s">
        <v>83</v>
      </c>
      <c r="AV129" s="14" t="s">
        <v>83</v>
      </c>
      <c r="AW129" s="14" t="s">
        <v>30</v>
      </c>
      <c r="AX129" s="14" t="s">
        <v>73</v>
      </c>
      <c r="AY129" s="262" t="s">
        <v>183</v>
      </c>
    </row>
    <row r="130" s="14" customFormat="1">
      <c r="A130" s="14"/>
      <c r="B130" s="252"/>
      <c r="C130" s="253"/>
      <c r="D130" s="243" t="s">
        <v>195</v>
      </c>
      <c r="E130" s="254" t="s">
        <v>1</v>
      </c>
      <c r="F130" s="255" t="s">
        <v>6037</v>
      </c>
      <c r="G130" s="253"/>
      <c r="H130" s="256">
        <v>2.355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195</v>
      </c>
      <c r="AU130" s="262" t="s">
        <v>83</v>
      </c>
      <c r="AV130" s="14" t="s">
        <v>83</v>
      </c>
      <c r="AW130" s="14" t="s">
        <v>30</v>
      </c>
      <c r="AX130" s="14" t="s">
        <v>73</v>
      </c>
      <c r="AY130" s="262" t="s">
        <v>183</v>
      </c>
    </row>
    <row r="131" s="15" customFormat="1">
      <c r="A131" s="15"/>
      <c r="B131" s="263"/>
      <c r="C131" s="264"/>
      <c r="D131" s="243" t="s">
        <v>195</v>
      </c>
      <c r="E131" s="265" t="s">
        <v>1</v>
      </c>
      <c r="F131" s="266" t="s">
        <v>219</v>
      </c>
      <c r="G131" s="264"/>
      <c r="H131" s="267">
        <v>8.6349999999999998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3" t="s">
        <v>195</v>
      </c>
      <c r="AU131" s="273" t="s">
        <v>83</v>
      </c>
      <c r="AV131" s="15" t="s">
        <v>188</v>
      </c>
      <c r="AW131" s="15" t="s">
        <v>30</v>
      </c>
      <c r="AX131" s="15" t="s">
        <v>81</v>
      </c>
      <c r="AY131" s="273" t="s">
        <v>183</v>
      </c>
    </row>
    <row r="132" s="14" customFormat="1">
      <c r="A132" s="14"/>
      <c r="B132" s="252"/>
      <c r="C132" s="253"/>
      <c r="D132" s="243" t="s">
        <v>195</v>
      </c>
      <c r="E132" s="253"/>
      <c r="F132" s="255" t="s">
        <v>6038</v>
      </c>
      <c r="G132" s="253"/>
      <c r="H132" s="256">
        <v>9.0670000000000002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195</v>
      </c>
      <c r="AU132" s="262" t="s">
        <v>83</v>
      </c>
      <c r="AV132" s="14" t="s">
        <v>83</v>
      </c>
      <c r="AW132" s="14" t="s">
        <v>4</v>
      </c>
      <c r="AX132" s="14" t="s">
        <v>81</v>
      </c>
      <c r="AY132" s="262" t="s">
        <v>183</v>
      </c>
    </row>
    <row r="133" s="2" customFormat="1" ht="24.15" customHeight="1">
      <c r="A133" s="38"/>
      <c r="B133" s="39"/>
      <c r="C133" s="277" t="s">
        <v>83</v>
      </c>
      <c r="D133" s="277" t="s">
        <v>649</v>
      </c>
      <c r="E133" s="278" t="s">
        <v>5771</v>
      </c>
      <c r="F133" s="279" t="s">
        <v>5772</v>
      </c>
      <c r="G133" s="280" t="s">
        <v>202</v>
      </c>
      <c r="H133" s="281">
        <v>6.9240000000000004</v>
      </c>
      <c r="I133" s="282"/>
      <c r="J133" s="283">
        <f>ROUND(I133*H133,2)</f>
        <v>0</v>
      </c>
      <c r="K133" s="284"/>
      <c r="L133" s="285"/>
      <c r="M133" s="286" t="s">
        <v>1</v>
      </c>
      <c r="N133" s="287" t="s">
        <v>38</v>
      </c>
      <c r="O133" s="91"/>
      <c r="P133" s="237">
        <f>O133*H133</f>
        <v>0</v>
      </c>
      <c r="Q133" s="237">
        <v>0.0025000000000000001</v>
      </c>
      <c r="R133" s="237">
        <f>Q133*H133</f>
        <v>0.017310000000000002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435</v>
      </c>
      <c r="AT133" s="239" t="s">
        <v>649</v>
      </c>
      <c r="AU133" s="239" t="s">
        <v>83</v>
      </c>
      <c r="AY133" s="17" t="s">
        <v>183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327</v>
      </c>
      <c r="BM133" s="239" t="s">
        <v>6039</v>
      </c>
    </row>
    <row r="134" s="14" customFormat="1">
      <c r="A134" s="14"/>
      <c r="B134" s="252"/>
      <c r="C134" s="253"/>
      <c r="D134" s="243" t="s">
        <v>195</v>
      </c>
      <c r="E134" s="254" t="s">
        <v>1</v>
      </c>
      <c r="F134" s="255" t="s">
        <v>6040</v>
      </c>
      <c r="G134" s="253"/>
      <c r="H134" s="256">
        <v>6.5940000000000003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195</v>
      </c>
      <c r="AU134" s="262" t="s">
        <v>83</v>
      </c>
      <c r="AV134" s="14" t="s">
        <v>83</v>
      </c>
      <c r="AW134" s="14" t="s">
        <v>30</v>
      </c>
      <c r="AX134" s="14" t="s">
        <v>81</v>
      </c>
      <c r="AY134" s="262" t="s">
        <v>183</v>
      </c>
    </row>
    <row r="135" s="14" customFormat="1">
      <c r="A135" s="14"/>
      <c r="B135" s="252"/>
      <c r="C135" s="253"/>
      <c r="D135" s="243" t="s">
        <v>195</v>
      </c>
      <c r="E135" s="253"/>
      <c r="F135" s="255" t="s">
        <v>6041</v>
      </c>
      <c r="G135" s="253"/>
      <c r="H135" s="256">
        <v>6.9240000000000004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195</v>
      </c>
      <c r="AU135" s="262" t="s">
        <v>83</v>
      </c>
      <c r="AV135" s="14" t="s">
        <v>83</v>
      </c>
      <c r="AW135" s="14" t="s">
        <v>4</v>
      </c>
      <c r="AX135" s="14" t="s">
        <v>81</v>
      </c>
      <c r="AY135" s="262" t="s">
        <v>183</v>
      </c>
    </row>
    <row r="136" s="2" customFormat="1" ht="66.75" customHeight="1">
      <c r="A136" s="38"/>
      <c r="B136" s="39"/>
      <c r="C136" s="277" t="s">
        <v>199</v>
      </c>
      <c r="D136" s="289" t="s">
        <v>649</v>
      </c>
      <c r="E136" s="278" t="s">
        <v>5767</v>
      </c>
      <c r="F136" s="279" t="s">
        <v>5768</v>
      </c>
      <c r="G136" s="280" t="s">
        <v>202</v>
      </c>
      <c r="H136" s="281">
        <v>2.4729999999999999</v>
      </c>
      <c r="I136" s="282"/>
      <c r="J136" s="283">
        <f>ROUND(I136*H136,2)</f>
        <v>0</v>
      </c>
      <c r="K136" s="284"/>
      <c r="L136" s="285"/>
      <c r="M136" s="286" t="s">
        <v>1</v>
      </c>
      <c r="N136" s="287" t="s">
        <v>38</v>
      </c>
      <c r="O136" s="91"/>
      <c r="P136" s="237">
        <f>O136*H136</f>
        <v>0</v>
      </c>
      <c r="Q136" s="237">
        <v>0.0033</v>
      </c>
      <c r="R136" s="237">
        <f>Q136*H136</f>
        <v>0.0081608999999999987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435</v>
      </c>
      <c r="AT136" s="239" t="s">
        <v>649</v>
      </c>
      <c r="AU136" s="239" t="s">
        <v>83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327</v>
      </c>
      <c r="BM136" s="239" t="s">
        <v>6042</v>
      </c>
    </row>
    <row r="137" s="14" customFormat="1">
      <c r="A137" s="14"/>
      <c r="B137" s="252"/>
      <c r="C137" s="253"/>
      <c r="D137" s="243" t="s">
        <v>195</v>
      </c>
      <c r="E137" s="254" t="s">
        <v>1</v>
      </c>
      <c r="F137" s="255" t="s">
        <v>6043</v>
      </c>
      <c r="G137" s="253"/>
      <c r="H137" s="256">
        <v>2.355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195</v>
      </c>
      <c r="AU137" s="262" t="s">
        <v>83</v>
      </c>
      <c r="AV137" s="14" t="s">
        <v>83</v>
      </c>
      <c r="AW137" s="14" t="s">
        <v>30</v>
      </c>
      <c r="AX137" s="14" t="s">
        <v>81</v>
      </c>
      <c r="AY137" s="262" t="s">
        <v>183</v>
      </c>
    </row>
    <row r="138" s="14" customFormat="1">
      <c r="A138" s="14"/>
      <c r="B138" s="252"/>
      <c r="C138" s="253"/>
      <c r="D138" s="243" t="s">
        <v>195</v>
      </c>
      <c r="E138" s="253"/>
      <c r="F138" s="255" t="s">
        <v>6044</v>
      </c>
      <c r="G138" s="253"/>
      <c r="H138" s="256">
        <v>2.4729999999999999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195</v>
      </c>
      <c r="AU138" s="262" t="s">
        <v>83</v>
      </c>
      <c r="AV138" s="14" t="s">
        <v>83</v>
      </c>
      <c r="AW138" s="14" t="s">
        <v>4</v>
      </c>
      <c r="AX138" s="14" t="s">
        <v>81</v>
      </c>
      <c r="AY138" s="262" t="s">
        <v>183</v>
      </c>
    </row>
    <row r="139" s="2" customFormat="1" ht="24.15" customHeight="1">
      <c r="A139" s="38"/>
      <c r="B139" s="39"/>
      <c r="C139" s="227" t="s">
        <v>188</v>
      </c>
      <c r="D139" s="227" t="s">
        <v>185</v>
      </c>
      <c r="E139" s="228" t="s">
        <v>6045</v>
      </c>
      <c r="F139" s="229" t="s">
        <v>6046</v>
      </c>
      <c r="G139" s="230" t="s">
        <v>202</v>
      </c>
      <c r="H139" s="231">
        <v>0.78500000000000003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6.9999999999999994E-05</v>
      </c>
      <c r="R139" s="237">
        <f>Q139*H139</f>
        <v>5.4950000000000001E-05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327</v>
      </c>
      <c r="AT139" s="239" t="s">
        <v>185</v>
      </c>
      <c r="AU139" s="239" t="s">
        <v>83</v>
      </c>
      <c r="AY139" s="17" t="s">
        <v>183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327</v>
      </c>
      <c r="BM139" s="239" t="s">
        <v>6047</v>
      </c>
    </row>
    <row r="140" s="14" customFormat="1">
      <c r="A140" s="14"/>
      <c r="B140" s="252"/>
      <c r="C140" s="253"/>
      <c r="D140" s="243" t="s">
        <v>195</v>
      </c>
      <c r="E140" s="254" t="s">
        <v>1</v>
      </c>
      <c r="F140" s="255" t="s">
        <v>6048</v>
      </c>
      <c r="G140" s="253"/>
      <c r="H140" s="256">
        <v>0.78500000000000003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195</v>
      </c>
      <c r="AU140" s="262" t="s">
        <v>83</v>
      </c>
      <c r="AV140" s="14" t="s">
        <v>83</v>
      </c>
      <c r="AW140" s="14" t="s">
        <v>30</v>
      </c>
      <c r="AX140" s="14" t="s">
        <v>81</v>
      </c>
      <c r="AY140" s="262" t="s">
        <v>183</v>
      </c>
    </row>
    <row r="141" s="2" customFormat="1" ht="16.5" customHeight="1">
      <c r="A141" s="38"/>
      <c r="B141" s="39"/>
      <c r="C141" s="277" t="s">
        <v>244</v>
      </c>
      <c r="D141" s="277" t="s">
        <v>649</v>
      </c>
      <c r="E141" s="278" t="s">
        <v>6049</v>
      </c>
      <c r="F141" s="279" t="s">
        <v>6050</v>
      </c>
      <c r="G141" s="280" t="s">
        <v>536</v>
      </c>
      <c r="H141" s="281">
        <v>0.94199999999999995</v>
      </c>
      <c r="I141" s="282"/>
      <c r="J141" s="283">
        <f>ROUND(I141*H141,2)</f>
        <v>0</v>
      </c>
      <c r="K141" s="284"/>
      <c r="L141" s="285"/>
      <c r="M141" s="286" t="s">
        <v>1</v>
      </c>
      <c r="N141" s="287" t="s">
        <v>38</v>
      </c>
      <c r="O141" s="91"/>
      <c r="P141" s="237">
        <f>O141*H141</f>
        <v>0</v>
      </c>
      <c r="Q141" s="237">
        <v>0.001</v>
      </c>
      <c r="R141" s="237">
        <f>Q141*H141</f>
        <v>0.00094200000000000002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435</v>
      </c>
      <c r="AT141" s="239" t="s">
        <v>649</v>
      </c>
      <c r="AU141" s="239" t="s">
        <v>83</v>
      </c>
      <c r="AY141" s="17" t="s">
        <v>183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327</v>
      </c>
      <c r="BM141" s="239" t="s">
        <v>6051</v>
      </c>
    </row>
    <row r="142" s="14" customFormat="1">
      <c r="A142" s="14"/>
      <c r="B142" s="252"/>
      <c r="C142" s="253"/>
      <c r="D142" s="243" t="s">
        <v>195</v>
      </c>
      <c r="E142" s="253"/>
      <c r="F142" s="255" t="s">
        <v>6052</v>
      </c>
      <c r="G142" s="253"/>
      <c r="H142" s="256">
        <v>0.94199999999999995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195</v>
      </c>
      <c r="AU142" s="262" t="s">
        <v>83</v>
      </c>
      <c r="AV142" s="14" t="s">
        <v>83</v>
      </c>
      <c r="AW142" s="14" t="s">
        <v>4</v>
      </c>
      <c r="AX142" s="14" t="s">
        <v>81</v>
      </c>
      <c r="AY142" s="262" t="s">
        <v>183</v>
      </c>
    </row>
    <row r="143" s="2" customFormat="1" ht="24.15" customHeight="1">
      <c r="A143" s="38"/>
      <c r="B143" s="39"/>
      <c r="C143" s="227" t="s">
        <v>257</v>
      </c>
      <c r="D143" s="227" t="s">
        <v>185</v>
      </c>
      <c r="E143" s="228" t="s">
        <v>2541</v>
      </c>
      <c r="F143" s="229" t="s">
        <v>2542</v>
      </c>
      <c r="G143" s="230" t="s">
        <v>293</v>
      </c>
      <c r="H143" s="231">
        <v>0.028000000000000001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327</v>
      </c>
      <c r="AT143" s="239" t="s">
        <v>185</v>
      </c>
      <c r="AU143" s="239" t="s">
        <v>83</v>
      </c>
      <c r="AY143" s="17" t="s">
        <v>183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327</v>
      </c>
      <c r="BM143" s="239" t="s">
        <v>6053</v>
      </c>
    </row>
    <row r="144" s="2" customFormat="1" ht="33" customHeight="1">
      <c r="A144" s="38"/>
      <c r="B144" s="39"/>
      <c r="C144" s="227" t="s">
        <v>277</v>
      </c>
      <c r="D144" s="227" t="s">
        <v>185</v>
      </c>
      <c r="E144" s="228" t="s">
        <v>2545</v>
      </c>
      <c r="F144" s="229" t="s">
        <v>2546</v>
      </c>
      <c r="G144" s="230" t="s">
        <v>293</v>
      </c>
      <c r="H144" s="231">
        <v>0.084000000000000005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327</v>
      </c>
      <c r="AT144" s="239" t="s">
        <v>185</v>
      </c>
      <c r="AU144" s="239" t="s">
        <v>83</v>
      </c>
      <c r="AY144" s="17" t="s">
        <v>183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81</v>
      </c>
      <c r="BK144" s="240">
        <f>ROUND(I144*H144,2)</f>
        <v>0</v>
      </c>
      <c r="BL144" s="17" t="s">
        <v>327</v>
      </c>
      <c r="BM144" s="239" t="s">
        <v>6054</v>
      </c>
    </row>
    <row r="145" s="14" customFormat="1">
      <c r="A145" s="14"/>
      <c r="B145" s="252"/>
      <c r="C145" s="253"/>
      <c r="D145" s="243" t="s">
        <v>195</v>
      </c>
      <c r="E145" s="253"/>
      <c r="F145" s="255" t="s">
        <v>6055</v>
      </c>
      <c r="G145" s="253"/>
      <c r="H145" s="256">
        <v>0.084000000000000005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195</v>
      </c>
      <c r="AU145" s="262" t="s">
        <v>83</v>
      </c>
      <c r="AV145" s="14" t="s">
        <v>83</v>
      </c>
      <c r="AW145" s="14" t="s">
        <v>4</v>
      </c>
      <c r="AX145" s="14" t="s">
        <v>81</v>
      </c>
      <c r="AY145" s="262" t="s">
        <v>183</v>
      </c>
    </row>
    <row r="146" s="12" customFormat="1" ht="22.8" customHeight="1">
      <c r="A146" s="12"/>
      <c r="B146" s="211"/>
      <c r="C146" s="212"/>
      <c r="D146" s="213" t="s">
        <v>72</v>
      </c>
      <c r="E146" s="225" t="s">
        <v>4583</v>
      </c>
      <c r="F146" s="225" t="s">
        <v>117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SUM(P147:P171)</f>
        <v>0</v>
      </c>
      <c r="Q146" s="219"/>
      <c r="R146" s="220">
        <f>SUM(R147:R171)</f>
        <v>0.11934</v>
      </c>
      <c r="S146" s="219"/>
      <c r="T146" s="221">
        <f>SUM(T147:T171)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83</v>
      </c>
      <c r="AT146" s="223" t="s">
        <v>72</v>
      </c>
      <c r="AU146" s="223" t="s">
        <v>81</v>
      </c>
      <c r="AY146" s="222" t="s">
        <v>183</v>
      </c>
      <c r="BK146" s="224">
        <f>SUM(BK147:BK171)</f>
        <v>0</v>
      </c>
    </row>
    <row r="147" s="2" customFormat="1" ht="24.15" customHeight="1">
      <c r="A147" s="38"/>
      <c r="B147" s="39"/>
      <c r="C147" s="227" t="s">
        <v>283</v>
      </c>
      <c r="D147" s="227" t="s">
        <v>185</v>
      </c>
      <c r="E147" s="228" t="s">
        <v>5990</v>
      </c>
      <c r="F147" s="229" t="s">
        <v>5991</v>
      </c>
      <c r="G147" s="230" t="s">
        <v>325</v>
      </c>
      <c r="H147" s="231">
        <v>2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327</v>
      </c>
      <c r="AT147" s="239" t="s">
        <v>185</v>
      </c>
      <c r="AU147" s="239" t="s">
        <v>83</v>
      </c>
      <c r="AY147" s="17" t="s">
        <v>183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327</v>
      </c>
      <c r="BM147" s="239" t="s">
        <v>6056</v>
      </c>
    </row>
    <row r="148" s="14" customFormat="1">
      <c r="A148" s="14"/>
      <c r="B148" s="252"/>
      <c r="C148" s="253"/>
      <c r="D148" s="243" t="s">
        <v>195</v>
      </c>
      <c r="E148" s="254" t="s">
        <v>1</v>
      </c>
      <c r="F148" s="255" t="s">
        <v>83</v>
      </c>
      <c r="G148" s="253"/>
      <c r="H148" s="256">
        <v>2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195</v>
      </c>
      <c r="AU148" s="262" t="s">
        <v>83</v>
      </c>
      <c r="AV148" s="14" t="s">
        <v>83</v>
      </c>
      <c r="AW148" s="14" t="s">
        <v>30</v>
      </c>
      <c r="AX148" s="14" t="s">
        <v>81</v>
      </c>
      <c r="AY148" s="262" t="s">
        <v>183</v>
      </c>
    </row>
    <row r="149" s="2" customFormat="1" ht="24.15" customHeight="1">
      <c r="A149" s="38"/>
      <c r="B149" s="39"/>
      <c r="C149" s="277" t="s">
        <v>190</v>
      </c>
      <c r="D149" s="277" t="s">
        <v>649</v>
      </c>
      <c r="E149" s="278" t="s">
        <v>5993</v>
      </c>
      <c r="F149" s="279" t="s">
        <v>5994</v>
      </c>
      <c r="G149" s="280" t="s">
        <v>325</v>
      </c>
      <c r="H149" s="281">
        <v>2</v>
      </c>
      <c r="I149" s="282"/>
      <c r="J149" s="283">
        <f>ROUND(I149*H149,2)</f>
        <v>0</v>
      </c>
      <c r="K149" s="284"/>
      <c r="L149" s="285"/>
      <c r="M149" s="286" t="s">
        <v>1</v>
      </c>
      <c r="N149" s="287" t="s">
        <v>38</v>
      </c>
      <c r="O149" s="91"/>
      <c r="P149" s="237">
        <f>O149*H149</f>
        <v>0</v>
      </c>
      <c r="Q149" s="237">
        <v>0.00046999999999999999</v>
      </c>
      <c r="R149" s="237">
        <f>Q149*H149</f>
        <v>0.00093999999999999997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435</v>
      </c>
      <c r="AT149" s="239" t="s">
        <v>649</v>
      </c>
      <c r="AU149" s="239" t="s">
        <v>83</v>
      </c>
      <c r="AY149" s="17" t="s">
        <v>183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81</v>
      </c>
      <c r="BK149" s="240">
        <f>ROUND(I149*H149,2)</f>
        <v>0</v>
      </c>
      <c r="BL149" s="17" t="s">
        <v>327</v>
      </c>
      <c r="BM149" s="239" t="s">
        <v>6057</v>
      </c>
    </row>
    <row r="150" s="14" customFormat="1">
      <c r="A150" s="14"/>
      <c r="B150" s="252"/>
      <c r="C150" s="253"/>
      <c r="D150" s="243" t="s">
        <v>195</v>
      </c>
      <c r="E150" s="254" t="s">
        <v>1</v>
      </c>
      <c r="F150" s="255" t="s">
        <v>83</v>
      </c>
      <c r="G150" s="253"/>
      <c r="H150" s="256">
        <v>2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195</v>
      </c>
      <c r="AU150" s="262" t="s">
        <v>83</v>
      </c>
      <c r="AV150" s="14" t="s">
        <v>83</v>
      </c>
      <c r="AW150" s="14" t="s">
        <v>30</v>
      </c>
      <c r="AX150" s="14" t="s">
        <v>81</v>
      </c>
      <c r="AY150" s="262" t="s">
        <v>183</v>
      </c>
    </row>
    <row r="151" s="2" customFormat="1" ht="24.15" customHeight="1">
      <c r="A151" s="38"/>
      <c r="B151" s="39"/>
      <c r="C151" s="227" t="s">
        <v>137</v>
      </c>
      <c r="D151" s="227" t="s">
        <v>185</v>
      </c>
      <c r="E151" s="228" t="s">
        <v>5930</v>
      </c>
      <c r="F151" s="229" t="s">
        <v>5931</v>
      </c>
      <c r="G151" s="230" t="s">
        <v>325</v>
      </c>
      <c r="H151" s="231">
        <v>2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327</v>
      </c>
      <c r="AT151" s="239" t="s">
        <v>185</v>
      </c>
      <c r="AU151" s="239" t="s">
        <v>83</v>
      </c>
      <c r="AY151" s="17" t="s">
        <v>183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327</v>
      </c>
      <c r="BM151" s="239" t="s">
        <v>6058</v>
      </c>
    </row>
    <row r="152" s="14" customFormat="1">
      <c r="A152" s="14"/>
      <c r="B152" s="252"/>
      <c r="C152" s="253"/>
      <c r="D152" s="243" t="s">
        <v>195</v>
      </c>
      <c r="E152" s="254" t="s">
        <v>1</v>
      </c>
      <c r="F152" s="255" t="s">
        <v>2903</v>
      </c>
      <c r="G152" s="253"/>
      <c r="H152" s="256">
        <v>2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195</v>
      </c>
      <c r="AU152" s="262" t="s">
        <v>83</v>
      </c>
      <c r="AV152" s="14" t="s">
        <v>83</v>
      </c>
      <c r="AW152" s="14" t="s">
        <v>30</v>
      </c>
      <c r="AX152" s="14" t="s">
        <v>81</v>
      </c>
      <c r="AY152" s="262" t="s">
        <v>183</v>
      </c>
    </row>
    <row r="153" s="2" customFormat="1" ht="24.15" customHeight="1">
      <c r="A153" s="38"/>
      <c r="B153" s="39"/>
      <c r="C153" s="277" t="s">
        <v>140</v>
      </c>
      <c r="D153" s="277" t="s">
        <v>649</v>
      </c>
      <c r="E153" s="278" t="s">
        <v>5997</v>
      </c>
      <c r="F153" s="279" t="s">
        <v>5998</v>
      </c>
      <c r="G153" s="280" t="s">
        <v>325</v>
      </c>
      <c r="H153" s="281">
        <v>2</v>
      </c>
      <c r="I153" s="282"/>
      <c r="J153" s="283">
        <f>ROUND(I153*H153,2)</f>
        <v>0</v>
      </c>
      <c r="K153" s="284"/>
      <c r="L153" s="285"/>
      <c r="M153" s="286" t="s">
        <v>1</v>
      </c>
      <c r="N153" s="287" t="s">
        <v>38</v>
      </c>
      <c r="O153" s="91"/>
      <c r="P153" s="237">
        <f>O153*H153</f>
        <v>0</v>
      </c>
      <c r="Q153" s="237">
        <v>0.00020000000000000001</v>
      </c>
      <c r="R153" s="237">
        <f>Q153*H153</f>
        <v>0.00040000000000000002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435</v>
      </c>
      <c r="AT153" s="239" t="s">
        <v>649</v>
      </c>
      <c r="AU153" s="239" t="s">
        <v>83</v>
      </c>
      <c r="AY153" s="17" t="s">
        <v>183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327</v>
      </c>
      <c r="BM153" s="239" t="s">
        <v>6059</v>
      </c>
    </row>
    <row r="154" s="14" customFormat="1">
      <c r="A154" s="14"/>
      <c r="B154" s="252"/>
      <c r="C154" s="253"/>
      <c r="D154" s="243" t="s">
        <v>195</v>
      </c>
      <c r="E154" s="254" t="s">
        <v>1</v>
      </c>
      <c r="F154" s="255" t="s">
        <v>2903</v>
      </c>
      <c r="G154" s="253"/>
      <c r="H154" s="256">
        <v>2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195</v>
      </c>
      <c r="AU154" s="262" t="s">
        <v>83</v>
      </c>
      <c r="AV154" s="14" t="s">
        <v>83</v>
      </c>
      <c r="AW154" s="14" t="s">
        <v>30</v>
      </c>
      <c r="AX154" s="14" t="s">
        <v>81</v>
      </c>
      <c r="AY154" s="262" t="s">
        <v>183</v>
      </c>
    </row>
    <row r="155" s="2" customFormat="1" ht="24.15" customHeight="1">
      <c r="A155" s="38"/>
      <c r="B155" s="39"/>
      <c r="C155" s="227" t="s">
        <v>8</v>
      </c>
      <c r="D155" s="227" t="s">
        <v>185</v>
      </c>
      <c r="E155" s="228" t="s">
        <v>5942</v>
      </c>
      <c r="F155" s="229" t="s">
        <v>5943</v>
      </c>
      <c r="G155" s="230" t="s">
        <v>325</v>
      </c>
      <c r="H155" s="231">
        <v>2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327</v>
      </c>
      <c r="AT155" s="239" t="s">
        <v>185</v>
      </c>
      <c r="AU155" s="239" t="s">
        <v>83</v>
      </c>
      <c r="AY155" s="17" t="s">
        <v>183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327</v>
      </c>
      <c r="BM155" s="239" t="s">
        <v>6060</v>
      </c>
    </row>
    <row r="156" s="14" customFormat="1">
      <c r="A156" s="14"/>
      <c r="B156" s="252"/>
      <c r="C156" s="253"/>
      <c r="D156" s="243" t="s">
        <v>195</v>
      </c>
      <c r="E156" s="254" t="s">
        <v>1</v>
      </c>
      <c r="F156" s="255" t="s">
        <v>83</v>
      </c>
      <c r="G156" s="253"/>
      <c r="H156" s="256">
        <v>2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195</v>
      </c>
      <c r="AU156" s="262" t="s">
        <v>83</v>
      </c>
      <c r="AV156" s="14" t="s">
        <v>83</v>
      </c>
      <c r="AW156" s="14" t="s">
        <v>30</v>
      </c>
      <c r="AX156" s="14" t="s">
        <v>81</v>
      </c>
      <c r="AY156" s="262" t="s">
        <v>183</v>
      </c>
    </row>
    <row r="157" s="2" customFormat="1" ht="16.5" customHeight="1">
      <c r="A157" s="38"/>
      <c r="B157" s="39"/>
      <c r="C157" s="277" t="s">
        <v>143</v>
      </c>
      <c r="D157" s="277" t="s">
        <v>649</v>
      </c>
      <c r="E157" s="278" t="s">
        <v>6061</v>
      </c>
      <c r="F157" s="279" t="s">
        <v>6062</v>
      </c>
      <c r="G157" s="280" t="s">
        <v>325</v>
      </c>
      <c r="H157" s="281">
        <v>2</v>
      </c>
      <c r="I157" s="282"/>
      <c r="J157" s="283">
        <f>ROUND(I157*H157,2)</f>
        <v>0</v>
      </c>
      <c r="K157" s="284"/>
      <c r="L157" s="285"/>
      <c r="M157" s="286" t="s">
        <v>1</v>
      </c>
      <c r="N157" s="287" t="s">
        <v>38</v>
      </c>
      <c r="O157" s="91"/>
      <c r="P157" s="237">
        <f>O157*H157</f>
        <v>0</v>
      </c>
      <c r="Q157" s="237">
        <v>0.0028</v>
      </c>
      <c r="R157" s="237">
        <f>Q157*H157</f>
        <v>0.0055999999999999999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435</v>
      </c>
      <c r="AT157" s="239" t="s">
        <v>649</v>
      </c>
      <c r="AU157" s="239" t="s">
        <v>83</v>
      </c>
      <c r="AY157" s="17" t="s">
        <v>183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327</v>
      </c>
      <c r="BM157" s="239" t="s">
        <v>6063</v>
      </c>
    </row>
    <row r="158" s="14" customFormat="1">
      <c r="A158" s="14"/>
      <c r="B158" s="252"/>
      <c r="C158" s="253"/>
      <c r="D158" s="243" t="s">
        <v>195</v>
      </c>
      <c r="E158" s="254" t="s">
        <v>1</v>
      </c>
      <c r="F158" s="255" t="s">
        <v>83</v>
      </c>
      <c r="G158" s="253"/>
      <c r="H158" s="256">
        <v>2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195</v>
      </c>
      <c r="AU158" s="262" t="s">
        <v>83</v>
      </c>
      <c r="AV158" s="14" t="s">
        <v>83</v>
      </c>
      <c r="AW158" s="14" t="s">
        <v>30</v>
      </c>
      <c r="AX158" s="14" t="s">
        <v>81</v>
      </c>
      <c r="AY158" s="262" t="s">
        <v>183</v>
      </c>
    </row>
    <row r="159" s="2" customFormat="1" ht="24.15" customHeight="1">
      <c r="A159" s="38"/>
      <c r="B159" s="39"/>
      <c r="C159" s="227" t="s">
        <v>146</v>
      </c>
      <c r="D159" s="227" t="s">
        <v>185</v>
      </c>
      <c r="E159" s="228" t="s">
        <v>6064</v>
      </c>
      <c r="F159" s="229" t="s">
        <v>6065</v>
      </c>
      <c r="G159" s="230" t="s">
        <v>325</v>
      </c>
      <c r="H159" s="231">
        <v>1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327</v>
      </c>
      <c r="AT159" s="239" t="s">
        <v>185</v>
      </c>
      <c r="AU159" s="239" t="s">
        <v>83</v>
      </c>
      <c r="AY159" s="17" t="s">
        <v>183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327</v>
      </c>
      <c r="BM159" s="239" t="s">
        <v>6066</v>
      </c>
    </row>
    <row r="160" s="2" customFormat="1" ht="16.5" customHeight="1">
      <c r="A160" s="38"/>
      <c r="B160" s="39"/>
      <c r="C160" s="277" t="s">
        <v>322</v>
      </c>
      <c r="D160" s="277" t="s">
        <v>649</v>
      </c>
      <c r="E160" s="278" t="s">
        <v>6067</v>
      </c>
      <c r="F160" s="279" t="s">
        <v>6068</v>
      </c>
      <c r="G160" s="280" t="s">
        <v>325</v>
      </c>
      <c r="H160" s="281">
        <v>1</v>
      </c>
      <c r="I160" s="282"/>
      <c r="J160" s="283">
        <f>ROUND(I160*H160,2)</f>
        <v>0</v>
      </c>
      <c r="K160" s="284"/>
      <c r="L160" s="285"/>
      <c r="M160" s="286" t="s">
        <v>1</v>
      </c>
      <c r="N160" s="287" t="s">
        <v>38</v>
      </c>
      <c r="O160" s="91"/>
      <c r="P160" s="237">
        <f>O160*H160</f>
        <v>0</v>
      </c>
      <c r="Q160" s="237">
        <v>0.0015</v>
      </c>
      <c r="R160" s="237">
        <f>Q160*H160</f>
        <v>0.0015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435</v>
      </c>
      <c r="AT160" s="239" t="s">
        <v>649</v>
      </c>
      <c r="AU160" s="239" t="s">
        <v>83</v>
      </c>
      <c r="AY160" s="17" t="s">
        <v>183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81</v>
      </c>
      <c r="BK160" s="240">
        <f>ROUND(I160*H160,2)</f>
        <v>0</v>
      </c>
      <c r="BL160" s="17" t="s">
        <v>327</v>
      </c>
      <c r="BM160" s="239" t="s">
        <v>6069</v>
      </c>
    </row>
    <row r="161" s="2" customFormat="1" ht="24.15" customHeight="1">
      <c r="A161" s="38"/>
      <c r="B161" s="39"/>
      <c r="C161" s="227" t="s">
        <v>327</v>
      </c>
      <c r="D161" s="227" t="s">
        <v>185</v>
      </c>
      <c r="E161" s="228" t="s">
        <v>6015</v>
      </c>
      <c r="F161" s="229" t="s">
        <v>6016</v>
      </c>
      <c r="G161" s="230" t="s">
        <v>325</v>
      </c>
      <c r="H161" s="231">
        <v>2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327</v>
      </c>
      <c r="AT161" s="239" t="s">
        <v>185</v>
      </c>
      <c r="AU161" s="239" t="s">
        <v>83</v>
      </c>
      <c r="AY161" s="17" t="s">
        <v>183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81</v>
      </c>
      <c r="BK161" s="240">
        <f>ROUND(I161*H161,2)</f>
        <v>0</v>
      </c>
      <c r="BL161" s="17" t="s">
        <v>327</v>
      </c>
      <c r="BM161" s="239" t="s">
        <v>6070</v>
      </c>
    </row>
    <row r="162" s="14" customFormat="1">
      <c r="A162" s="14"/>
      <c r="B162" s="252"/>
      <c r="C162" s="253"/>
      <c r="D162" s="243" t="s">
        <v>195</v>
      </c>
      <c r="E162" s="254" t="s">
        <v>1</v>
      </c>
      <c r="F162" s="255" t="s">
        <v>2903</v>
      </c>
      <c r="G162" s="253"/>
      <c r="H162" s="256">
        <v>2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195</v>
      </c>
      <c r="AU162" s="262" t="s">
        <v>83</v>
      </c>
      <c r="AV162" s="14" t="s">
        <v>83</v>
      </c>
      <c r="AW162" s="14" t="s">
        <v>30</v>
      </c>
      <c r="AX162" s="14" t="s">
        <v>81</v>
      </c>
      <c r="AY162" s="262" t="s">
        <v>183</v>
      </c>
    </row>
    <row r="163" s="2" customFormat="1" ht="24.15" customHeight="1">
      <c r="A163" s="38"/>
      <c r="B163" s="39"/>
      <c r="C163" s="277" t="s">
        <v>331</v>
      </c>
      <c r="D163" s="277" t="s">
        <v>649</v>
      </c>
      <c r="E163" s="278" t="s">
        <v>6018</v>
      </c>
      <c r="F163" s="279" t="s">
        <v>6019</v>
      </c>
      <c r="G163" s="280" t="s">
        <v>325</v>
      </c>
      <c r="H163" s="281">
        <v>1</v>
      </c>
      <c r="I163" s="282"/>
      <c r="J163" s="283">
        <f>ROUND(I163*H163,2)</f>
        <v>0</v>
      </c>
      <c r="K163" s="284"/>
      <c r="L163" s="285"/>
      <c r="M163" s="286" t="s">
        <v>1</v>
      </c>
      <c r="N163" s="287" t="s">
        <v>38</v>
      </c>
      <c r="O163" s="91"/>
      <c r="P163" s="237">
        <f>O163*H163</f>
        <v>0</v>
      </c>
      <c r="Q163" s="237">
        <v>0.0033</v>
      </c>
      <c r="R163" s="237">
        <f>Q163*H163</f>
        <v>0.0033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435</v>
      </c>
      <c r="AT163" s="239" t="s">
        <v>649</v>
      </c>
      <c r="AU163" s="239" t="s">
        <v>83</v>
      </c>
      <c r="AY163" s="17" t="s">
        <v>183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327</v>
      </c>
      <c r="BM163" s="239" t="s">
        <v>6071</v>
      </c>
    </row>
    <row r="164" s="14" customFormat="1">
      <c r="A164" s="14"/>
      <c r="B164" s="252"/>
      <c r="C164" s="253"/>
      <c r="D164" s="243" t="s">
        <v>195</v>
      </c>
      <c r="E164" s="254" t="s">
        <v>1</v>
      </c>
      <c r="F164" s="255" t="s">
        <v>81</v>
      </c>
      <c r="G164" s="253"/>
      <c r="H164" s="256">
        <v>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195</v>
      </c>
      <c r="AU164" s="262" t="s">
        <v>83</v>
      </c>
      <c r="AV164" s="14" t="s">
        <v>83</v>
      </c>
      <c r="AW164" s="14" t="s">
        <v>30</v>
      </c>
      <c r="AX164" s="14" t="s">
        <v>81</v>
      </c>
      <c r="AY164" s="262" t="s">
        <v>183</v>
      </c>
    </row>
    <row r="165" s="2" customFormat="1" ht="24.15" customHeight="1">
      <c r="A165" s="38"/>
      <c r="B165" s="39"/>
      <c r="C165" s="277" t="s">
        <v>335</v>
      </c>
      <c r="D165" s="277" t="s">
        <v>649</v>
      </c>
      <c r="E165" s="278" t="s">
        <v>6072</v>
      </c>
      <c r="F165" s="279" t="s">
        <v>6073</v>
      </c>
      <c r="G165" s="280" t="s">
        <v>325</v>
      </c>
      <c r="H165" s="281">
        <v>1</v>
      </c>
      <c r="I165" s="282"/>
      <c r="J165" s="283">
        <f>ROUND(I165*H165,2)</f>
        <v>0</v>
      </c>
      <c r="K165" s="284"/>
      <c r="L165" s="285"/>
      <c r="M165" s="286" t="s">
        <v>1</v>
      </c>
      <c r="N165" s="287" t="s">
        <v>38</v>
      </c>
      <c r="O165" s="91"/>
      <c r="P165" s="237">
        <f>O165*H165</f>
        <v>0</v>
      </c>
      <c r="Q165" s="237">
        <v>0.0041000000000000003</v>
      </c>
      <c r="R165" s="237">
        <f>Q165*H165</f>
        <v>0.0041000000000000003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435</v>
      </c>
      <c r="AT165" s="239" t="s">
        <v>649</v>
      </c>
      <c r="AU165" s="239" t="s">
        <v>83</v>
      </c>
      <c r="AY165" s="17" t="s">
        <v>183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81</v>
      </c>
      <c r="BK165" s="240">
        <f>ROUND(I165*H165,2)</f>
        <v>0</v>
      </c>
      <c r="BL165" s="17" t="s">
        <v>327</v>
      </c>
      <c r="BM165" s="239" t="s">
        <v>6074</v>
      </c>
    </row>
    <row r="166" s="14" customFormat="1">
      <c r="A166" s="14"/>
      <c r="B166" s="252"/>
      <c r="C166" s="253"/>
      <c r="D166" s="243" t="s">
        <v>195</v>
      </c>
      <c r="E166" s="254" t="s">
        <v>1</v>
      </c>
      <c r="F166" s="255" t="s">
        <v>81</v>
      </c>
      <c r="G166" s="253"/>
      <c r="H166" s="256">
        <v>1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195</v>
      </c>
      <c r="AU166" s="262" t="s">
        <v>83</v>
      </c>
      <c r="AV166" s="14" t="s">
        <v>83</v>
      </c>
      <c r="AW166" s="14" t="s">
        <v>30</v>
      </c>
      <c r="AX166" s="14" t="s">
        <v>81</v>
      </c>
      <c r="AY166" s="262" t="s">
        <v>183</v>
      </c>
    </row>
    <row r="167" s="2" customFormat="1" ht="37.8" customHeight="1">
      <c r="A167" s="38"/>
      <c r="B167" s="39"/>
      <c r="C167" s="227" t="s">
        <v>343</v>
      </c>
      <c r="D167" s="227" t="s">
        <v>185</v>
      </c>
      <c r="E167" s="228" t="s">
        <v>5961</v>
      </c>
      <c r="F167" s="229" t="s">
        <v>5962</v>
      </c>
      <c r="G167" s="230" t="s">
        <v>319</v>
      </c>
      <c r="H167" s="231">
        <v>30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0.0034499999999999999</v>
      </c>
      <c r="R167" s="237">
        <f>Q167*H167</f>
        <v>0.1035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327</v>
      </c>
      <c r="AT167" s="239" t="s">
        <v>185</v>
      </c>
      <c r="AU167" s="239" t="s">
        <v>83</v>
      </c>
      <c r="AY167" s="17" t="s">
        <v>183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81</v>
      </c>
      <c r="BK167" s="240">
        <f>ROUND(I167*H167,2)</f>
        <v>0</v>
      </c>
      <c r="BL167" s="17" t="s">
        <v>327</v>
      </c>
      <c r="BM167" s="239" t="s">
        <v>6075</v>
      </c>
    </row>
    <row r="168" s="14" customFormat="1">
      <c r="A168" s="14"/>
      <c r="B168" s="252"/>
      <c r="C168" s="253"/>
      <c r="D168" s="243" t="s">
        <v>195</v>
      </c>
      <c r="E168" s="254" t="s">
        <v>1</v>
      </c>
      <c r="F168" s="255" t="s">
        <v>424</v>
      </c>
      <c r="G168" s="253"/>
      <c r="H168" s="256">
        <v>30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195</v>
      </c>
      <c r="AU168" s="262" t="s">
        <v>83</v>
      </c>
      <c r="AV168" s="14" t="s">
        <v>83</v>
      </c>
      <c r="AW168" s="14" t="s">
        <v>30</v>
      </c>
      <c r="AX168" s="14" t="s">
        <v>81</v>
      </c>
      <c r="AY168" s="262" t="s">
        <v>183</v>
      </c>
    </row>
    <row r="169" s="2" customFormat="1" ht="24.15" customHeight="1">
      <c r="A169" s="38"/>
      <c r="B169" s="39"/>
      <c r="C169" s="227" t="s">
        <v>349</v>
      </c>
      <c r="D169" s="227" t="s">
        <v>185</v>
      </c>
      <c r="E169" s="228" t="s">
        <v>4596</v>
      </c>
      <c r="F169" s="229" t="s">
        <v>4597</v>
      </c>
      <c r="G169" s="230" t="s">
        <v>293</v>
      </c>
      <c r="H169" s="231">
        <v>0.119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327</v>
      </c>
      <c r="AT169" s="239" t="s">
        <v>185</v>
      </c>
      <c r="AU169" s="239" t="s">
        <v>83</v>
      </c>
      <c r="AY169" s="17" t="s">
        <v>183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327</v>
      </c>
      <c r="BM169" s="239" t="s">
        <v>6076</v>
      </c>
    </row>
    <row r="170" s="2" customFormat="1" ht="33" customHeight="1">
      <c r="A170" s="38"/>
      <c r="B170" s="39"/>
      <c r="C170" s="227" t="s">
        <v>7</v>
      </c>
      <c r="D170" s="227" t="s">
        <v>185</v>
      </c>
      <c r="E170" s="228" t="s">
        <v>4599</v>
      </c>
      <c r="F170" s="229" t="s">
        <v>4600</v>
      </c>
      <c r="G170" s="230" t="s">
        <v>293</v>
      </c>
      <c r="H170" s="231">
        <v>0.35699999999999998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327</v>
      </c>
      <c r="AT170" s="239" t="s">
        <v>185</v>
      </c>
      <c r="AU170" s="239" t="s">
        <v>83</v>
      </c>
      <c r="AY170" s="17" t="s">
        <v>183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81</v>
      </c>
      <c r="BK170" s="240">
        <f>ROUND(I170*H170,2)</f>
        <v>0</v>
      </c>
      <c r="BL170" s="17" t="s">
        <v>327</v>
      </c>
      <c r="BM170" s="239" t="s">
        <v>6077</v>
      </c>
    </row>
    <row r="171" s="14" customFormat="1">
      <c r="A171" s="14"/>
      <c r="B171" s="252"/>
      <c r="C171" s="253"/>
      <c r="D171" s="243" t="s">
        <v>195</v>
      </c>
      <c r="E171" s="253"/>
      <c r="F171" s="255" t="s">
        <v>6078</v>
      </c>
      <c r="G171" s="253"/>
      <c r="H171" s="256">
        <v>0.35699999999999998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195</v>
      </c>
      <c r="AU171" s="262" t="s">
        <v>83</v>
      </c>
      <c r="AV171" s="14" t="s">
        <v>83</v>
      </c>
      <c r="AW171" s="14" t="s">
        <v>4</v>
      </c>
      <c r="AX171" s="14" t="s">
        <v>81</v>
      </c>
      <c r="AY171" s="262" t="s">
        <v>183</v>
      </c>
    </row>
    <row r="172" s="12" customFormat="1" ht="25.92" customHeight="1">
      <c r="A172" s="12"/>
      <c r="B172" s="211"/>
      <c r="C172" s="212"/>
      <c r="D172" s="213" t="s">
        <v>72</v>
      </c>
      <c r="E172" s="214" t="s">
        <v>147</v>
      </c>
      <c r="F172" s="214" t="s">
        <v>4334</v>
      </c>
      <c r="G172" s="212"/>
      <c r="H172" s="212"/>
      <c r="I172" s="215"/>
      <c r="J172" s="216">
        <f>BK172</f>
        <v>0</v>
      </c>
      <c r="K172" s="212"/>
      <c r="L172" s="217"/>
      <c r="M172" s="218"/>
      <c r="N172" s="219"/>
      <c r="O172" s="219"/>
      <c r="P172" s="220">
        <f>P173</f>
        <v>0</v>
      </c>
      <c r="Q172" s="219"/>
      <c r="R172" s="220">
        <f>R173</f>
        <v>0</v>
      </c>
      <c r="S172" s="219"/>
      <c r="T172" s="221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244</v>
      </c>
      <c r="AT172" s="223" t="s">
        <v>72</v>
      </c>
      <c r="AU172" s="223" t="s">
        <v>73</v>
      </c>
      <c r="AY172" s="222" t="s">
        <v>183</v>
      </c>
      <c r="BK172" s="224">
        <f>BK173</f>
        <v>0</v>
      </c>
    </row>
    <row r="173" s="12" customFormat="1" ht="22.8" customHeight="1">
      <c r="A173" s="12"/>
      <c r="B173" s="211"/>
      <c r="C173" s="212"/>
      <c r="D173" s="213" t="s">
        <v>72</v>
      </c>
      <c r="E173" s="225" t="s">
        <v>4335</v>
      </c>
      <c r="F173" s="225" t="s">
        <v>4336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SUM(P174:P175)</f>
        <v>0</v>
      </c>
      <c r="Q173" s="219"/>
      <c r="R173" s="220">
        <f>SUM(R174:R175)</f>
        <v>0</v>
      </c>
      <c r="S173" s="219"/>
      <c r="T173" s="221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244</v>
      </c>
      <c r="AT173" s="223" t="s">
        <v>72</v>
      </c>
      <c r="AU173" s="223" t="s">
        <v>81</v>
      </c>
      <c r="AY173" s="222" t="s">
        <v>183</v>
      </c>
      <c r="BK173" s="224">
        <f>SUM(BK174:BK175)</f>
        <v>0</v>
      </c>
    </row>
    <row r="174" s="2" customFormat="1" ht="16.5" customHeight="1">
      <c r="A174" s="38"/>
      <c r="B174" s="39"/>
      <c r="C174" s="227" t="s">
        <v>362</v>
      </c>
      <c r="D174" s="227" t="s">
        <v>185</v>
      </c>
      <c r="E174" s="228" t="s">
        <v>4337</v>
      </c>
      <c r="F174" s="229" t="s">
        <v>6079</v>
      </c>
      <c r="G174" s="230" t="s">
        <v>1875</v>
      </c>
      <c r="H174" s="231">
        <v>1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38</v>
      </c>
      <c r="O174" s="91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4339</v>
      </c>
      <c r="AT174" s="239" t="s">
        <v>185</v>
      </c>
      <c r="AU174" s="239" t="s">
        <v>83</v>
      </c>
      <c r="AY174" s="17" t="s">
        <v>183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81</v>
      </c>
      <c r="BK174" s="240">
        <f>ROUND(I174*H174,2)</f>
        <v>0</v>
      </c>
      <c r="BL174" s="17" t="s">
        <v>4339</v>
      </c>
      <c r="BM174" s="239" t="s">
        <v>6080</v>
      </c>
    </row>
    <row r="175" s="2" customFormat="1" ht="16.5" customHeight="1">
      <c r="A175" s="38"/>
      <c r="B175" s="39"/>
      <c r="C175" s="227" t="s">
        <v>370</v>
      </c>
      <c r="D175" s="227" t="s">
        <v>185</v>
      </c>
      <c r="E175" s="228" t="s">
        <v>4341</v>
      </c>
      <c r="F175" s="229" t="s">
        <v>4342</v>
      </c>
      <c r="G175" s="230" t="s">
        <v>1875</v>
      </c>
      <c r="H175" s="231">
        <v>1</v>
      </c>
      <c r="I175" s="232"/>
      <c r="J175" s="233">
        <f>ROUND(I175*H175,2)</f>
        <v>0</v>
      </c>
      <c r="K175" s="234"/>
      <c r="L175" s="44"/>
      <c r="M175" s="290" t="s">
        <v>1</v>
      </c>
      <c r="N175" s="291" t="s">
        <v>38</v>
      </c>
      <c r="O175" s="292"/>
      <c r="P175" s="293">
        <f>O175*H175</f>
        <v>0</v>
      </c>
      <c r="Q175" s="293">
        <v>0</v>
      </c>
      <c r="R175" s="293">
        <f>Q175*H175</f>
        <v>0</v>
      </c>
      <c r="S175" s="293">
        <v>0</v>
      </c>
      <c r="T175" s="29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4339</v>
      </c>
      <c r="AT175" s="239" t="s">
        <v>185</v>
      </c>
      <c r="AU175" s="239" t="s">
        <v>83</v>
      </c>
      <c r="AY175" s="17" t="s">
        <v>183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81</v>
      </c>
      <c r="BK175" s="240">
        <f>ROUND(I175*H175,2)</f>
        <v>0</v>
      </c>
      <c r="BL175" s="17" t="s">
        <v>4339</v>
      </c>
      <c r="BM175" s="239" t="s">
        <v>6081</v>
      </c>
    </row>
    <row r="176" s="2" customFormat="1" ht="6.96" customHeight="1">
      <c r="A176" s="38"/>
      <c r="B176" s="66"/>
      <c r="C176" s="67"/>
      <c r="D176" s="67"/>
      <c r="E176" s="67"/>
      <c r="F176" s="67"/>
      <c r="G176" s="67"/>
      <c r="H176" s="67"/>
      <c r="I176" s="67"/>
      <c r="J176" s="67"/>
      <c r="K176" s="67"/>
      <c r="L176" s="44"/>
      <c r="M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</sheetData>
  <sheetProtection sheet="1" autoFilter="0" formatColumns="0" formatRows="0" objects="1" scenarios="1" spinCount="100000" saltValue="r5qnGexqEWzDQHa3h3qSr/C67zvyIc3ix13jaastUGzdH/v7nCZqxMeQoW+NxbYdttpTk1CkdEhWWzQ0J6Wk5Q==" hashValue="FWOOTh1aanpN+P7BVtu1mGfOY4+MSuGpSlzORHR6KMPgXVsv34tM+QSo9HQw3VDO7/uj4verz3x2It4wWfET7g==" algorithmName="SHA-512" password="CC35"/>
  <autoFilter ref="C124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150</v>
      </c>
      <c r="L8" s="20"/>
    </row>
    <row r="9" s="2" customFormat="1" ht="16.5" customHeight="1">
      <c r="A9" s="38"/>
      <c r="B9" s="44"/>
      <c r="C9" s="38"/>
      <c r="D9" s="38"/>
      <c r="E9" s="151" t="s">
        <v>5759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4235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6082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10. 6. 2025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ROUND((SUM(BE130:BE300)),  2)</f>
        <v>0</v>
      </c>
      <c r="G35" s="38"/>
      <c r="H35" s="38"/>
      <c r="I35" s="164">
        <v>0.20999999999999999</v>
      </c>
      <c r="J35" s="163">
        <f>ROUND(((SUM(BE130:BE300))*I35),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ROUND((SUM(BF130:BF300)),  2)</f>
        <v>0</v>
      </c>
      <c r="G36" s="38"/>
      <c r="H36" s="38"/>
      <c r="I36" s="164">
        <v>0.12</v>
      </c>
      <c r="J36" s="163">
        <f>ROUND(((SUM(BF130:BF300))*I36),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ROUND((SUM(BG130:BG300)),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ROUND((SUM(BH130:BH300)),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ROUND((SUM(BI130:BI300)),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150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5759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4235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05 - Zařízení 5 - Úprava stávajících zařízení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10. 6. 2025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153</v>
      </c>
      <c r="D96" s="185"/>
      <c r="E96" s="185"/>
      <c r="F96" s="185"/>
      <c r="G96" s="185"/>
      <c r="H96" s="185"/>
      <c r="I96" s="185"/>
      <c r="J96" s="186" t="s">
        <v>154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155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156</v>
      </c>
    </row>
    <row r="99" s="9" customFormat="1" ht="24.96" customHeight="1">
      <c r="A99" s="9"/>
      <c r="B99" s="188"/>
      <c r="C99" s="189"/>
      <c r="D99" s="190" t="s">
        <v>157</v>
      </c>
      <c r="E99" s="191"/>
      <c r="F99" s="191"/>
      <c r="G99" s="191"/>
      <c r="H99" s="191"/>
      <c r="I99" s="191"/>
      <c r="J99" s="192">
        <f>J131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560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159</v>
      </c>
      <c r="E101" s="196"/>
      <c r="F101" s="196"/>
      <c r="G101" s="196"/>
      <c r="H101" s="196"/>
      <c r="I101" s="196"/>
      <c r="J101" s="197">
        <f>J135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160</v>
      </c>
      <c r="E102" s="196"/>
      <c r="F102" s="196"/>
      <c r="G102" s="196"/>
      <c r="H102" s="196"/>
      <c r="I102" s="196"/>
      <c r="J102" s="197">
        <f>J138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567</v>
      </c>
      <c r="E103" s="196"/>
      <c r="F103" s="196"/>
      <c r="G103" s="196"/>
      <c r="H103" s="196"/>
      <c r="I103" s="196"/>
      <c r="J103" s="197">
        <f>J146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161</v>
      </c>
      <c r="E104" s="191"/>
      <c r="F104" s="191"/>
      <c r="G104" s="191"/>
      <c r="H104" s="191"/>
      <c r="I104" s="191"/>
      <c r="J104" s="192">
        <f>J149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570</v>
      </c>
      <c r="E105" s="196"/>
      <c r="F105" s="196"/>
      <c r="G105" s="196"/>
      <c r="H105" s="196"/>
      <c r="I105" s="196"/>
      <c r="J105" s="197">
        <f>J150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4352</v>
      </c>
      <c r="E106" s="196"/>
      <c r="F106" s="196"/>
      <c r="G106" s="196"/>
      <c r="H106" s="196"/>
      <c r="I106" s="196"/>
      <c r="J106" s="197">
        <f>J172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4238</v>
      </c>
      <c r="E107" s="191"/>
      <c r="F107" s="191"/>
      <c r="G107" s="191"/>
      <c r="H107" s="191"/>
      <c r="I107" s="191"/>
      <c r="J107" s="192">
        <f>J297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4239</v>
      </c>
      <c r="E108" s="196"/>
      <c r="F108" s="196"/>
      <c r="G108" s="196"/>
      <c r="H108" s="196"/>
      <c r="I108" s="196"/>
      <c r="J108" s="197">
        <f>J298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168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3" t="str">
        <f>E7</f>
        <v>Dejvické divadlo-Přístavba a stavební úpravy objektu č.p.1084, k.ú. Dejvice, Zelená 15a,Praha 6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150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3" t="s">
        <v>5759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4235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05 - Zařízení 5 - Úprava stávajících zařízení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 xml:space="preserve"> </v>
      </c>
      <c r="G124" s="40"/>
      <c r="H124" s="40"/>
      <c r="I124" s="32" t="s">
        <v>22</v>
      </c>
      <c r="J124" s="79" t="str">
        <f>IF(J14="","",J14)</f>
        <v>10. 6. 2025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E17</f>
        <v xml:space="preserve"> </v>
      </c>
      <c r="G126" s="40"/>
      <c r="H126" s="40"/>
      <c r="I126" s="32" t="s">
        <v>29</v>
      </c>
      <c r="J126" s="36" t="str">
        <f>E23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IF(E20="","",E20)</f>
        <v>Vyplň údaj</v>
      </c>
      <c r="G127" s="40"/>
      <c r="H127" s="40"/>
      <c r="I127" s="32" t="s">
        <v>31</v>
      </c>
      <c r="J127" s="36" t="str">
        <f>E26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9"/>
      <c r="B129" s="200"/>
      <c r="C129" s="201" t="s">
        <v>169</v>
      </c>
      <c r="D129" s="202" t="s">
        <v>58</v>
      </c>
      <c r="E129" s="202" t="s">
        <v>54</v>
      </c>
      <c r="F129" s="202" t="s">
        <v>55</v>
      </c>
      <c r="G129" s="202" t="s">
        <v>170</v>
      </c>
      <c r="H129" s="202" t="s">
        <v>171</v>
      </c>
      <c r="I129" s="202" t="s">
        <v>172</v>
      </c>
      <c r="J129" s="203" t="s">
        <v>154</v>
      </c>
      <c r="K129" s="204" t="s">
        <v>173</v>
      </c>
      <c r="L129" s="205"/>
      <c r="M129" s="100" t="s">
        <v>1</v>
      </c>
      <c r="N129" s="101" t="s">
        <v>37</v>
      </c>
      <c r="O129" s="101" t="s">
        <v>174</v>
      </c>
      <c r="P129" s="101" t="s">
        <v>175</v>
      </c>
      <c r="Q129" s="101" t="s">
        <v>176</v>
      </c>
      <c r="R129" s="101" t="s">
        <v>177</v>
      </c>
      <c r="S129" s="101" t="s">
        <v>178</v>
      </c>
      <c r="T129" s="102" t="s">
        <v>179</v>
      </c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</row>
    <row r="130" s="2" customFormat="1" ht="22.8" customHeight="1">
      <c r="A130" s="38"/>
      <c r="B130" s="39"/>
      <c r="C130" s="107" t="s">
        <v>180</v>
      </c>
      <c r="D130" s="40"/>
      <c r="E130" s="40"/>
      <c r="F130" s="40"/>
      <c r="G130" s="40"/>
      <c r="H130" s="40"/>
      <c r="I130" s="40"/>
      <c r="J130" s="206">
        <f>BK130</f>
        <v>0</v>
      </c>
      <c r="K130" s="40"/>
      <c r="L130" s="44"/>
      <c r="M130" s="103"/>
      <c r="N130" s="207"/>
      <c r="O130" s="104"/>
      <c r="P130" s="208">
        <f>P131+P149+P297</f>
        <v>0</v>
      </c>
      <c r="Q130" s="104"/>
      <c r="R130" s="208">
        <f>R131+R149+R297</f>
        <v>17.117872800000001</v>
      </c>
      <c r="S130" s="104"/>
      <c r="T130" s="209">
        <f>T131+T149+T297</f>
        <v>16.456550000000004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156</v>
      </c>
      <c r="BK130" s="210">
        <f>BK131+BK149+BK297</f>
        <v>0</v>
      </c>
    </row>
    <row r="131" s="12" customFormat="1" ht="25.92" customHeight="1">
      <c r="A131" s="12"/>
      <c r="B131" s="211"/>
      <c r="C131" s="212"/>
      <c r="D131" s="213" t="s">
        <v>72</v>
      </c>
      <c r="E131" s="214" t="s">
        <v>181</v>
      </c>
      <c r="F131" s="214" t="s">
        <v>182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P132+P135+P138+P146</f>
        <v>0</v>
      </c>
      <c r="Q131" s="219"/>
      <c r="R131" s="220">
        <f>R132+R135+R138+R146</f>
        <v>16.6906</v>
      </c>
      <c r="S131" s="219"/>
      <c r="T131" s="221">
        <f>T132+T135+T138+T146</f>
        <v>16.200000000000003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81</v>
      </c>
      <c r="AT131" s="223" t="s">
        <v>72</v>
      </c>
      <c r="AU131" s="223" t="s">
        <v>73</v>
      </c>
      <c r="AY131" s="222" t="s">
        <v>183</v>
      </c>
      <c r="BK131" s="224">
        <f>BK132+BK135+BK138+BK146</f>
        <v>0</v>
      </c>
    </row>
    <row r="132" s="12" customFormat="1" ht="22.8" customHeight="1">
      <c r="A132" s="12"/>
      <c r="B132" s="211"/>
      <c r="C132" s="212"/>
      <c r="D132" s="213" t="s">
        <v>72</v>
      </c>
      <c r="E132" s="225" t="s">
        <v>199</v>
      </c>
      <c r="F132" s="225" t="s">
        <v>996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SUM(P133:P134)</f>
        <v>0</v>
      </c>
      <c r="Q132" s="219"/>
      <c r="R132" s="220">
        <f>SUM(R133:R134)</f>
        <v>16.6906</v>
      </c>
      <c r="S132" s="219"/>
      <c r="T132" s="221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81</v>
      </c>
      <c r="AT132" s="223" t="s">
        <v>72</v>
      </c>
      <c r="AU132" s="223" t="s">
        <v>81</v>
      </c>
      <c r="AY132" s="222" t="s">
        <v>183</v>
      </c>
      <c r="BK132" s="224">
        <f>SUM(BK133:BK134)</f>
        <v>0</v>
      </c>
    </row>
    <row r="133" s="2" customFormat="1" ht="24.15" customHeight="1">
      <c r="A133" s="38"/>
      <c r="B133" s="39"/>
      <c r="C133" s="227" t="s">
        <v>81</v>
      </c>
      <c r="D133" s="227" t="s">
        <v>185</v>
      </c>
      <c r="E133" s="228" t="s">
        <v>6083</v>
      </c>
      <c r="F133" s="229" t="s">
        <v>6084</v>
      </c>
      <c r="G133" s="230" t="s">
        <v>187</v>
      </c>
      <c r="H133" s="231">
        <v>6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1.8775</v>
      </c>
      <c r="R133" s="237">
        <f>Q133*H133</f>
        <v>11.265000000000001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188</v>
      </c>
      <c r="AT133" s="239" t="s">
        <v>185</v>
      </c>
      <c r="AU133" s="239" t="s">
        <v>83</v>
      </c>
      <c r="AY133" s="17" t="s">
        <v>183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188</v>
      </c>
      <c r="BM133" s="239" t="s">
        <v>6085</v>
      </c>
    </row>
    <row r="134" s="2" customFormat="1" ht="33" customHeight="1">
      <c r="A134" s="38"/>
      <c r="B134" s="39"/>
      <c r="C134" s="227" t="s">
        <v>83</v>
      </c>
      <c r="D134" s="227" t="s">
        <v>185</v>
      </c>
      <c r="E134" s="228" t="s">
        <v>6086</v>
      </c>
      <c r="F134" s="229" t="s">
        <v>6087</v>
      </c>
      <c r="G134" s="230" t="s">
        <v>202</v>
      </c>
      <c r="H134" s="231">
        <v>20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0.27128000000000002</v>
      </c>
      <c r="R134" s="237">
        <f>Q134*H134</f>
        <v>5.4256000000000002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188</v>
      </c>
      <c r="AT134" s="239" t="s">
        <v>185</v>
      </c>
      <c r="AU134" s="239" t="s">
        <v>83</v>
      </c>
      <c r="AY134" s="17" t="s">
        <v>183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81</v>
      </c>
      <c r="BK134" s="240">
        <f>ROUND(I134*H134,2)</f>
        <v>0</v>
      </c>
      <c r="BL134" s="17" t="s">
        <v>188</v>
      </c>
      <c r="BM134" s="239" t="s">
        <v>6088</v>
      </c>
    </row>
    <row r="135" s="12" customFormat="1" ht="22.8" customHeight="1">
      <c r="A135" s="12"/>
      <c r="B135" s="211"/>
      <c r="C135" s="212"/>
      <c r="D135" s="213" t="s">
        <v>72</v>
      </c>
      <c r="E135" s="225" t="s">
        <v>190</v>
      </c>
      <c r="F135" s="225" t="s">
        <v>191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SUM(P136:P137)</f>
        <v>0</v>
      </c>
      <c r="Q135" s="219"/>
      <c r="R135" s="220">
        <f>SUM(R136:R137)</f>
        <v>0</v>
      </c>
      <c r="S135" s="219"/>
      <c r="T135" s="221">
        <f>SUM(T136:T137)</f>
        <v>16.200000000000003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81</v>
      </c>
      <c r="AT135" s="223" t="s">
        <v>72</v>
      </c>
      <c r="AU135" s="223" t="s">
        <v>81</v>
      </c>
      <c r="AY135" s="222" t="s">
        <v>183</v>
      </c>
      <c r="BK135" s="224">
        <f>SUM(BK136:BK137)</f>
        <v>0</v>
      </c>
    </row>
    <row r="136" s="2" customFormat="1" ht="24.15" customHeight="1">
      <c r="A136" s="38"/>
      <c r="B136" s="39"/>
      <c r="C136" s="227" t="s">
        <v>199</v>
      </c>
      <c r="D136" s="227" t="s">
        <v>185</v>
      </c>
      <c r="E136" s="228" t="s">
        <v>6089</v>
      </c>
      <c r="F136" s="229" t="s">
        <v>6090</v>
      </c>
      <c r="G136" s="230" t="s">
        <v>202</v>
      </c>
      <c r="H136" s="231">
        <v>20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0.27000000000000002</v>
      </c>
      <c r="T136" s="238">
        <f>S136*H136</f>
        <v>5.4000000000000004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188</v>
      </c>
      <c r="AT136" s="239" t="s">
        <v>185</v>
      </c>
      <c r="AU136" s="239" t="s">
        <v>83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188</v>
      </c>
      <c r="BM136" s="239" t="s">
        <v>6091</v>
      </c>
    </row>
    <row r="137" s="2" customFormat="1" ht="24.15" customHeight="1">
      <c r="A137" s="38"/>
      <c r="B137" s="39"/>
      <c r="C137" s="227" t="s">
        <v>188</v>
      </c>
      <c r="D137" s="227" t="s">
        <v>185</v>
      </c>
      <c r="E137" s="228" t="s">
        <v>6092</v>
      </c>
      <c r="F137" s="229" t="s">
        <v>6093</v>
      </c>
      <c r="G137" s="230" t="s">
        <v>187</v>
      </c>
      <c r="H137" s="231">
        <v>6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1.8</v>
      </c>
      <c r="T137" s="238">
        <f>S137*H137</f>
        <v>10.800000000000001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188</v>
      </c>
      <c r="AT137" s="239" t="s">
        <v>185</v>
      </c>
      <c r="AU137" s="239" t="s">
        <v>83</v>
      </c>
      <c r="AY137" s="17" t="s">
        <v>183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81</v>
      </c>
      <c r="BK137" s="240">
        <f>ROUND(I137*H137,2)</f>
        <v>0</v>
      </c>
      <c r="BL137" s="17" t="s">
        <v>188</v>
      </c>
      <c r="BM137" s="239" t="s">
        <v>6094</v>
      </c>
    </row>
    <row r="138" s="12" customFormat="1" ht="22.8" customHeight="1">
      <c r="A138" s="12"/>
      <c r="B138" s="211"/>
      <c r="C138" s="212"/>
      <c r="D138" s="213" t="s">
        <v>72</v>
      </c>
      <c r="E138" s="225" t="s">
        <v>433</v>
      </c>
      <c r="F138" s="225" t="s">
        <v>434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SUM(P139:P145)</f>
        <v>0</v>
      </c>
      <c r="Q138" s="219"/>
      <c r="R138" s="220">
        <f>SUM(R139:R145)</f>
        <v>0</v>
      </c>
      <c r="S138" s="219"/>
      <c r="T138" s="221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81</v>
      </c>
      <c r="AT138" s="223" t="s">
        <v>72</v>
      </c>
      <c r="AU138" s="223" t="s">
        <v>81</v>
      </c>
      <c r="AY138" s="222" t="s">
        <v>183</v>
      </c>
      <c r="BK138" s="224">
        <f>SUM(BK139:BK145)</f>
        <v>0</v>
      </c>
    </row>
    <row r="139" s="2" customFormat="1" ht="24.15" customHeight="1">
      <c r="A139" s="38"/>
      <c r="B139" s="39"/>
      <c r="C139" s="227" t="s">
        <v>244</v>
      </c>
      <c r="D139" s="227" t="s">
        <v>185</v>
      </c>
      <c r="E139" s="228" t="s">
        <v>436</v>
      </c>
      <c r="F139" s="229" t="s">
        <v>437</v>
      </c>
      <c r="G139" s="230" t="s">
        <v>293</v>
      </c>
      <c r="H139" s="231">
        <v>16.457000000000001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188</v>
      </c>
      <c r="AT139" s="239" t="s">
        <v>185</v>
      </c>
      <c r="AU139" s="239" t="s">
        <v>83</v>
      </c>
      <c r="AY139" s="17" t="s">
        <v>183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188</v>
      </c>
      <c r="BM139" s="239" t="s">
        <v>6095</v>
      </c>
    </row>
    <row r="140" s="2" customFormat="1" ht="33" customHeight="1">
      <c r="A140" s="38"/>
      <c r="B140" s="39"/>
      <c r="C140" s="227" t="s">
        <v>257</v>
      </c>
      <c r="D140" s="227" t="s">
        <v>185</v>
      </c>
      <c r="E140" s="228" t="s">
        <v>440</v>
      </c>
      <c r="F140" s="229" t="s">
        <v>441</v>
      </c>
      <c r="G140" s="230" t="s">
        <v>293</v>
      </c>
      <c r="H140" s="231">
        <v>82.284999999999997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188</v>
      </c>
      <c r="AT140" s="239" t="s">
        <v>185</v>
      </c>
      <c r="AU140" s="239" t="s">
        <v>83</v>
      </c>
      <c r="AY140" s="17" t="s">
        <v>183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81</v>
      </c>
      <c r="BK140" s="240">
        <f>ROUND(I140*H140,2)</f>
        <v>0</v>
      </c>
      <c r="BL140" s="17" t="s">
        <v>188</v>
      </c>
      <c r="BM140" s="239" t="s">
        <v>6096</v>
      </c>
    </row>
    <row r="141" s="14" customFormat="1">
      <c r="A141" s="14"/>
      <c r="B141" s="252"/>
      <c r="C141" s="253"/>
      <c r="D141" s="243" t="s">
        <v>195</v>
      </c>
      <c r="E141" s="253"/>
      <c r="F141" s="255" t="s">
        <v>6097</v>
      </c>
      <c r="G141" s="253"/>
      <c r="H141" s="256">
        <v>82.284999999999997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195</v>
      </c>
      <c r="AU141" s="262" t="s">
        <v>83</v>
      </c>
      <c r="AV141" s="14" t="s">
        <v>83</v>
      </c>
      <c r="AW141" s="14" t="s">
        <v>4</v>
      </c>
      <c r="AX141" s="14" t="s">
        <v>81</v>
      </c>
      <c r="AY141" s="262" t="s">
        <v>183</v>
      </c>
    </row>
    <row r="142" s="2" customFormat="1" ht="24.15" customHeight="1">
      <c r="A142" s="38"/>
      <c r="B142" s="39"/>
      <c r="C142" s="227" t="s">
        <v>277</v>
      </c>
      <c r="D142" s="227" t="s">
        <v>185</v>
      </c>
      <c r="E142" s="228" t="s">
        <v>445</v>
      </c>
      <c r="F142" s="229" t="s">
        <v>446</v>
      </c>
      <c r="G142" s="230" t="s">
        <v>293</v>
      </c>
      <c r="H142" s="231">
        <v>16.457000000000001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188</v>
      </c>
      <c r="AT142" s="239" t="s">
        <v>185</v>
      </c>
      <c r="AU142" s="239" t="s">
        <v>83</v>
      </c>
      <c r="AY142" s="17" t="s">
        <v>183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188</v>
      </c>
      <c r="BM142" s="239" t="s">
        <v>6098</v>
      </c>
    </row>
    <row r="143" s="2" customFormat="1" ht="24.15" customHeight="1">
      <c r="A143" s="38"/>
      <c r="B143" s="39"/>
      <c r="C143" s="227" t="s">
        <v>283</v>
      </c>
      <c r="D143" s="227" t="s">
        <v>185</v>
      </c>
      <c r="E143" s="228" t="s">
        <v>449</v>
      </c>
      <c r="F143" s="229" t="s">
        <v>450</v>
      </c>
      <c r="G143" s="230" t="s">
        <v>293</v>
      </c>
      <c r="H143" s="231">
        <v>312.68299999999999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188</v>
      </c>
      <c r="AT143" s="239" t="s">
        <v>185</v>
      </c>
      <c r="AU143" s="239" t="s">
        <v>83</v>
      </c>
      <c r="AY143" s="17" t="s">
        <v>183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188</v>
      </c>
      <c r="BM143" s="239" t="s">
        <v>6099</v>
      </c>
    </row>
    <row r="144" s="14" customFormat="1">
      <c r="A144" s="14"/>
      <c r="B144" s="252"/>
      <c r="C144" s="253"/>
      <c r="D144" s="243" t="s">
        <v>195</v>
      </c>
      <c r="E144" s="253"/>
      <c r="F144" s="255" t="s">
        <v>6100</v>
      </c>
      <c r="G144" s="253"/>
      <c r="H144" s="256">
        <v>312.68299999999999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195</v>
      </c>
      <c r="AU144" s="262" t="s">
        <v>83</v>
      </c>
      <c r="AV144" s="14" t="s">
        <v>83</v>
      </c>
      <c r="AW144" s="14" t="s">
        <v>4</v>
      </c>
      <c r="AX144" s="14" t="s">
        <v>81</v>
      </c>
      <c r="AY144" s="262" t="s">
        <v>183</v>
      </c>
    </row>
    <row r="145" s="2" customFormat="1" ht="24.15" customHeight="1">
      <c r="A145" s="38"/>
      <c r="B145" s="39"/>
      <c r="C145" s="227" t="s">
        <v>190</v>
      </c>
      <c r="D145" s="227" t="s">
        <v>185</v>
      </c>
      <c r="E145" s="228" t="s">
        <v>6101</v>
      </c>
      <c r="F145" s="229" t="s">
        <v>6102</v>
      </c>
      <c r="G145" s="230" t="s">
        <v>293</v>
      </c>
      <c r="H145" s="231">
        <v>16.457000000000001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188</v>
      </c>
      <c r="AT145" s="239" t="s">
        <v>185</v>
      </c>
      <c r="AU145" s="239" t="s">
        <v>83</v>
      </c>
      <c r="AY145" s="17" t="s">
        <v>183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81</v>
      </c>
      <c r="BK145" s="240">
        <f>ROUND(I145*H145,2)</f>
        <v>0</v>
      </c>
      <c r="BL145" s="17" t="s">
        <v>188</v>
      </c>
      <c r="BM145" s="239" t="s">
        <v>6103</v>
      </c>
    </row>
    <row r="146" s="12" customFormat="1" ht="22.8" customHeight="1">
      <c r="A146" s="12"/>
      <c r="B146" s="211"/>
      <c r="C146" s="212"/>
      <c r="D146" s="213" t="s">
        <v>72</v>
      </c>
      <c r="E146" s="225" t="s">
        <v>2204</v>
      </c>
      <c r="F146" s="225" t="s">
        <v>2205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SUM(P147:P148)</f>
        <v>0</v>
      </c>
      <c r="Q146" s="219"/>
      <c r="R146" s="220">
        <f>SUM(R147:R148)</f>
        <v>0</v>
      </c>
      <c r="S146" s="219"/>
      <c r="T146" s="221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81</v>
      </c>
      <c r="AT146" s="223" t="s">
        <v>72</v>
      </c>
      <c r="AU146" s="223" t="s">
        <v>81</v>
      </c>
      <c r="AY146" s="222" t="s">
        <v>183</v>
      </c>
      <c r="BK146" s="224">
        <f>SUM(BK147:BK148)</f>
        <v>0</v>
      </c>
    </row>
    <row r="147" s="2" customFormat="1" ht="24.15" customHeight="1">
      <c r="A147" s="38"/>
      <c r="B147" s="39"/>
      <c r="C147" s="227" t="s">
        <v>137</v>
      </c>
      <c r="D147" s="227" t="s">
        <v>185</v>
      </c>
      <c r="E147" s="228" t="s">
        <v>2207</v>
      </c>
      <c r="F147" s="229" t="s">
        <v>2208</v>
      </c>
      <c r="G147" s="230" t="s">
        <v>293</v>
      </c>
      <c r="H147" s="231">
        <v>16.690999999999999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188</v>
      </c>
      <c r="AT147" s="239" t="s">
        <v>185</v>
      </c>
      <c r="AU147" s="239" t="s">
        <v>83</v>
      </c>
      <c r="AY147" s="17" t="s">
        <v>183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188</v>
      </c>
      <c r="BM147" s="239" t="s">
        <v>6104</v>
      </c>
    </row>
    <row r="148" s="2" customFormat="1" ht="24.15" customHeight="1">
      <c r="A148" s="38"/>
      <c r="B148" s="39"/>
      <c r="C148" s="227" t="s">
        <v>140</v>
      </c>
      <c r="D148" s="227" t="s">
        <v>185</v>
      </c>
      <c r="E148" s="228" t="s">
        <v>2211</v>
      </c>
      <c r="F148" s="229" t="s">
        <v>2212</v>
      </c>
      <c r="G148" s="230" t="s">
        <v>293</v>
      </c>
      <c r="H148" s="231">
        <v>16.690999999999999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188</v>
      </c>
      <c r="AT148" s="239" t="s">
        <v>185</v>
      </c>
      <c r="AU148" s="239" t="s">
        <v>83</v>
      </c>
      <c r="AY148" s="17" t="s">
        <v>183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188</v>
      </c>
      <c r="BM148" s="239" t="s">
        <v>6105</v>
      </c>
    </row>
    <row r="149" s="12" customFormat="1" ht="25.92" customHeight="1">
      <c r="A149" s="12"/>
      <c r="B149" s="211"/>
      <c r="C149" s="212"/>
      <c r="D149" s="213" t="s">
        <v>72</v>
      </c>
      <c r="E149" s="214" t="s">
        <v>457</v>
      </c>
      <c r="F149" s="214" t="s">
        <v>458</v>
      </c>
      <c r="G149" s="212"/>
      <c r="H149" s="212"/>
      <c r="I149" s="215"/>
      <c r="J149" s="216">
        <f>BK149</f>
        <v>0</v>
      </c>
      <c r="K149" s="212"/>
      <c r="L149" s="217"/>
      <c r="M149" s="218"/>
      <c r="N149" s="219"/>
      <c r="O149" s="219"/>
      <c r="P149" s="220">
        <f>P150+P172</f>
        <v>0</v>
      </c>
      <c r="Q149" s="219"/>
      <c r="R149" s="220">
        <f>R150+R172</f>
        <v>0.42727280000000001</v>
      </c>
      <c r="S149" s="219"/>
      <c r="T149" s="221">
        <f>T150+T172</f>
        <v>0.25655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83</v>
      </c>
      <c r="AT149" s="223" t="s">
        <v>72</v>
      </c>
      <c r="AU149" s="223" t="s">
        <v>73</v>
      </c>
      <c r="AY149" s="222" t="s">
        <v>183</v>
      </c>
      <c r="BK149" s="224">
        <f>BK150+BK172</f>
        <v>0</v>
      </c>
    </row>
    <row r="150" s="12" customFormat="1" ht="22.8" customHeight="1">
      <c r="A150" s="12"/>
      <c r="B150" s="211"/>
      <c r="C150" s="212"/>
      <c r="D150" s="213" t="s">
        <v>72</v>
      </c>
      <c r="E150" s="225" t="s">
        <v>2393</v>
      </c>
      <c r="F150" s="225" t="s">
        <v>2394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SUM(P151:P171)</f>
        <v>0</v>
      </c>
      <c r="Q150" s="219"/>
      <c r="R150" s="220">
        <f>SUM(R151:R171)</f>
        <v>0.084692799999999999</v>
      </c>
      <c r="S150" s="219"/>
      <c r="T150" s="221">
        <f>SUM(T151:T171)</f>
        <v>0.022589999999999999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83</v>
      </c>
      <c r="AT150" s="223" t="s">
        <v>72</v>
      </c>
      <c r="AU150" s="223" t="s">
        <v>81</v>
      </c>
      <c r="AY150" s="222" t="s">
        <v>183</v>
      </c>
      <c r="BK150" s="224">
        <f>SUM(BK151:BK171)</f>
        <v>0</v>
      </c>
    </row>
    <row r="151" s="2" customFormat="1" ht="33" customHeight="1">
      <c r="A151" s="38"/>
      <c r="B151" s="39"/>
      <c r="C151" s="227" t="s">
        <v>8</v>
      </c>
      <c r="D151" s="227" t="s">
        <v>185</v>
      </c>
      <c r="E151" s="228" t="s">
        <v>6106</v>
      </c>
      <c r="F151" s="229" t="s">
        <v>6107</v>
      </c>
      <c r="G151" s="230" t="s">
        <v>319</v>
      </c>
      <c r="H151" s="231">
        <v>3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0.0075300000000000002</v>
      </c>
      <c r="T151" s="238">
        <f>S151*H151</f>
        <v>0.022589999999999999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327</v>
      </c>
      <c r="AT151" s="239" t="s">
        <v>185</v>
      </c>
      <c r="AU151" s="239" t="s">
        <v>83</v>
      </c>
      <c r="AY151" s="17" t="s">
        <v>183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327</v>
      </c>
      <c r="BM151" s="239" t="s">
        <v>6108</v>
      </c>
    </row>
    <row r="152" s="13" customFormat="1">
      <c r="A152" s="13"/>
      <c r="B152" s="241"/>
      <c r="C152" s="242"/>
      <c r="D152" s="243" t="s">
        <v>195</v>
      </c>
      <c r="E152" s="244" t="s">
        <v>1</v>
      </c>
      <c r="F152" s="245" t="s">
        <v>6109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195</v>
      </c>
      <c r="AU152" s="251" t="s">
        <v>83</v>
      </c>
      <c r="AV152" s="13" t="s">
        <v>81</v>
      </c>
      <c r="AW152" s="13" t="s">
        <v>30</v>
      </c>
      <c r="AX152" s="13" t="s">
        <v>73</v>
      </c>
      <c r="AY152" s="251" t="s">
        <v>183</v>
      </c>
    </row>
    <row r="153" s="14" customFormat="1">
      <c r="A153" s="14"/>
      <c r="B153" s="252"/>
      <c r="C153" s="253"/>
      <c r="D153" s="243" t="s">
        <v>195</v>
      </c>
      <c r="E153" s="254" t="s">
        <v>1</v>
      </c>
      <c r="F153" s="255" t="s">
        <v>199</v>
      </c>
      <c r="G153" s="253"/>
      <c r="H153" s="256">
        <v>3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195</v>
      </c>
      <c r="AU153" s="262" t="s">
        <v>83</v>
      </c>
      <c r="AV153" s="14" t="s">
        <v>83</v>
      </c>
      <c r="AW153" s="14" t="s">
        <v>30</v>
      </c>
      <c r="AX153" s="14" t="s">
        <v>81</v>
      </c>
      <c r="AY153" s="262" t="s">
        <v>183</v>
      </c>
    </row>
    <row r="154" s="2" customFormat="1" ht="24.15" customHeight="1">
      <c r="A154" s="38"/>
      <c r="B154" s="39"/>
      <c r="C154" s="227" t="s">
        <v>143</v>
      </c>
      <c r="D154" s="227" t="s">
        <v>185</v>
      </c>
      <c r="E154" s="228" t="s">
        <v>5761</v>
      </c>
      <c r="F154" s="229" t="s">
        <v>5762</v>
      </c>
      <c r="G154" s="230" t="s">
        <v>202</v>
      </c>
      <c r="H154" s="231">
        <v>23.844999999999999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0.00022000000000000001</v>
      </c>
      <c r="R154" s="237">
        <f>Q154*H154</f>
        <v>0.0052458999999999995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327</v>
      </c>
      <c r="AT154" s="239" t="s">
        <v>185</v>
      </c>
      <c r="AU154" s="239" t="s">
        <v>83</v>
      </c>
      <c r="AY154" s="17" t="s">
        <v>183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81</v>
      </c>
      <c r="BK154" s="240">
        <f>ROUND(I154*H154,2)</f>
        <v>0</v>
      </c>
      <c r="BL154" s="17" t="s">
        <v>327</v>
      </c>
      <c r="BM154" s="239" t="s">
        <v>6110</v>
      </c>
    </row>
    <row r="155" s="14" customFormat="1">
      <c r="A155" s="14"/>
      <c r="B155" s="252"/>
      <c r="C155" s="253"/>
      <c r="D155" s="243" t="s">
        <v>195</v>
      </c>
      <c r="E155" s="253"/>
      <c r="F155" s="255" t="s">
        <v>6111</v>
      </c>
      <c r="G155" s="253"/>
      <c r="H155" s="256">
        <v>23.844999999999999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195</v>
      </c>
      <c r="AU155" s="262" t="s">
        <v>83</v>
      </c>
      <c r="AV155" s="14" t="s">
        <v>83</v>
      </c>
      <c r="AW155" s="14" t="s">
        <v>4</v>
      </c>
      <c r="AX155" s="14" t="s">
        <v>81</v>
      </c>
      <c r="AY155" s="262" t="s">
        <v>183</v>
      </c>
    </row>
    <row r="156" s="2" customFormat="1" ht="66.75" customHeight="1">
      <c r="A156" s="38"/>
      <c r="B156" s="39"/>
      <c r="C156" s="277" t="s">
        <v>146</v>
      </c>
      <c r="D156" s="289" t="s">
        <v>649</v>
      </c>
      <c r="E156" s="278" t="s">
        <v>5767</v>
      </c>
      <c r="F156" s="279" t="s">
        <v>5768</v>
      </c>
      <c r="G156" s="280" t="s">
        <v>202</v>
      </c>
      <c r="H156" s="281">
        <v>21.068000000000001</v>
      </c>
      <c r="I156" s="282"/>
      <c r="J156" s="283">
        <f>ROUND(I156*H156,2)</f>
        <v>0</v>
      </c>
      <c r="K156" s="284"/>
      <c r="L156" s="285"/>
      <c r="M156" s="286" t="s">
        <v>1</v>
      </c>
      <c r="N156" s="287" t="s">
        <v>38</v>
      </c>
      <c r="O156" s="91"/>
      <c r="P156" s="237">
        <f>O156*H156</f>
        <v>0</v>
      </c>
      <c r="Q156" s="237">
        <v>0.0033</v>
      </c>
      <c r="R156" s="237">
        <f>Q156*H156</f>
        <v>0.0695244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435</v>
      </c>
      <c r="AT156" s="239" t="s">
        <v>649</v>
      </c>
      <c r="AU156" s="239" t="s">
        <v>83</v>
      </c>
      <c r="AY156" s="17" t="s">
        <v>183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81</v>
      </c>
      <c r="BK156" s="240">
        <f>ROUND(I156*H156,2)</f>
        <v>0</v>
      </c>
      <c r="BL156" s="17" t="s">
        <v>327</v>
      </c>
      <c r="BM156" s="239" t="s">
        <v>6112</v>
      </c>
    </row>
    <row r="157" s="13" customFormat="1">
      <c r="A157" s="13"/>
      <c r="B157" s="241"/>
      <c r="C157" s="242"/>
      <c r="D157" s="243" t="s">
        <v>195</v>
      </c>
      <c r="E157" s="244" t="s">
        <v>1</v>
      </c>
      <c r="F157" s="245" t="s">
        <v>6113</v>
      </c>
      <c r="G157" s="242"/>
      <c r="H157" s="244" t="s">
        <v>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195</v>
      </c>
      <c r="AU157" s="251" t="s">
        <v>83</v>
      </c>
      <c r="AV157" s="13" t="s">
        <v>81</v>
      </c>
      <c r="AW157" s="13" t="s">
        <v>30</v>
      </c>
      <c r="AX157" s="13" t="s">
        <v>73</v>
      </c>
      <c r="AY157" s="251" t="s">
        <v>183</v>
      </c>
    </row>
    <row r="158" s="14" customFormat="1">
      <c r="A158" s="14"/>
      <c r="B158" s="252"/>
      <c r="C158" s="253"/>
      <c r="D158" s="243" t="s">
        <v>195</v>
      </c>
      <c r="E158" s="254" t="s">
        <v>1</v>
      </c>
      <c r="F158" s="255" t="s">
        <v>6114</v>
      </c>
      <c r="G158" s="253"/>
      <c r="H158" s="256">
        <v>13.375999999999999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195</v>
      </c>
      <c r="AU158" s="262" t="s">
        <v>83</v>
      </c>
      <c r="AV158" s="14" t="s">
        <v>83</v>
      </c>
      <c r="AW158" s="14" t="s">
        <v>30</v>
      </c>
      <c r="AX158" s="14" t="s">
        <v>73</v>
      </c>
      <c r="AY158" s="262" t="s">
        <v>183</v>
      </c>
    </row>
    <row r="159" s="13" customFormat="1">
      <c r="A159" s="13"/>
      <c r="B159" s="241"/>
      <c r="C159" s="242"/>
      <c r="D159" s="243" t="s">
        <v>195</v>
      </c>
      <c r="E159" s="244" t="s">
        <v>1</v>
      </c>
      <c r="F159" s="245" t="s">
        <v>6115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195</v>
      </c>
      <c r="AU159" s="251" t="s">
        <v>83</v>
      </c>
      <c r="AV159" s="13" t="s">
        <v>81</v>
      </c>
      <c r="AW159" s="13" t="s">
        <v>30</v>
      </c>
      <c r="AX159" s="13" t="s">
        <v>73</v>
      </c>
      <c r="AY159" s="251" t="s">
        <v>183</v>
      </c>
    </row>
    <row r="160" s="14" customFormat="1">
      <c r="A160" s="14"/>
      <c r="B160" s="252"/>
      <c r="C160" s="253"/>
      <c r="D160" s="243" t="s">
        <v>195</v>
      </c>
      <c r="E160" s="254" t="s">
        <v>1</v>
      </c>
      <c r="F160" s="255" t="s">
        <v>6116</v>
      </c>
      <c r="G160" s="253"/>
      <c r="H160" s="256">
        <v>5.5739999999999998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195</v>
      </c>
      <c r="AU160" s="262" t="s">
        <v>83</v>
      </c>
      <c r="AV160" s="14" t="s">
        <v>83</v>
      </c>
      <c r="AW160" s="14" t="s">
        <v>30</v>
      </c>
      <c r="AX160" s="14" t="s">
        <v>73</v>
      </c>
      <c r="AY160" s="262" t="s">
        <v>183</v>
      </c>
    </row>
    <row r="161" s="13" customFormat="1">
      <c r="A161" s="13"/>
      <c r="B161" s="241"/>
      <c r="C161" s="242"/>
      <c r="D161" s="243" t="s">
        <v>195</v>
      </c>
      <c r="E161" s="244" t="s">
        <v>1</v>
      </c>
      <c r="F161" s="245" t="s">
        <v>6117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195</v>
      </c>
      <c r="AU161" s="251" t="s">
        <v>83</v>
      </c>
      <c r="AV161" s="13" t="s">
        <v>81</v>
      </c>
      <c r="AW161" s="13" t="s">
        <v>30</v>
      </c>
      <c r="AX161" s="13" t="s">
        <v>73</v>
      </c>
      <c r="AY161" s="251" t="s">
        <v>183</v>
      </c>
    </row>
    <row r="162" s="14" customFormat="1">
      <c r="A162" s="14"/>
      <c r="B162" s="252"/>
      <c r="C162" s="253"/>
      <c r="D162" s="243" t="s">
        <v>195</v>
      </c>
      <c r="E162" s="254" t="s">
        <v>1</v>
      </c>
      <c r="F162" s="255" t="s">
        <v>6118</v>
      </c>
      <c r="G162" s="253"/>
      <c r="H162" s="256">
        <v>1.115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195</v>
      </c>
      <c r="AU162" s="262" t="s">
        <v>83</v>
      </c>
      <c r="AV162" s="14" t="s">
        <v>83</v>
      </c>
      <c r="AW162" s="14" t="s">
        <v>30</v>
      </c>
      <c r="AX162" s="14" t="s">
        <v>73</v>
      </c>
      <c r="AY162" s="262" t="s">
        <v>183</v>
      </c>
    </row>
    <row r="163" s="15" customFormat="1">
      <c r="A163" s="15"/>
      <c r="B163" s="263"/>
      <c r="C163" s="264"/>
      <c r="D163" s="243" t="s">
        <v>195</v>
      </c>
      <c r="E163" s="265" t="s">
        <v>1</v>
      </c>
      <c r="F163" s="266" t="s">
        <v>219</v>
      </c>
      <c r="G163" s="264"/>
      <c r="H163" s="267">
        <v>20.064999999999998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3" t="s">
        <v>195</v>
      </c>
      <c r="AU163" s="273" t="s">
        <v>83</v>
      </c>
      <c r="AV163" s="15" t="s">
        <v>188</v>
      </c>
      <c r="AW163" s="15" t="s">
        <v>30</v>
      </c>
      <c r="AX163" s="15" t="s">
        <v>81</v>
      </c>
      <c r="AY163" s="273" t="s">
        <v>183</v>
      </c>
    </row>
    <row r="164" s="14" customFormat="1">
      <c r="A164" s="14"/>
      <c r="B164" s="252"/>
      <c r="C164" s="253"/>
      <c r="D164" s="243" t="s">
        <v>195</v>
      </c>
      <c r="E164" s="253"/>
      <c r="F164" s="255" t="s">
        <v>6119</v>
      </c>
      <c r="G164" s="253"/>
      <c r="H164" s="256">
        <v>21.068000000000001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195</v>
      </c>
      <c r="AU164" s="262" t="s">
        <v>83</v>
      </c>
      <c r="AV164" s="14" t="s">
        <v>83</v>
      </c>
      <c r="AW164" s="14" t="s">
        <v>4</v>
      </c>
      <c r="AX164" s="14" t="s">
        <v>81</v>
      </c>
      <c r="AY164" s="262" t="s">
        <v>183</v>
      </c>
    </row>
    <row r="165" s="2" customFormat="1" ht="24.15" customHeight="1">
      <c r="A165" s="38"/>
      <c r="B165" s="39"/>
      <c r="C165" s="277" t="s">
        <v>322</v>
      </c>
      <c r="D165" s="277" t="s">
        <v>649</v>
      </c>
      <c r="E165" s="278" t="s">
        <v>5771</v>
      </c>
      <c r="F165" s="279" t="s">
        <v>5772</v>
      </c>
      <c r="G165" s="280" t="s">
        <v>202</v>
      </c>
      <c r="H165" s="281">
        <v>3.9689999999999999</v>
      </c>
      <c r="I165" s="282"/>
      <c r="J165" s="283">
        <f>ROUND(I165*H165,2)</f>
        <v>0</v>
      </c>
      <c r="K165" s="284"/>
      <c r="L165" s="285"/>
      <c r="M165" s="286" t="s">
        <v>1</v>
      </c>
      <c r="N165" s="287" t="s">
        <v>38</v>
      </c>
      <c r="O165" s="91"/>
      <c r="P165" s="237">
        <f>O165*H165</f>
        <v>0</v>
      </c>
      <c r="Q165" s="237">
        <v>0.0025000000000000001</v>
      </c>
      <c r="R165" s="237">
        <f>Q165*H165</f>
        <v>0.009922499999999999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435</v>
      </c>
      <c r="AT165" s="239" t="s">
        <v>649</v>
      </c>
      <c r="AU165" s="239" t="s">
        <v>83</v>
      </c>
      <c r="AY165" s="17" t="s">
        <v>183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81</v>
      </c>
      <c r="BK165" s="240">
        <f>ROUND(I165*H165,2)</f>
        <v>0</v>
      </c>
      <c r="BL165" s="17" t="s">
        <v>327</v>
      </c>
      <c r="BM165" s="239" t="s">
        <v>6120</v>
      </c>
    </row>
    <row r="166" s="13" customFormat="1">
      <c r="A166" s="13"/>
      <c r="B166" s="241"/>
      <c r="C166" s="242"/>
      <c r="D166" s="243" t="s">
        <v>195</v>
      </c>
      <c r="E166" s="244" t="s">
        <v>1</v>
      </c>
      <c r="F166" s="245" t="s">
        <v>6121</v>
      </c>
      <c r="G166" s="242"/>
      <c r="H166" s="244" t="s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195</v>
      </c>
      <c r="AU166" s="251" t="s">
        <v>83</v>
      </c>
      <c r="AV166" s="13" t="s">
        <v>81</v>
      </c>
      <c r="AW166" s="13" t="s">
        <v>30</v>
      </c>
      <c r="AX166" s="13" t="s">
        <v>73</v>
      </c>
      <c r="AY166" s="251" t="s">
        <v>183</v>
      </c>
    </row>
    <row r="167" s="14" customFormat="1">
      <c r="A167" s="14"/>
      <c r="B167" s="252"/>
      <c r="C167" s="253"/>
      <c r="D167" s="243" t="s">
        <v>195</v>
      </c>
      <c r="E167" s="254" t="s">
        <v>1</v>
      </c>
      <c r="F167" s="255" t="s">
        <v>6122</v>
      </c>
      <c r="G167" s="253"/>
      <c r="H167" s="256">
        <v>3.7799999999999998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195</v>
      </c>
      <c r="AU167" s="262" t="s">
        <v>83</v>
      </c>
      <c r="AV167" s="14" t="s">
        <v>83</v>
      </c>
      <c r="AW167" s="14" t="s">
        <v>30</v>
      </c>
      <c r="AX167" s="14" t="s">
        <v>81</v>
      </c>
      <c r="AY167" s="262" t="s">
        <v>183</v>
      </c>
    </row>
    <row r="168" s="14" customFormat="1">
      <c r="A168" s="14"/>
      <c r="B168" s="252"/>
      <c r="C168" s="253"/>
      <c r="D168" s="243" t="s">
        <v>195</v>
      </c>
      <c r="E168" s="253"/>
      <c r="F168" s="255" t="s">
        <v>6123</v>
      </c>
      <c r="G168" s="253"/>
      <c r="H168" s="256">
        <v>3.9689999999999999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195</v>
      </c>
      <c r="AU168" s="262" t="s">
        <v>83</v>
      </c>
      <c r="AV168" s="14" t="s">
        <v>83</v>
      </c>
      <c r="AW168" s="14" t="s">
        <v>4</v>
      </c>
      <c r="AX168" s="14" t="s">
        <v>81</v>
      </c>
      <c r="AY168" s="262" t="s">
        <v>183</v>
      </c>
    </row>
    <row r="169" s="2" customFormat="1" ht="24.15" customHeight="1">
      <c r="A169" s="38"/>
      <c r="B169" s="39"/>
      <c r="C169" s="227" t="s">
        <v>327</v>
      </c>
      <c r="D169" s="227" t="s">
        <v>185</v>
      </c>
      <c r="E169" s="228" t="s">
        <v>2541</v>
      </c>
      <c r="F169" s="229" t="s">
        <v>2542</v>
      </c>
      <c r="G169" s="230" t="s">
        <v>293</v>
      </c>
      <c r="H169" s="231">
        <v>0.085000000000000006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327</v>
      </c>
      <c r="AT169" s="239" t="s">
        <v>185</v>
      </c>
      <c r="AU169" s="239" t="s">
        <v>83</v>
      </c>
      <c r="AY169" s="17" t="s">
        <v>183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327</v>
      </c>
      <c r="BM169" s="239" t="s">
        <v>6124</v>
      </c>
    </row>
    <row r="170" s="2" customFormat="1" ht="33" customHeight="1">
      <c r="A170" s="38"/>
      <c r="B170" s="39"/>
      <c r="C170" s="227" t="s">
        <v>331</v>
      </c>
      <c r="D170" s="227" t="s">
        <v>185</v>
      </c>
      <c r="E170" s="228" t="s">
        <v>2545</v>
      </c>
      <c r="F170" s="229" t="s">
        <v>2546</v>
      </c>
      <c r="G170" s="230" t="s">
        <v>293</v>
      </c>
      <c r="H170" s="231">
        <v>0.255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327</v>
      </c>
      <c r="AT170" s="239" t="s">
        <v>185</v>
      </c>
      <c r="AU170" s="239" t="s">
        <v>83</v>
      </c>
      <c r="AY170" s="17" t="s">
        <v>183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81</v>
      </c>
      <c r="BK170" s="240">
        <f>ROUND(I170*H170,2)</f>
        <v>0</v>
      </c>
      <c r="BL170" s="17" t="s">
        <v>327</v>
      </c>
      <c r="BM170" s="239" t="s">
        <v>6125</v>
      </c>
    </row>
    <row r="171" s="14" customFormat="1">
      <c r="A171" s="14"/>
      <c r="B171" s="252"/>
      <c r="C171" s="253"/>
      <c r="D171" s="243" t="s">
        <v>195</v>
      </c>
      <c r="E171" s="253"/>
      <c r="F171" s="255" t="s">
        <v>5678</v>
      </c>
      <c r="G171" s="253"/>
      <c r="H171" s="256">
        <v>0.255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195</v>
      </c>
      <c r="AU171" s="262" t="s">
        <v>83</v>
      </c>
      <c r="AV171" s="14" t="s">
        <v>83</v>
      </c>
      <c r="AW171" s="14" t="s">
        <v>4</v>
      </c>
      <c r="AX171" s="14" t="s">
        <v>81</v>
      </c>
      <c r="AY171" s="262" t="s">
        <v>183</v>
      </c>
    </row>
    <row r="172" s="12" customFormat="1" ht="22.8" customHeight="1">
      <c r="A172" s="12"/>
      <c r="B172" s="211"/>
      <c r="C172" s="212"/>
      <c r="D172" s="213" t="s">
        <v>72</v>
      </c>
      <c r="E172" s="225" t="s">
        <v>4583</v>
      </c>
      <c r="F172" s="225" t="s">
        <v>117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SUM(P173:P296)</f>
        <v>0</v>
      </c>
      <c r="Q172" s="219"/>
      <c r="R172" s="220">
        <f>SUM(R173:R296)</f>
        <v>0.34258</v>
      </c>
      <c r="S172" s="219"/>
      <c r="T172" s="221">
        <f>SUM(T173:T296)</f>
        <v>0.23396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83</v>
      </c>
      <c r="AT172" s="223" t="s">
        <v>72</v>
      </c>
      <c r="AU172" s="223" t="s">
        <v>81</v>
      </c>
      <c r="AY172" s="222" t="s">
        <v>183</v>
      </c>
      <c r="BK172" s="224">
        <f>SUM(BK173:BK296)</f>
        <v>0</v>
      </c>
    </row>
    <row r="173" s="2" customFormat="1" ht="16.5" customHeight="1">
      <c r="A173" s="38"/>
      <c r="B173" s="39"/>
      <c r="C173" s="227" t="s">
        <v>335</v>
      </c>
      <c r="D173" s="227" t="s">
        <v>185</v>
      </c>
      <c r="E173" s="228" t="s">
        <v>6126</v>
      </c>
      <c r="F173" s="229" t="s">
        <v>6127</v>
      </c>
      <c r="G173" s="230" t="s">
        <v>325</v>
      </c>
      <c r="H173" s="231">
        <v>1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327</v>
      </c>
      <c r="AT173" s="239" t="s">
        <v>185</v>
      </c>
      <c r="AU173" s="239" t="s">
        <v>83</v>
      </c>
      <c r="AY173" s="17" t="s">
        <v>183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327</v>
      </c>
      <c r="BM173" s="239" t="s">
        <v>6128</v>
      </c>
    </row>
    <row r="174" s="13" customFormat="1">
      <c r="A174" s="13"/>
      <c r="B174" s="241"/>
      <c r="C174" s="242"/>
      <c r="D174" s="243" t="s">
        <v>195</v>
      </c>
      <c r="E174" s="244" t="s">
        <v>1</v>
      </c>
      <c r="F174" s="245" t="s">
        <v>6129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195</v>
      </c>
      <c r="AU174" s="251" t="s">
        <v>83</v>
      </c>
      <c r="AV174" s="13" t="s">
        <v>81</v>
      </c>
      <c r="AW174" s="13" t="s">
        <v>30</v>
      </c>
      <c r="AX174" s="13" t="s">
        <v>73</v>
      </c>
      <c r="AY174" s="251" t="s">
        <v>183</v>
      </c>
    </row>
    <row r="175" s="14" customFormat="1">
      <c r="A175" s="14"/>
      <c r="B175" s="252"/>
      <c r="C175" s="253"/>
      <c r="D175" s="243" t="s">
        <v>195</v>
      </c>
      <c r="E175" s="254" t="s">
        <v>1</v>
      </c>
      <c r="F175" s="255" t="s">
        <v>81</v>
      </c>
      <c r="G175" s="253"/>
      <c r="H175" s="256">
        <v>1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195</v>
      </c>
      <c r="AU175" s="262" t="s">
        <v>83</v>
      </c>
      <c r="AV175" s="14" t="s">
        <v>83</v>
      </c>
      <c r="AW175" s="14" t="s">
        <v>30</v>
      </c>
      <c r="AX175" s="14" t="s">
        <v>81</v>
      </c>
      <c r="AY175" s="262" t="s">
        <v>183</v>
      </c>
    </row>
    <row r="176" s="2" customFormat="1" ht="16.5" customHeight="1">
      <c r="A176" s="38"/>
      <c r="B176" s="39"/>
      <c r="C176" s="227" t="s">
        <v>343</v>
      </c>
      <c r="D176" s="227" t="s">
        <v>185</v>
      </c>
      <c r="E176" s="228" t="s">
        <v>6130</v>
      </c>
      <c r="F176" s="229" t="s">
        <v>6131</v>
      </c>
      <c r="G176" s="230" t="s">
        <v>325</v>
      </c>
      <c r="H176" s="231">
        <v>1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327</v>
      </c>
      <c r="AT176" s="239" t="s">
        <v>185</v>
      </c>
      <c r="AU176" s="239" t="s">
        <v>83</v>
      </c>
      <c r="AY176" s="17" t="s">
        <v>183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81</v>
      </c>
      <c r="BK176" s="240">
        <f>ROUND(I176*H176,2)</f>
        <v>0</v>
      </c>
      <c r="BL176" s="17" t="s">
        <v>327</v>
      </c>
      <c r="BM176" s="239" t="s">
        <v>6132</v>
      </c>
    </row>
    <row r="177" s="13" customFormat="1">
      <c r="A177" s="13"/>
      <c r="B177" s="241"/>
      <c r="C177" s="242"/>
      <c r="D177" s="243" t="s">
        <v>195</v>
      </c>
      <c r="E177" s="244" t="s">
        <v>1</v>
      </c>
      <c r="F177" s="245" t="s">
        <v>6129</v>
      </c>
      <c r="G177" s="242"/>
      <c r="H177" s="244" t="s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195</v>
      </c>
      <c r="AU177" s="251" t="s">
        <v>83</v>
      </c>
      <c r="AV177" s="13" t="s">
        <v>81</v>
      </c>
      <c r="AW177" s="13" t="s">
        <v>30</v>
      </c>
      <c r="AX177" s="13" t="s">
        <v>73</v>
      </c>
      <c r="AY177" s="251" t="s">
        <v>183</v>
      </c>
    </row>
    <row r="178" s="14" customFormat="1">
      <c r="A178" s="14"/>
      <c r="B178" s="252"/>
      <c r="C178" s="253"/>
      <c r="D178" s="243" t="s">
        <v>195</v>
      </c>
      <c r="E178" s="254" t="s">
        <v>1</v>
      </c>
      <c r="F178" s="255" t="s">
        <v>81</v>
      </c>
      <c r="G178" s="253"/>
      <c r="H178" s="256">
        <v>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195</v>
      </c>
      <c r="AU178" s="262" t="s">
        <v>83</v>
      </c>
      <c r="AV178" s="14" t="s">
        <v>83</v>
      </c>
      <c r="AW178" s="14" t="s">
        <v>30</v>
      </c>
      <c r="AX178" s="14" t="s">
        <v>81</v>
      </c>
      <c r="AY178" s="262" t="s">
        <v>183</v>
      </c>
    </row>
    <row r="179" s="2" customFormat="1" ht="16.5" customHeight="1">
      <c r="A179" s="38"/>
      <c r="B179" s="39"/>
      <c r="C179" s="227" t="s">
        <v>349</v>
      </c>
      <c r="D179" s="227" t="s">
        <v>185</v>
      </c>
      <c r="E179" s="228" t="s">
        <v>6133</v>
      </c>
      <c r="F179" s="229" t="s">
        <v>6134</v>
      </c>
      <c r="G179" s="230" t="s">
        <v>325</v>
      </c>
      <c r="H179" s="231">
        <v>1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327</v>
      </c>
      <c r="AT179" s="239" t="s">
        <v>185</v>
      </c>
      <c r="AU179" s="239" t="s">
        <v>83</v>
      </c>
      <c r="AY179" s="17" t="s">
        <v>183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81</v>
      </c>
      <c r="BK179" s="240">
        <f>ROUND(I179*H179,2)</f>
        <v>0</v>
      </c>
      <c r="BL179" s="17" t="s">
        <v>327</v>
      </c>
      <c r="BM179" s="239" t="s">
        <v>6135</v>
      </c>
    </row>
    <row r="180" s="13" customFormat="1">
      <c r="A180" s="13"/>
      <c r="B180" s="241"/>
      <c r="C180" s="242"/>
      <c r="D180" s="243" t="s">
        <v>195</v>
      </c>
      <c r="E180" s="244" t="s">
        <v>1</v>
      </c>
      <c r="F180" s="245" t="s">
        <v>6129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195</v>
      </c>
      <c r="AU180" s="251" t="s">
        <v>83</v>
      </c>
      <c r="AV180" s="13" t="s">
        <v>81</v>
      </c>
      <c r="AW180" s="13" t="s">
        <v>30</v>
      </c>
      <c r="AX180" s="13" t="s">
        <v>73</v>
      </c>
      <c r="AY180" s="251" t="s">
        <v>183</v>
      </c>
    </row>
    <row r="181" s="14" customFormat="1">
      <c r="A181" s="14"/>
      <c r="B181" s="252"/>
      <c r="C181" s="253"/>
      <c r="D181" s="243" t="s">
        <v>195</v>
      </c>
      <c r="E181" s="254" t="s">
        <v>1</v>
      </c>
      <c r="F181" s="255" t="s">
        <v>81</v>
      </c>
      <c r="G181" s="253"/>
      <c r="H181" s="256">
        <v>1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195</v>
      </c>
      <c r="AU181" s="262" t="s">
        <v>83</v>
      </c>
      <c r="AV181" s="14" t="s">
        <v>83</v>
      </c>
      <c r="AW181" s="14" t="s">
        <v>30</v>
      </c>
      <c r="AX181" s="14" t="s">
        <v>81</v>
      </c>
      <c r="AY181" s="262" t="s">
        <v>183</v>
      </c>
    </row>
    <row r="182" s="2" customFormat="1" ht="16.5" customHeight="1">
      <c r="A182" s="38"/>
      <c r="B182" s="39"/>
      <c r="C182" s="227" t="s">
        <v>7</v>
      </c>
      <c r="D182" s="227" t="s">
        <v>185</v>
      </c>
      <c r="E182" s="228" t="s">
        <v>6136</v>
      </c>
      <c r="F182" s="229" t="s">
        <v>6137</v>
      </c>
      <c r="G182" s="230" t="s">
        <v>325</v>
      </c>
      <c r="H182" s="231">
        <v>6</v>
      </c>
      <c r="I182" s="232"/>
      <c r="J182" s="233">
        <f>ROUND(I182*H182,2)</f>
        <v>0</v>
      </c>
      <c r="K182" s="234"/>
      <c r="L182" s="44"/>
      <c r="M182" s="235" t="s">
        <v>1</v>
      </c>
      <c r="N182" s="236" t="s">
        <v>38</v>
      </c>
      <c r="O182" s="91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327</v>
      </c>
      <c r="AT182" s="239" t="s">
        <v>185</v>
      </c>
      <c r="AU182" s="239" t="s">
        <v>83</v>
      </c>
      <c r="AY182" s="17" t="s">
        <v>183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7" t="s">
        <v>81</v>
      </c>
      <c r="BK182" s="240">
        <f>ROUND(I182*H182,2)</f>
        <v>0</v>
      </c>
      <c r="BL182" s="17" t="s">
        <v>327</v>
      </c>
      <c r="BM182" s="239" t="s">
        <v>6138</v>
      </c>
    </row>
    <row r="183" s="14" customFormat="1">
      <c r="A183" s="14"/>
      <c r="B183" s="252"/>
      <c r="C183" s="253"/>
      <c r="D183" s="243" t="s">
        <v>195</v>
      </c>
      <c r="E183" s="254" t="s">
        <v>1</v>
      </c>
      <c r="F183" s="255" t="s">
        <v>188</v>
      </c>
      <c r="G183" s="253"/>
      <c r="H183" s="256">
        <v>4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195</v>
      </c>
      <c r="AU183" s="262" t="s">
        <v>83</v>
      </c>
      <c r="AV183" s="14" t="s">
        <v>83</v>
      </c>
      <c r="AW183" s="14" t="s">
        <v>30</v>
      </c>
      <c r="AX183" s="14" t="s">
        <v>73</v>
      </c>
      <c r="AY183" s="262" t="s">
        <v>183</v>
      </c>
    </row>
    <row r="184" s="13" customFormat="1">
      <c r="A184" s="13"/>
      <c r="B184" s="241"/>
      <c r="C184" s="242"/>
      <c r="D184" s="243" t="s">
        <v>195</v>
      </c>
      <c r="E184" s="244" t="s">
        <v>1</v>
      </c>
      <c r="F184" s="245" t="s">
        <v>6117</v>
      </c>
      <c r="G184" s="242"/>
      <c r="H184" s="244" t="s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195</v>
      </c>
      <c r="AU184" s="251" t="s">
        <v>83</v>
      </c>
      <c r="AV184" s="13" t="s">
        <v>81</v>
      </c>
      <c r="AW184" s="13" t="s">
        <v>30</v>
      </c>
      <c r="AX184" s="13" t="s">
        <v>73</v>
      </c>
      <c r="AY184" s="251" t="s">
        <v>183</v>
      </c>
    </row>
    <row r="185" s="14" customFormat="1">
      <c r="A185" s="14"/>
      <c r="B185" s="252"/>
      <c r="C185" s="253"/>
      <c r="D185" s="243" t="s">
        <v>195</v>
      </c>
      <c r="E185" s="254" t="s">
        <v>1</v>
      </c>
      <c r="F185" s="255" t="s">
        <v>83</v>
      </c>
      <c r="G185" s="253"/>
      <c r="H185" s="256">
        <v>2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195</v>
      </c>
      <c r="AU185" s="262" t="s">
        <v>83</v>
      </c>
      <c r="AV185" s="14" t="s">
        <v>83</v>
      </c>
      <c r="AW185" s="14" t="s">
        <v>30</v>
      </c>
      <c r="AX185" s="14" t="s">
        <v>73</v>
      </c>
      <c r="AY185" s="262" t="s">
        <v>183</v>
      </c>
    </row>
    <row r="186" s="15" customFormat="1">
      <c r="A186" s="15"/>
      <c r="B186" s="263"/>
      <c r="C186" s="264"/>
      <c r="D186" s="243" t="s">
        <v>195</v>
      </c>
      <c r="E186" s="265" t="s">
        <v>1</v>
      </c>
      <c r="F186" s="266" t="s">
        <v>219</v>
      </c>
      <c r="G186" s="264"/>
      <c r="H186" s="267">
        <v>6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3" t="s">
        <v>195</v>
      </c>
      <c r="AU186" s="273" t="s">
        <v>83</v>
      </c>
      <c r="AV186" s="15" t="s">
        <v>188</v>
      </c>
      <c r="AW186" s="15" t="s">
        <v>30</v>
      </c>
      <c r="AX186" s="15" t="s">
        <v>81</v>
      </c>
      <c r="AY186" s="273" t="s">
        <v>183</v>
      </c>
    </row>
    <row r="187" s="2" customFormat="1" ht="21.75" customHeight="1">
      <c r="A187" s="38"/>
      <c r="B187" s="39"/>
      <c r="C187" s="277" t="s">
        <v>362</v>
      </c>
      <c r="D187" s="277" t="s">
        <v>649</v>
      </c>
      <c r="E187" s="278" t="s">
        <v>6139</v>
      </c>
      <c r="F187" s="279" t="s">
        <v>6140</v>
      </c>
      <c r="G187" s="280" t="s">
        <v>325</v>
      </c>
      <c r="H187" s="281">
        <v>6</v>
      </c>
      <c r="I187" s="282"/>
      <c r="J187" s="283">
        <f>ROUND(I187*H187,2)</f>
        <v>0</v>
      </c>
      <c r="K187" s="284"/>
      <c r="L187" s="285"/>
      <c r="M187" s="286" t="s">
        <v>1</v>
      </c>
      <c r="N187" s="287" t="s">
        <v>38</v>
      </c>
      <c r="O187" s="91"/>
      <c r="P187" s="237">
        <f>O187*H187</f>
        <v>0</v>
      </c>
      <c r="Q187" s="237">
        <v>0.00040000000000000002</v>
      </c>
      <c r="R187" s="237">
        <f>Q187*H187</f>
        <v>0.0024000000000000002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435</v>
      </c>
      <c r="AT187" s="239" t="s">
        <v>649</v>
      </c>
      <c r="AU187" s="239" t="s">
        <v>83</v>
      </c>
      <c r="AY187" s="17" t="s">
        <v>183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81</v>
      </c>
      <c r="BK187" s="240">
        <f>ROUND(I187*H187,2)</f>
        <v>0</v>
      </c>
      <c r="BL187" s="17" t="s">
        <v>327</v>
      </c>
      <c r="BM187" s="239" t="s">
        <v>6141</v>
      </c>
    </row>
    <row r="188" s="2" customFormat="1" ht="16.5" customHeight="1">
      <c r="A188" s="38"/>
      <c r="B188" s="39"/>
      <c r="C188" s="227" t="s">
        <v>370</v>
      </c>
      <c r="D188" s="227" t="s">
        <v>185</v>
      </c>
      <c r="E188" s="228" t="s">
        <v>6142</v>
      </c>
      <c r="F188" s="229" t="s">
        <v>6143</v>
      </c>
      <c r="G188" s="230" t="s">
        <v>325</v>
      </c>
      <c r="H188" s="231">
        <v>4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0.00050000000000000001</v>
      </c>
      <c r="T188" s="238">
        <f>S188*H188</f>
        <v>0.002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327</v>
      </c>
      <c r="AT188" s="239" t="s">
        <v>185</v>
      </c>
      <c r="AU188" s="239" t="s">
        <v>83</v>
      </c>
      <c r="AY188" s="17" t="s">
        <v>183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81</v>
      </c>
      <c r="BK188" s="240">
        <f>ROUND(I188*H188,2)</f>
        <v>0</v>
      </c>
      <c r="BL188" s="17" t="s">
        <v>327</v>
      </c>
      <c r="BM188" s="239" t="s">
        <v>6144</v>
      </c>
    </row>
    <row r="189" s="13" customFormat="1">
      <c r="A189" s="13"/>
      <c r="B189" s="241"/>
      <c r="C189" s="242"/>
      <c r="D189" s="243" t="s">
        <v>195</v>
      </c>
      <c r="E189" s="244" t="s">
        <v>1</v>
      </c>
      <c r="F189" s="245" t="s">
        <v>6145</v>
      </c>
      <c r="G189" s="242"/>
      <c r="H189" s="244" t="s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195</v>
      </c>
      <c r="AU189" s="251" t="s">
        <v>83</v>
      </c>
      <c r="AV189" s="13" t="s">
        <v>81</v>
      </c>
      <c r="AW189" s="13" t="s">
        <v>30</v>
      </c>
      <c r="AX189" s="13" t="s">
        <v>73</v>
      </c>
      <c r="AY189" s="251" t="s">
        <v>183</v>
      </c>
    </row>
    <row r="190" s="14" customFormat="1">
      <c r="A190" s="14"/>
      <c r="B190" s="252"/>
      <c r="C190" s="253"/>
      <c r="D190" s="243" t="s">
        <v>195</v>
      </c>
      <c r="E190" s="254" t="s">
        <v>1</v>
      </c>
      <c r="F190" s="255" t="s">
        <v>188</v>
      </c>
      <c r="G190" s="253"/>
      <c r="H190" s="256">
        <v>4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195</v>
      </c>
      <c r="AU190" s="262" t="s">
        <v>83</v>
      </c>
      <c r="AV190" s="14" t="s">
        <v>83</v>
      </c>
      <c r="AW190" s="14" t="s">
        <v>30</v>
      </c>
      <c r="AX190" s="14" t="s">
        <v>81</v>
      </c>
      <c r="AY190" s="262" t="s">
        <v>183</v>
      </c>
    </row>
    <row r="191" s="2" customFormat="1" ht="24.15" customHeight="1">
      <c r="A191" s="38"/>
      <c r="B191" s="39"/>
      <c r="C191" s="227" t="s">
        <v>376</v>
      </c>
      <c r="D191" s="227" t="s">
        <v>185</v>
      </c>
      <c r="E191" s="228" t="s">
        <v>6146</v>
      </c>
      <c r="F191" s="229" t="s">
        <v>6147</v>
      </c>
      <c r="G191" s="230" t="s">
        <v>325</v>
      </c>
      <c r="H191" s="231">
        <v>1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327</v>
      </c>
      <c r="AT191" s="239" t="s">
        <v>185</v>
      </c>
      <c r="AU191" s="239" t="s">
        <v>83</v>
      </c>
      <c r="AY191" s="17" t="s">
        <v>183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81</v>
      </c>
      <c r="BK191" s="240">
        <f>ROUND(I191*H191,2)</f>
        <v>0</v>
      </c>
      <c r="BL191" s="17" t="s">
        <v>327</v>
      </c>
      <c r="BM191" s="239" t="s">
        <v>6148</v>
      </c>
    </row>
    <row r="192" s="13" customFormat="1">
      <c r="A192" s="13"/>
      <c r="B192" s="241"/>
      <c r="C192" s="242"/>
      <c r="D192" s="243" t="s">
        <v>195</v>
      </c>
      <c r="E192" s="244" t="s">
        <v>1</v>
      </c>
      <c r="F192" s="245" t="s">
        <v>6149</v>
      </c>
      <c r="G192" s="242"/>
      <c r="H192" s="244" t="s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195</v>
      </c>
      <c r="AU192" s="251" t="s">
        <v>83</v>
      </c>
      <c r="AV192" s="13" t="s">
        <v>81</v>
      </c>
      <c r="AW192" s="13" t="s">
        <v>30</v>
      </c>
      <c r="AX192" s="13" t="s">
        <v>73</v>
      </c>
      <c r="AY192" s="251" t="s">
        <v>183</v>
      </c>
    </row>
    <row r="193" s="14" customFormat="1">
      <c r="A193" s="14"/>
      <c r="B193" s="252"/>
      <c r="C193" s="253"/>
      <c r="D193" s="243" t="s">
        <v>195</v>
      </c>
      <c r="E193" s="254" t="s">
        <v>1</v>
      </c>
      <c r="F193" s="255" t="s">
        <v>81</v>
      </c>
      <c r="G193" s="253"/>
      <c r="H193" s="256">
        <v>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195</v>
      </c>
      <c r="AU193" s="262" t="s">
        <v>83</v>
      </c>
      <c r="AV193" s="14" t="s">
        <v>83</v>
      </c>
      <c r="AW193" s="14" t="s">
        <v>30</v>
      </c>
      <c r="AX193" s="14" t="s">
        <v>81</v>
      </c>
      <c r="AY193" s="262" t="s">
        <v>183</v>
      </c>
    </row>
    <row r="194" s="2" customFormat="1" ht="16.5" customHeight="1">
      <c r="A194" s="38"/>
      <c r="B194" s="39"/>
      <c r="C194" s="277" t="s">
        <v>391</v>
      </c>
      <c r="D194" s="277" t="s">
        <v>649</v>
      </c>
      <c r="E194" s="278" t="s">
        <v>6150</v>
      </c>
      <c r="F194" s="279" t="s">
        <v>6151</v>
      </c>
      <c r="G194" s="280" t="s">
        <v>325</v>
      </c>
      <c r="H194" s="281">
        <v>1</v>
      </c>
      <c r="I194" s="282"/>
      <c r="J194" s="283">
        <f>ROUND(I194*H194,2)</f>
        <v>0</v>
      </c>
      <c r="K194" s="284"/>
      <c r="L194" s="285"/>
      <c r="M194" s="286" t="s">
        <v>1</v>
      </c>
      <c r="N194" s="287" t="s">
        <v>38</v>
      </c>
      <c r="O194" s="91"/>
      <c r="P194" s="237">
        <f>O194*H194</f>
        <v>0</v>
      </c>
      <c r="Q194" s="237">
        <v>0.0043</v>
      </c>
      <c r="R194" s="237">
        <f>Q194*H194</f>
        <v>0.0043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435</v>
      </c>
      <c r="AT194" s="239" t="s">
        <v>649</v>
      </c>
      <c r="AU194" s="239" t="s">
        <v>83</v>
      </c>
      <c r="AY194" s="17" t="s">
        <v>183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81</v>
      </c>
      <c r="BK194" s="240">
        <f>ROUND(I194*H194,2)</f>
        <v>0</v>
      </c>
      <c r="BL194" s="17" t="s">
        <v>327</v>
      </c>
      <c r="BM194" s="239" t="s">
        <v>6152</v>
      </c>
    </row>
    <row r="195" s="13" customFormat="1">
      <c r="A195" s="13"/>
      <c r="B195" s="241"/>
      <c r="C195" s="242"/>
      <c r="D195" s="243" t="s">
        <v>195</v>
      </c>
      <c r="E195" s="244" t="s">
        <v>1</v>
      </c>
      <c r="F195" s="245" t="s">
        <v>6149</v>
      </c>
      <c r="G195" s="242"/>
      <c r="H195" s="244" t="s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195</v>
      </c>
      <c r="AU195" s="251" t="s">
        <v>83</v>
      </c>
      <c r="AV195" s="13" t="s">
        <v>81</v>
      </c>
      <c r="AW195" s="13" t="s">
        <v>30</v>
      </c>
      <c r="AX195" s="13" t="s">
        <v>73</v>
      </c>
      <c r="AY195" s="251" t="s">
        <v>183</v>
      </c>
    </row>
    <row r="196" s="14" customFormat="1">
      <c r="A196" s="14"/>
      <c r="B196" s="252"/>
      <c r="C196" s="253"/>
      <c r="D196" s="243" t="s">
        <v>195</v>
      </c>
      <c r="E196" s="254" t="s">
        <v>1</v>
      </c>
      <c r="F196" s="255" t="s">
        <v>81</v>
      </c>
      <c r="G196" s="253"/>
      <c r="H196" s="256">
        <v>1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195</v>
      </c>
      <c r="AU196" s="262" t="s">
        <v>83</v>
      </c>
      <c r="AV196" s="14" t="s">
        <v>83</v>
      </c>
      <c r="AW196" s="14" t="s">
        <v>30</v>
      </c>
      <c r="AX196" s="14" t="s">
        <v>81</v>
      </c>
      <c r="AY196" s="262" t="s">
        <v>183</v>
      </c>
    </row>
    <row r="197" s="2" customFormat="1" ht="24.15" customHeight="1">
      <c r="A197" s="38"/>
      <c r="B197" s="39"/>
      <c r="C197" s="227" t="s">
        <v>398</v>
      </c>
      <c r="D197" s="227" t="s">
        <v>185</v>
      </c>
      <c r="E197" s="228" t="s">
        <v>6015</v>
      </c>
      <c r="F197" s="229" t="s">
        <v>6016</v>
      </c>
      <c r="G197" s="230" t="s">
        <v>325</v>
      </c>
      <c r="H197" s="231">
        <v>1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38</v>
      </c>
      <c r="O197" s="91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327</v>
      </c>
      <c r="AT197" s="239" t="s">
        <v>185</v>
      </c>
      <c r="AU197" s="239" t="s">
        <v>83</v>
      </c>
      <c r="AY197" s="17" t="s">
        <v>183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81</v>
      </c>
      <c r="BK197" s="240">
        <f>ROUND(I197*H197,2)</f>
        <v>0</v>
      </c>
      <c r="BL197" s="17" t="s">
        <v>327</v>
      </c>
      <c r="BM197" s="239" t="s">
        <v>6153</v>
      </c>
    </row>
    <row r="198" s="13" customFormat="1">
      <c r="A198" s="13"/>
      <c r="B198" s="241"/>
      <c r="C198" s="242"/>
      <c r="D198" s="243" t="s">
        <v>195</v>
      </c>
      <c r="E198" s="244" t="s">
        <v>1</v>
      </c>
      <c r="F198" s="245" t="s">
        <v>6121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195</v>
      </c>
      <c r="AU198" s="251" t="s">
        <v>83</v>
      </c>
      <c r="AV198" s="13" t="s">
        <v>81</v>
      </c>
      <c r="AW198" s="13" t="s">
        <v>30</v>
      </c>
      <c r="AX198" s="13" t="s">
        <v>73</v>
      </c>
      <c r="AY198" s="251" t="s">
        <v>183</v>
      </c>
    </row>
    <row r="199" s="14" customFormat="1">
      <c r="A199" s="14"/>
      <c r="B199" s="252"/>
      <c r="C199" s="253"/>
      <c r="D199" s="243" t="s">
        <v>195</v>
      </c>
      <c r="E199" s="254" t="s">
        <v>1</v>
      </c>
      <c r="F199" s="255" t="s">
        <v>81</v>
      </c>
      <c r="G199" s="253"/>
      <c r="H199" s="256">
        <v>1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195</v>
      </c>
      <c r="AU199" s="262" t="s">
        <v>83</v>
      </c>
      <c r="AV199" s="14" t="s">
        <v>83</v>
      </c>
      <c r="AW199" s="14" t="s">
        <v>30</v>
      </c>
      <c r="AX199" s="14" t="s">
        <v>81</v>
      </c>
      <c r="AY199" s="262" t="s">
        <v>183</v>
      </c>
    </row>
    <row r="200" s="2" customFormat="1" ht="24.15" customHeight="1">
      <c r="A200" s="38"/>
      <c r="B200" s="39"/>
      <c r="C200" s="277" t="s">
        <v>404</v>
      </c>
      <c r="D200" s="277" t="s">
        <v>649</v>
      </c>
      <c r="E200" s="278" t="s">
        <v>6018</v>
      </c>
      <c r="F200" s="279" t="s">
        <v>6154</v>
      </c>
      <c r="G200" s="280" t="s">
        <v>325</v>
      </c>
      <c r="H200" s="281">
        <v>1</v>
      </c>
      <c r="I200" s="282"/>
      <c r="J200" s="283">
        <f>ROUND(I200*H200,2)</f>
        <v>0</v>
      </c>
      <c r="K200" s="284"/>
      <c r="L200" s="285"/>
      <c r="M200" s="286" t="s">
        <v>1</v>
      </c>
      <c r="N200" s="287" t="s">
        <v>38</v>
      </c>
      <c r="O200" s="91"/>
      <c r="P200" s="237">
        <f>O200*H200</f>
        <v>0</v>
      </c>
      <c r="Q200" s="237">
        <v>0.0033</v>
      </c>
      <c r="R200" s="237">
        <f>Q200*H200</f>
        <v>0.0033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435</v>
      </c>
      <c r="AT200" s="239" t="s">
        <v>649</v>
      </c>
      <c r="AU200" s="239" t="s">
        <v>83</v>
      </c>
      <c r="AY200" s="17" t="s">
        <v>183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81</v>
      </c>
      <c r="BK200" s="240">
        <f>ROUND(I200*H200,2)</f>
        <v>0</v>
      </c>
      <c r="BL200" s="17" t="s">
        <v>327</v>
      </c>
      <c r="BM200" s="239" t="s">
        <v>6155</v>
      </c>
    </row>
    <row r="201" s="13" customFormat="1">
      <c r="A201" s="13"/>
      <c r="B201" s="241"/>
      <c r="C201" s="242"/>
      <c r="D201" s="243" t="s">
        <v>195</v>
      </c>
      <c r="E201" s="244" t="s">
        <v>1</v>
      </c>
      <c r="F201" s="245" t="s">
        <v>6121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195</v>
      </c>
      <c r="AU201" s="251" t="s">
        <v>83</v>
      </c>
      <c r="AV201" s="13" t="s">
        <v>81</v>
      </c>
      <c r="AW201" s="13" t="s">
        <v>30</v>
      </c>
      <c r="AX201" s="13" t="s">
        <v>73</v>
      </c>
      <c r="AY201" s="251" t="s">
        <v>183</v>
      </c>
    </row>
    <row r="202" s="14" customFormat="1">
      <c r="A202" s="14"/>
      <c r="B202" s="252"/>
      <c r="C202" s="253"/>
      <c r="D202" s="243" t="s">
        <v>195</v>
      </c>
      <c r="E202" s="254" t="s">
        <v>1</v>
      </c>
      <c r="F202" s="255" t="s">
        <v>81</v>
      </c>
      <c r="G202" s="253"/>
      <c r="H202" s="256">
        <v>1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195</v>
      </c>
      <c r="AU202" s="262" t="s">
        <v>83</v>
      </c>
      <c r="AV202" s="14" t="s">
        <v>83</v>
      </c>
      <c r="AW202" s="14" t="s">
        <v>30</v>
      </c>
      <c r="AX202" s="14" t="s">
        <v>81</v>
      </c>
      <c r="AY202" s="262" t="s">
        <v>183</v>
      </c>
    </row>
    <row r="203" s="2" customFormat="1" ht="24.15" customHeight="1">
      <c r="A203" s="38"/>
      <c r="B203" s="39"/>
      <c r="C203" s="227" t="s">
        <v>414</v>
      </c>
      <c r="D203" s="227" t="s">
        <v>185</v>
      </c>
      <c r="E203" s="228" t="s">
        <v>6156</v>
      </c>
      <c r="F203" s="229" t="s">
        <v>6157</v>
      </c>
      <c r="G203" s="230" t="s">
        <v>325</v>
      </c>
      <c r="H203" s="231">
        <v>1</v>
      </c>
      <c r="I203" s="232"/>
      <c r="J203" s="233">
        <f>ROUND(I203*H203,2)</f>
        <v>0</v>
      </c>
      <c r="K203" s="234"/>
      <c r="L203" s="44"/>
      <c r="M203" s="235" t="s">
        <v>1</v>
      </c>
      <c r="N203" s="236" t="s">
        <v>38</v>
      </c>
      <c r="O203" s="91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327</v>
      </c>
      <c r="AT203" s="239" t="s">
        <v>185</v>
      </c>
      <c r="AU203" s="239" t="s">
        <v>83</v>
      </c>
      <c r="AY203" s="17" t="s">
        <v>183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81</v>
      </c>
      <c r="BK203" s="240">
        <f>ROUND(I203*H203,2)</f>
        <v>0</v>
      </c>
      <c r="BL203" s="17" t="s">
        <v>327</v>
      </c>
      <c r="BM203" s="239" t="s">
        <v>6158</v>
      </c>
    </row>
    <row r="204" s="13" customFormat="1">
      <c r="A204" s="13"/>
      <c r="B204" s="241"/>
      <c r="C204" s="242"/>
      <c r="D204" s="243" t="s">
        <v>195</v>
      </c>
      <c r="E204" s="244" t="s">
        <v>1</v>
      </c>
      <c r="F204" s="245" t="s">
        <v>6115</v>
      </c>
      <c r="G204" s="242"/>
      <c r="H204" s="244" t="s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195</v>
      </c>
      <c r="AU204" s="251" t="s">
        <v>83</v>
      </c>
      <c r="AV204" s="13" t="s">
        <v>81</v>
      </c>
      <c r="AW204" s="13" t="s">
        <v>30</v>
      </c>
      <c r="AX204" s="13" t="s">
        <v>73</v>
      </c>
      <c r="AY204" s="251" t="s">
        <v>183</v>
      </c>
    </row>
    <row r="205" s="14" customFormat="1">
      <c r="A205" s="14"/>
      <c r="B205" s="252"/>
      <c r="C205" s="253"/>
      <c r="D205" s="243" t="s">
        <v>195</v>
      </c>
      <c r="E205" s="254" t="s">
        <v>1</v>
      </c>
      <c r="F205" s="255" t="s">
        <v>81</v>
      </c>
      <c r="G205" s="253"/>
      <c r="H205" s="256">
        <v>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195</v>
      </c>
      <c r="AU205" s="262" t="s">
        <v>83</v>
      </c>
      <c r="AV205" s="14" t="s">
        <v>83</v>
      </c>
      <c r="AW205" s="14" t="s">
        <v>30</v>
      </c>
      <c r="AX205" s="14" t="s">
        <v>73</v>
      </c>
      <c r="AY205" s="262" t="s">
        <v>183</v>
      </c>
    </row>
    <row r="206" s="15" customFormat="1">
      <c r="A206" s="15"/>
      <c r="B206" s="263"/>
      <c r="C206" s="264"/>
      <c r="D206" s="243" t="s">
        <v>195</v>
      </c>
      <c r="E206" s="265" t="s">
        <v>1</v>
      </c>
      <c r="F206" s="266" t="s">
        <v>219</v>
      </c>
      <c r="G206" s="264"/>
      <c r="H206" s="267">
        <v>1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3" t="s">
        <v>195</v>
      </c>
      <c r="AU206" s="273" t="s">
        <v>83</v>
      </c>
      <c r="AV206" s="15" t="s">
        <v>188</v>
      </c>
      <c r="AW206" s="15" t="s">
        <v>30</v>
      </c>
      <c r="AX206" s="15" t="s">
        <v>81</v>
      </c>
      <c r="AY206" s="273" t="s">
        <v>183</v>
      </c>
    </row>
    <row r="207" s="2" customFormat="1" ht="24.15" customHeight="1">
      <c r="A207" s="38"/>
      <c r="B207" s="39"/>
      <c r="C207" s="277" t="s">
        <v>419</v>
      </c>
      <c r="D207" s="277" t="s">
        <v>649</v>
      </c>
      <c r="E207" s="278" t="s">
        <v>6159</v>
      </c>
      <c r="F207" s="279" t="s">
        <v>6160</v>
      </c>
      <c r="G207" s="280" t="s">
        <v>325</v>
      </c>
      <c r="H207" s="281">
        <v>1</v>
      </c>
      <c r="I207" s="282"/>
      <c r="J207" s="283">
        <f>ROUND(I207*H207,2)</f>
        <v>0</v>
      </c>
      <c r="K207" s="284"/>
      <c r="L207" s="285"/>
      <c r="M207" s="286" t="s">
        <v>1</v>
      </c>
      <c r="N207" s="287" t="s">
        <v>38</v>
      </c>
      <c r="O207" s="91"/>
      <c r="P207" s="237">
        <f>O207*H207</f>
        <v>0</v>
      </c>
      <c r="Q207" s="237">
        <v>0.0088999999999999999</v>
      </c>
      <c r="R207" s="237">
        <f>Q207*H207</f>
        <v>0.0088999999999999999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435</v>
      </c>
      <c r="AT207" s="239" t="s">
        <v>649</v>
      </c>
      <c r="AU207" s="239" t="s">
        <v>83</v>
      </c>
      <c r="AY207" s="17" t="s">
        <v>183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81</v>
      </c>
      <c r="BK207" s="240">
        <f>ROUND(I207*H207,2)</f>
        <v>0</v>
      </c>
      <c r="BL207" s="17" t="s">
        <v>327</v>
      </c>
      <c r="BM207" s="239" t="s">
        <v>6161</v>
      </c>
    </row>
    <row r="208" s="2" customFormat="1" ht="24.15" customHeight="1">
      <c r="A208" s="38"/>
      <c r="B208" s="39"/>
      <c r="C208" s="227" t="s">
        <v>424</v>
      </c>
      <c r="D208" s="227" t="s">
        <v>185</v>
      </c>
      <c r="E208" s="228" t="s">
        <v>6162</v>
      </c>
      <c r="F208" s="229" t="s">
        <v>6163</v>
      </c>
      <c r="G208" s="230" t="s">
        <v>325</v>
      </c>
      <c r="H208" s="231">
        <v>1</v>
      </c>
      <c r="I208" s="232"/>
      <c r="J208" s="233">
        <f>ROUND(I208*H208,2)</f>
        <v>0</v>
      </c>
      <c r="K208" s="234"/>
      <c r="L208" s="44"/>
      <c r="M208" s="235" t="s">
        <v>1</v>
      </c>
      <c r="N208" s="236" t="s">
        <v>38</v>
      </c>
      <c r="O208" s="91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327</v>
      </c>
      <c r="AT208" s="239" t="s">
        <v>185</v>
      </c>
      <c r="AU208" s="239" t="s">
        <v>83</v>
      </c>
      <c r="AY208" s="17" t="s">
        <v>183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7" t="s">
        <v>81</v>
      </c>
      <c r="BK208" s="240">
        <f>ROUND(I208*H208,2)</f>
        <v>0</v>
      </c>
      <c r="BL208" s="17" t="s">
        <v>327</v>
      </c>
      <c r="BM208" s="239" t="s">
        <v>6164</v>
      </c>
    </row>
    <row r="209" s="13" customFormat="1">
      <c r="A209" s="13"/>
      <c r="B209" s="241"/>
      <c r="C209" s="242"/>
      <c r="D209" s="243" t="s">
        <v>195</v>
      </c>
      <c r="E209" s="244" t="s">
        <v>1</v>
      </c>
      <c r="F209" s="245" t="s">
        <v>6113</v>
      </c>
      <c r="G209" s="242"/>
      <c r="H209" s="244" t="s">
        <v>1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195</v>
      </c>
      <c r="AU209" s="251" t="s">
        <v>83</v>
      </c>
      <c r="AV209" s="13" t="s">
        <v>81</v>
      </c>
      <c r="AW209" s="13" t="s">
        <v>30</v>
      </c>
      <c r="AX209" s="13" t="s">
        <v>73</v>
      </c>
      <c r="AY209" s="251" t="s">
        <v>183</v>
      </c>
    </row>
    <row r="210" s="14" customFormat="1">
      <c r="A210" s="14"/>
      <c r="B210" s="252"/>
      <c r="C210" s="253"/>
      <c r="D210" s="243" t="s">
        <v>195</v>
      </c>
      <c r="E210" s="254" t="s">
        <v>1</v>
      </c>
      <c r="F210" s="255" t="s">
        <v>81</v>
      </c>
      <c r="G210" s="253"/>
      <c r="H210" s="256">
        <v>1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195</v>
      </c>
      <c r="AU210" s="262" t="s">
        <v>83</v>
      </c>
      <c r="AV210" s="14" t="s">
        <v>83</v>
      </c>
      <c r="AW210" s="14" t="s">
        <v>30</v>
      </c>
      <c r="AX210" s="14" t="s">
        <v>81</v>
      </c>
      <c r="AY210" s="262" t="s">
        <v>183</v>
      </c>
    </row>
    <row r="211" s="2" customFormat="1" ht="24.15" customHeight="1">
      <c r="A211" s="38"/>
      <c r="B211" s="39"/>
      <c r="C211" s="277" t="s">
        <v>428</v>
      </c>
      <c r="D211" s="277" t="s">
        <v>649</v>
      </c>
      <c r="E211" s="278" t="s">
        <v>6165</v>
      </c>
      <c r="F211" s="279" t="s">
        <v>6166</v>
      </c>
      <c r="G211" s="280" t="s">
        <v>325</v>
      </c>
      <c r="H211" s="281">
        <v>1</v>
      </c>
      <c r="I211" s="282"/>
      <c r="J211" s="283">
        <f>ROUND(I211*H211,2)</f>
        <v>0</v>
      </c>
      <c r="K211" s="284"/>
      <c r="L211" s="285"/>
      <c r="M211" s="286" t="s">
        <v>1</v>
      </c>
      <c r="N211" s="287" t="s">
        <v>38</v>
      </c>
      <c r="O211" s="91"/>
      <c r="P211" s="237">
        <f>O211*H211</f>
        <v>0</v>
      </c>
      <c r="Q211" s="237">
        <v>0.0118</v>
      </c>
      <c r="R211" s="237">
        <f>Q211*H211</f>
        <v>0.0118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435</v>
      </c>
      <c r="AT211" s="239" t="s">
        <v>649</v>
      </c>
      <c r="AU211" s="239" t="s">
        <v>83</v>
      </c>
      <c r="AY211" s="17" t="s">
        <v>183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7" t="s">
        <v>81</v>
      </c>
      <c r="BK211" s="240">
        <f>ROUND(I211*H211,2)</f>
        <v>0</v>
      </c>
      <c r="BL211" s="17" t="s">
        <v>327</v>
      </c>
      <c r="BM211" s="239" t="s">
        <v>6167</v>
      </c>
    </row>
    <row r="212" s="14" customFormat="1">
      <c r="A212" s="14"/>
      <c r="B212" s="252"/>
      <c r="C212" s="253"/>
      <c r="D212" s="243" t="s">
        <v>195</v>
      </c>
      <c r="E212" s="254" t="s">
        <v>1</v>
      </c>
      <c r="F212" s="255" t="s">
        <v>81</v>
      </c>
      <c r="G212" s="253"/>
      <c r="H212" s="256">
        <v>1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195</v>
      </c>
      <c r="AU212" s="262" t="s">
        <v>83</v>
      </c>
      <c r="AV212" s="14" t="s">
        <v>83</v>
      </c>
      <c r="AW212" s="14" t="s">
        <v>30</v>
      </c>
      <c r="AX212" s="14" t="s">
        <v>81</v>
      </c>
      <c r="AY212" s="262" t="s">
        <v>183</v>
      </c>
    </row>
    <row r="213" s="2" customFormat="1" ht="37.8" customHeight="1">
      <c r="A213" s="38"/>
      <c r="B213" s="39"/>
      <c r="C213" s="227" t="s">
        <v>435</v>
      </c>
      <c r="D213" s="227" t="s">
        <v>185</v>
      </c>
      <c r="E213" s="228" t="s">
        <v>5961</v>
      </c>
      <c r="F213" s="229" t="s">
        <v>5962</v>
      </c>
      <c r="G213" s="230" t="s">
        <v>319</v>
      </c>
      <c r="H213" s="231">
        <v>7</v>
      </c>
      <c r="I213" s="232"/>
      <c r="J213" s="233">
        <f>ROUND(I213*H213,2)</f>
        <v>0</v>
      </c>
      <c r="K213" s="234"/>
      <c r="L213" s="44"/>
      <c r="M213" s="235" t="s">
        <v>1</v>
      </c>
      <c r="N213" s="236" t="s">
        <v>38</v>
      </c>
      <c r="O213" s="91"/>
      <c r="P213" s="237">
        <f>O213*H213</f>
        <v>0</v>
      </c>
      <c r="Q213" s="237">
        <v>0.0034499999999999999</v>
      </c>
      <c r="R213" s="237">
        <f>Q213*H213</f>
        <v>0.024149999999999998</v>
      </c>
      <c r="S213" s="237">
        <v>0</v>
      </c>
      <c r="T213" s="23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327</v>
      </c>
      <c r="AT213" s="239" t="s">
        <v>185</v>
      </c>
      <c r="AU213" s="239" t="s">
        <v>83</v>
      </c>
      <c r="AY213" s="17" t="s">
        <v>183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7" t="s">
        <v>81</v>
      </c>
      <c r="BK213" s="240">
        <f>ROUND(I213*H213,2)</f>
        <v>0</v>
      </c>
      <c r="BL213" s="17" t="s">
        <v>327</v>
      </c>
      <c r="BM213" s="239" t="s">
        <v>6168</v>
      </c>
    </row>
    <row r="214" s="14" customFormat="1">
      <c r="A214" s="14"/>
      <c r="B214" s="252"/>
      <c r="C214" s="253"/>
      <c r="D214" s="243" t="s">
        <v>195</v>
      </c>
      <c r="E214" s="254" t="s">
        <v>1</v>
      </c>
      <c r="F214" s="255" t="s">
        <v>6169</v>
      </c>
      <c r="G214" s="253"/>
      <c r="H214" s="256">
        <v>7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195</v>
      </c>
      <c r="AU214" s="262" t="s">
        <v>83</v>
      </c>
      <c r="AV214" s="14" t="s">
        <v>83</v>
      </c>
      <c r="AW214" s="14" t="s">
        <v>30</v>
      </c>
      <c r="AX214" s="14" t="s">
        <v>81</v>
      </c>
      <c r="AY214" s="262" t="s">
        <v>183</v>
      </c>
    </row>
    <row r="215" s="2" customFormat="1" ht="37.8" customHeight="1">
      <c r="A215" s="38"/>
      <c r="B215" s="39"/>
      <c r="C215" s="227" t="s">
        <v>439</v>
      </c>
      <c r="D215" s="227" t="s">
        <v>185</v>
      </c>
      <c r="E215" s="228" t="s">
        <v>6170</v>
      </c>
      <c r="F215" s="229" t="s">
        <v>6171</v>
      </c>
      <c r="G215" s="230" t="s">
        <v>319</v>
      </c>
      <c r="H215" s="231">
        <v>17</v>
      </c>
      <c r="I215" s="232"/>
      <c r="J215" s="233">
        <f>ROUND(I215*H215,2)</f>
        <v>0</v>
      </c>
      <c r="K215" s="234"/>
      <c r="L215" s="44"/>
      <c r="M215" s="235" t="s">
        <v>1</v>
      </c>
      <c r="N215" s="236" t="s">
        <v>38</v>
      </c>
      <c r="O215" s="91"/>
      <c r="P215" s="237">
        <f>O215*H215</f>
        <v>0</v>
      </c>
      <c r="Q215" s="237">
        <v>0.0081700000000000002</v>
      </c>
      <c r="R215" s="237">
        <f>Q215*H215</f>
        <v>0.13889000000000001</v>
      </c>
      <c r="S215" s="237">
        <v>0</v>
      </c>
      <c r="T215" s="23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9" t="s">
        <v>327</v>
      </c>
      <c r="AT215" s="239" t="s">
        <v>185</v>
      </c>
      <c r="AU215" s="239" t="s">
        <v>83</v>
      </c>
      <c r="AY215" s="17" t="s">
        <v>183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7" t="s">
        <v>81</v>
      </c>
      <c r="BK215" s="240">
        <f>ROUND(I215*H215,2)</f>
        <v>0</v>
      </c>
      <c r="BL215" s="17" t="s">
        <v>327</v>
      </c>
      <c r="BM215" s="239" t="s">
        <v>6172</v>
      </c>
    </row>
    <row r="216" s="13" customFormat="1">
      <c r="A216" s="13"/>
      <c r="B216" s="241"/>
      <c r="C216" s="242"/>
      <c r="D216" s="243" t="s">
        <v>195</v>
      </c>
      <c r="E216" s="244" t="s">
        <v>1</v>
      </c>
      <c r="F216" s="245" t="s">
        <v>6113</v>
      </c>
      <c r="G216" s="242"/>
      <c r="H216" s="244" t="s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195</v>
      </c>
      <c r="AU216" s="251" t="s">
        <v>83</v>
      </c>
      <c r="AV216" s="13" t="s">
        <v>81</v>
      </c>
      <c r="AW216" s="13" t="s">
        <v>30</v>
      </c>
      <c r="AX216" s="13" t="s">
        <v>73</v>
      </c>
      <c r="AY216" s="251" t="s">
        <v>183</v>
      </c>
    </row>
    <row r="217" s="14" customFormat="1">
      <c r="A217" s="14"/>
      <c r="B217" s="252"/>
      <c r="C217" s="253"/>
      <c r="D217" s="243" t="s">
        <v>195</v>
      </c>
      <c r="E217" s="254" t="s">
        <v>1</v>
      </c>
      <c r="F217" s="255" t="s">
        <v>8</v>
      </c>
      <c r="G217" s="253"/>
      <c r="H217" s="256">
        <v>12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195</v>
      </c>
      <c r="AU217" s="262" t="s">
        <v>83</v>
      </c>
      <c r="AV217" s="14" t="s">
        <v>83</v>
      </c>
      <c r="AW217" s="14" t="s">
        <v>30</v>
      </c>
      <c r="AX217" s="14" t="s">
        <v>73</v>
      </c>
      <c r="AY217" s="262" t="s">
        <v>183</v>
      </c>
    </row>
    <row r="218" s="13" customFormat="1">
      <c r="A218" s="13"/>
      <c r="B218" s="241"/>
      <c r="C218" s="242"/>
      <c r="D218" s="243" t="s">
        <v>195</v>
      </c>
      <c r="E218" s="244" t="s">
        <v>1</v>
      </c>
      <c r="F218" s="245" t="s">
        <v>6115</v>
      </c>
      <c r="G218" s="242"/>
      <c r="H218" s="244" t="s">
        <v>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195</v>
      </c>
      <c r="AU218" s="251" t="s">
        <v>83</v>
      </c>
      <c r="AV218" s="13" t="s">
        <v>81</v>
      </c>
      <c r="AW218" s="13" t="s">
        <v>30</v>
      </c>
      <c r="AX218" s="13" t="s">
        <v>73</v>
      </c>
      <c r="AY218" s="251" t="s">
        <v>183</v>
      </c>
    </row>
    <row r="219" s="14" customFormat="1">
      <c r="A219" s="14"/>
      <c r="B219" s="252"/>
      <c r="C219" s="253"/>
      <c r="D219" s="243" t="s">
        <v>195</v>
      </c>
      <c r="E219" s="254" t="s">
        <v>1</v>
      </c>
      <c r="F219" s="255" t="s">
        <v>244</v>
      </c>
      <c r="G219" s="253"/>
      <c r="H219" s="256">
        <v>5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195</v>
      </c>
      <c r="AU219" s="262" t="s">
        <v>83</v>
      </c>
      <c r="AV219" s="14" t="s">
        <v>83</v>
      </c>
      <c r="AW219" s="14" t="s">
        <v>30</v>
      </c>
      <c r="AX219" s="14" t="s">
        <v>73</v>
      </c>
      <c r="AY219" s="262" t="s">
        <v>183</v>
      </c>
    </row>
    <row r="220" s="15" customFormat="1">
      <c r="A220" s="15"/>
      <c r="B220" s="263"/>
      <c r="C220" s="264"/>
      <c r="D220" s="243" t="s">
        <v>195</v>
      </c>
      <c r="E220" s="265" t="s">
        <v>1</v>
      </c>
      <c r="F220" s="266" t="s">
        <v>219</v>
      </c>
      <c r="G220" s="264"/>
      <c r="H220" s="267">
        <v>17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3" t="s">
        <v>195</v>
      </c>
      <c r="AU220" s="273" t="s">
        <v>83</v>
      </c>
      <c r="AV220" s="15" t="s">
        <v>188</v>
      </c>
      <c r="AW220" s="15" t="s">
        <v>30</v>
      </c>
      <c r="AX220" s="15" t="s">
        <v>81</v>
      </c>
      <c r="AY220" s="273" t="s">
        <v>183</v>
      </c>
    </row>
    <row r="221" s="2" customFormat="1" ht="33" customHeight="1">
      <c r="A221" s="38"/>
      <c r="B221" s="39"/>
      <c r="C221" s="227" t="s">
        <v>444</v>
      </c>
      <c r="D221" s="227" t="s">
        <v>185</v>
      </c>
      <c r="E221" s="228" t="s">
        <v>6173</v>
      </c>
      <c r="F221" s="229" t="s">
        <v>6174</v>
      </c>
      <c r="G221" s="230" t="s">
        <v>319</v>
      </c>
      <c r="H221" s="231">
        <v>3</v>
      </c>
      <c r="I221" s="232"/>
      <c r="J221" s="233">
        <f>ROUND(I221*H221,2)</f>
        <v>0</v>
      </c>
      <c r="K221" s="234"/>
      <c r="L221" s="44"/>
      <c r="M221" s="235" t="s">
        <v>1</v>
      </c>
      <c r="N221" s="236" t="s">
        <v>38</v>
      </c>
      <c r="O221" s="91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327</v>
      </c>
      <c r="AT221" s="239" t="s">
        <v>185</v>
      </c>
      <c r="AU221" s="239" t="s">
        <v>83</v>
      </c>
      <c r="AY221" s="17" t="s">
        <v>183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7" t="s">
        <v>81</v>
      </c>
      <c r="BK221" s="240">
        <f>ROUND(I221*H221,2)</f>
        <v>0</v>
      </c>
      <c r="BL221" s="17" t="s">
        <v>327</v>
      </c>
      <c r="BM221" s="239" t="s">
        <v>6175</v>
      </c>
    </row>
    <row r="222" s="13" customFormat="1">
      <c r="A222" s="13"/>
      <c r="B222" s="241"/>
      <c r="C222" s="242"/>
      <c r="D222" s="243" t="s">
        <v>195</v>
      </c>
      <c r="E222" s="244" t="s">
        <v>1</v>
      </c>
      <c r="F222" s="245" t="s">
        <v>6121</v>
      </c>
      <c r="G222" s="242"/>
      <c r="H222" s="244" t="s">
        <v>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195</v>
      </c>
      <c r="AU222" s="251" t="s">
        <v>83</v>
      </c>
      <c r="AV222" s="13" t="s">
        <v>81</v>
      </c>
      <c r="AW222" s="13" t="s">
        <v>30</v>
      </c>
      <c r="AX222" s="13" t="s">
        <v>73</v>
      </c>
      <c r="AY222" s="251" t="s">
        <v>183</v>
      </c>
    </row>
    <row r="223" s="14" customFormat="1">
      <c r="A223" s="14"/>
      <c r="B223" s="252"/>
      <c r="C223" s="253"/>
      <c r="D223" s="243" t="s">
        <v>195</v>
      </c>
      <c r="E223" s="254" t="s">
        <v>1</v>
      </c>
      <c r="F223" s="255" t="s">
        <v>199</v>
      </c>
      <c r="G223" s="253"/>
      <c r="H223" s="256">
        <v>3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195</v>
      </c>
      <c r="AU223" s="262" t="s">
        <v>83</v>
      </c>
      <c r="AV223" s="14" t="s">
        <v>83</v>
      </c>
      <c r="AW223" s="14" t="s">
        <v>30</v>
      </c>
      <c r="AX223" s="14" t="s">
        <v>81</v>
      </c>
      <c r="AY223" s="262" t="s">
        <v>183</v>
      </c>
    </row>
    <row r="224" s="2" customFormat="1" ht="16.5" customHeight="1">
      <c r="A224" s="38"/>
      <c r="B224" s="39"/>
      <c r="C224" s="277" t="s">
        <v>448</v>
      </c>
      <c r="D224" s="277" t="s">
        <v>649</v>
      </c>
      <c r="E224" s="278" t="s">
        <v>6176</v>
      </c>
      <c r="F224" s="279" t="s">
        <v>6177</v>
      </c>
      <c r="G224" s="280" t="s">
        <v>319</v>
      </c>
      <c r="H224" s="281">
        <v>3.6000000000000001</v>
      </c>
      <c r="I224" s="282"/>
      <c r="J224" s="283">
        <f>ROUND(I224*H224,2)</f>
        <v>0</v>
      </c>
      <c r="K224" s="284"/>
      <c r="L224" s="285"/>
      <c r="M224" s="286" t="s">
        <v>1</v>
      </c>
      <c r="N224" s="287" t="s">
        <v>38</v>
      </c>
      <c r="O224" s="91"/>
      <c r="P224" s="237">
        <f>O224*H224</f>
        <v>0</v>
      </c>
      <c r="Q224" s="237">
        <v>0.034099999999999998</v>
      </c>
      <c r="R224" s="237">
        <f>Q224*H224</f>
        <v>0.12275999999999999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435</v>
      </c>
      <c r="AT224" s="239" t="s">
        <v>649</v>
      </c>
      <c r="AU224" s="239" t="s">
        <v>83</v>
      </c>
      <c r="AY224" s="17" t="s">
        <v>183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81</v>
      </c>
      <c r="BK224" s="240">
        <f>ROUND(I224*H224,2)</f>
        <v>0</v>
      </c>
      <c r="BL224" s="17" t="s">
        <v>327</v>
      </c>
      <c r="BM224" s="239" t="s">
        <v>6178</v>
      </c>
    </row>
    <row r="225" s="13" customFormat="1">
      <c r="A225" s="13"/>
      <c r="B225" s="241"/>
      <c r="C225" s="242"/>
      <c r="D225" s="243" t="s">
        <v>195</v>
      </c>
      <c r="E225" s="244" t="s">
        <v>1</v>
      </c>
      <c r="F225" s="245" t="s">
        <v>6121</v>
      </c>
      <c r="G225" s="242"/>
      <c r="H225" s="244" t="s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195</v>
      </c>
      <c r="AU225" s="251" t="s">
        <v>83</v>
      </c>
      <c r="AV225" s="13" t="s">
        <v>81</v>
      </c>
      <c r="AW225" s="13" t="s">
        <v>30</v>
      </c>
      <c r="AX225" s="13" t="s">
        <v>73</v>
      </c>
      <c r="AY225" s="251" t="s">
        <v>183</v>
      </c>
    </row>
    <row r="226" s="14" customFormat="1">
      <c r="A226" s="14"/>
      <c r="B226" s="252"/>
      <c r="C226" s="253"/>
      <c r="D226" s="243" t="s">
        <v>195</v>
      </c>
      <c r="E226" s="254" t="s">
        <v>1</v>
      </c>
      <c r="F226" s="255" t="s">
        <v>199</v>
      </c>
      <c r="G226" s="253"/>
      <c r="H226" s="256">
        <v>3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195</v>
      </c>
      <c r="AU226" s="262" t="s">
        <v>83</v>
      </c>
      <c r="AV226" s="14" t="s">
        <v>83</v>
      </c>
      <c r="AW226" s="14" t="s">
        <v>30</v>
      </c>
      <c r="AX226" s="14" t="s">
        <v>81</v>
      </c>
      <c r="AY226" s="262" t="s">
        <v>183</v>
      </c>
    </row>
    <row r="227" s="14" customFormat="1">
      <c r="A227" s="14"/>
      <c r="B227" s="252"/>
      <c r="C227" s="253"/>
      <c r="D227" s="243" t="s">
        <v>195</v>
      </c>
      <c r="E227" s="253"/>
      <c r="F227" s="255" t="s">
        <v>6179</v>
      </c>
      <c r="G227" s="253"/>
      <c r="H227" s="256">
        <v>3.6000000000000001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195</v>
      </c>
      <c r="AU227" s="262" t="s">
        <v>83</v>
      </c>
      <c r="AV227" s="14" t="s">
        <v>83</v>
      </c>
      <c r="AW227" s="14" t="s">
        <v>4</v>
      </c>
      <c r="AX227" s="14" t="s">
        <v>81</v>
      </c>
      <c r="AY227" s="262" t="s">
        <v>183</v>
      </c>
    </row>
    <row r="228" s="2" customFormat="1" ht="37.8" customHeight="1">
      <c r="A228" s="38"/>
      <c r="B228" s="39"/>
      <c r="C228" s="227" t="s">
        <v>453</v>
      </c>
      <c r="D228" s="227" t="s">
        <v>185</v>
      </c>
      <c r="E228" s="228" t="s">
        <v>6180</v>
      </c>
      <c r="F228" s="229" t="s">
        <v>6181</v>
      </c>
      <c r="G228" s="230" t="s">
        <v>319</v>
      </c>
      <c r="H228" s="231">
        <v>22</v>
      </c>
      <c r="I228" s="232"/>
      <c r="J228" s="233">
        <f>ROUND(I228*H228,2)</f>
        <v>0</v>
      </c>
      <c r="K228" s="234"/>
      <c r="L228" s="44"/>
      <c r="M228" s="235" t="s">
        <v>1</v>
      </c>
      <c r="N228" s="236" t="s">
        <v>38</v>
      </c>
      <c r="O228" s="91"/>
      <c r="P228" s="237">
        <f>O228*H228</f>
        <v>0</v>
      </c>
      <c r="Q228" s="237">
        <v>0</v>
      </c>
      <c r="R228" s="237">
        <f>Q228*H228</f>
        <v>0</v>
      </c>
      <c r="S228" s="237">
        <v>0.0045799999999999999</v>
      </c>
      <c r="T228" s="238">
        <f>S228*H228</f>
        <v>0.10076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9" t="s">
        <v>327</v>
      </c>
      <c r="AT228" s="239" t="s">
        <v>185</v>
      </c>
      <c r="AU228" s="239" t="s">
        <v>83</v>
      </c>
      <c r="AY228" s="17" t="s">
        <v>183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7" t="s">
        <v>81</v>
      </c>
      <c r="BK228" s="240">
        <f>ROUND(I228*H228,2)</f>
        <v>0</v>
      </c>
      <c r="BL228" s="17" t="s">
        <v>327</v>
      </c>
      <c r="BM228" s="239" t="s">
        <v>6182</v>
      </c>
    </row>
    <row r="229" s="13" customFormat="1">
      <c r="A229" s="13"/>
      <c r="B229" s="241"/>
      <c r="C229" s="242"/>
      <c r="D229" s="243" t="s">
        <v>195</v>
      </c>
      <c r="E229" s="244" t="s">
        <v>1</v>
      </c>
      <c r="F229" s="245" t="s">
        <v>6145</v>
      </c>
      <c r="G229" s="242"/>
      <c r="H229" s="244" t="s">
        <v>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195</v>
      </c>
      <c r="AU229" s="251" t="s">
        <v>83</v>
      </c>
      <c r="AV229" s="13" t="s">
        <v>81</v>
      </c>
      <c r="AW229" s="13" t="s">
        <v>30</v>
      </c>
      <c r="AX229" s="13" t="s">
        <v>73</v>
      </c>
      <c r="AY229" s="251" t="s">
        <v>183</v>
      </c>
    </row>
    <row r="230" s="14" customFormat="1">
      <c r="A230" s="14"/>
      <c r="B230" s="252"/>
      <c r="C230" s="253"/>
      <c r="D230" s="243" t="s">
        <v>195</v>
      </c>
      <c r="E230" s="254" t="s">
        <v>1</v>
      </c>
      <c r="F230" s="255" t="s">
        <v>8</v>
      </c>
      <c r="G230" s="253"/>
      <c r="H230" s="256">
        <v>12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195</v>
      </c>
      <c r="AU230" s="262" t="s">
        <v>83</v>
      </c>
      <c r="AV230" s="14" t="s">
        <v>83</v>
      </c>
      <c r="AW230" s="14" t="s">
        <v>30</v>
      </c>
      <c r="AX230" s="14" t="s">
        <v>73</v>
      </c>
      <c r="AY230" s="262" t="s">
        <v>183</v>
      </c>
    </row>
    <row r="231" s="13" customFormat="1">
      <c r="A231" s="13"/>
      <c r="B231" s="241"/>
      <c r="C231" s="242"/>
      <c r="D231" s="243" t="s">
        <v>195</v>
      </c>
      <c r="E231" s="244" t="s">
        <v>1</v>
      </c>
      <c r="F231" s="245" t="s">
        <v>6183</v>
      </c>
      <c r="G231" s="242"/>
      <c r="H231" s="244" t="s">
        <v>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195</v>
      </c>
      <c r="AU231" s="251" t="s">
        <v>83</v>
      </c>
      <c r="AV231" s="13" t="s">
        <v>81</v>
      </c>
      <c r="AW231" s="13" t="s">
        <v>30</v>
      </c>
      <c r="AX231" s="13" t="s">
        <v>73</v>
      </c>
      <c r="AY231" s="251" t="s">
        <v>183</v>
      </c>
    </row>
    <row r="232" s="14" customFormat="1">
      <c r="A232" s="14"/>
      <c r="B232" s="252"/>
      <c r="C232" s="253"/>
      <c r="D232" s="243" t="s">
        <v>195</v>
      </c>
      <c r="E232" s="254" t="s">
        <v>1</v>
      </c>
      <c r="F232" s="255" t="s">
        <v>137</v>
      </c>
      <c r="G232" s="253"/>
      <c r="H232" s="256">
        <v>10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195</v>
      </c>
      <c r="AU232" s="262" t="s">
        <v>83</v>
      </c>
      <c r="AV232" s="14" t="s">
        <v>83</v>
      </c>
      <c r="AW232" s="14" t="s">
        <v>30</v>
      </c>
      <c r="AX232" s="14" t="s">
        <v>73</v>
      </c>
      <c r="AY232" s="262" t="s">
        <v>183</v>
      </c>
    </row>
    <row r="233" s="15" customFormat="1">
      <c r="A233" s="15"/>
      <c r="B233" s="263"/>
      <c r="C233" s="264"/>
      <c r="D233" s="243" t="s">
        <v>195</v>
      </c>
      <c r="E233" s="265" t="s">
        <v>1</v>
      </c>
      <c r="F233" s="266" t="s">
        <v>219</v>
      </c>
      <c r="G233" s="264"/>
      <c r="H233" s="267">
        <v>22</v>
      </c>
      <c r="I233" s="268"/>
      <c r="J233" s="264"/>
      <c r="K233" s="264"/>
      <c r="L233" s="269"/>
      <c r="M233" s="270"/>
      <c r="N233" s="271"/>
      <c r="O233" s="271"/>
      <c r="P233" s="271"/>
      <c r="Q233" s="271"/>
      <c r="R233" s="271"/>
      <c r="S233" s="271"/>
      <c r="T233" s="27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3" t="s">
        <v>195</v>
      </c>
      <c r="AU233" s="273" t="s">
        <v>83</v>
      </c>
      <c r="AV233" s="15" t="s">
        <v>188</v>
      </c>
      <c r="AW233" s="15" t="s">
        <v>30</v>
      </c>
      <c r="AX233" s="15" t="s">
        <v>81</v>
      </c>
      <c r="AY233" s="273" t="s">
        <v>183</v>
      </c>
    </row>
    <row r="234" s="2" customFormat="1" ht="37.8" customHeight="1">
      <c r="A234" s="38"/>
      <c r="B234" s="39"/>
      <c r="C234" s="227" t="s">
        <v>461</v>
      </c>
      <c r="D234" s="227" t="s">
        <v>185</v>
      </c>
      <c r="E234" s="228" t="s">
        <v>6184</v>
      </c>
      <c r="F234" s="229" t="s">
        <v>6185</v>
      </c>
      <c r="G234" s="230" t="s">
        <v>319</v>
      </c>
      <c r="H234" s="231">
        <v>20</v>
      </c>
      <c r="I234" s="232"/>
      <c r="J234" s="233">
        <f>ROUND(I234*H234,2)</f>
        <v>0</v>
      </c>
      <c r="K234" s="234"/>
      <c r="L234" s="44"/>
      <c r="M234" s="235" t="s">
        <v>1</v>
      </c>
      <c r="N234" s="236" t="s">
        <v>38</v>
      </c>
      <c r="O234" s="91"/>
      <c r="P234" s="237">
        <f>O234*H234</f>
        <v>0</v>
      </c>
      <c r="Q234" s="237">
        <v>0</v>
      </c>
      <c r="R234" s="237">
        <f>Q234*H234</f>
        <v>0</v>
      </c>
      <c r="S234" s="237">
        <v>0.0065599999999999999</v>
      </c>
      <c r="T234" s="238">
        <f>S234*H234</f>
        <v>0.13119999999999998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327</v>
      </c>
      <c r="AT234" s="239" t="s">
        <v>185</v>
      </c>
      <c r="AU234" s="239" t="s">
        <v>83</v>
      </c>
      <c r="AY234" s="17" t="s">
        <v>183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7" t="s">
        <v>81</v>
      </c>
      <c r="BK234" s="240">
        <f>ROUND(I234*H234,2)</f>
        <v>0</v>
      </c>
      <c r="BL234" s="17" t="s">
        <v>327</v>
      </c>
      <c r="BM234" s="239" t="s">
        <v>6186</v>
      </c>
    </row>
    <row r="235" s="13" customFormat="1">
      <c r="A235" s="13"/>
      <c r="B235" s="241"/>
      <c r="C235" s="242"/>
      <c r="D235" s="243" t="s">
        <v>195</v>
      </c>
      <c r="E235" s="244" t="s">
        <v>1</v>
      </c>
      <c r="F235" s="245" t="s">
        <v>6113</v>
      </c>
      <c r="G235" s="242"/>
      <c r="H235" s="244" t="s">
        <v>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195</v>
      </c>
      <c r="AU235" s="251" t="s">
        <v>83</v>
      </c>
      <c r="AV235" s="13" t="s">
        <v>81</v>
      </c>
      <c r="AW235" s="13" t="s">
        <v>30</v>
      </c>
      <c r="AX235" s="13" t="s">
        <v>73</v>
      </c>
      <c r="AY235" s="251" t="s">
        <v>183</v>
      </c>
    </row>
    <row r="236" s="14" customFormat="1">
      <c r="A236" s="14"/>
      <c r="B236" s="252"/>
      <c r="C236" s="253"/>
      <c r="D236" s="243" t="s">
        <v>195</v>
      </c>
      <c r="E236" s="254" t="s">
        <v>1</v>
      </c>
      <c r="F236" s="255" t="s">
        <v>137</v>
      </c>
      <c r="G236" s="253"/>
      <c r="H236" s="256">
        <v>10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195</v>
      </c>
      <c r="AU236" s="262" t="s">
        <v>83</v>
      </c>
      <c r="AV236" s="14" t="s">
        <v>83</v>
      </c>
      <c r="AW236" s="14" t="s">
        <v>30</v>
      </c>
      <c r="AX236" s="14" t="s">
        <v>73</v>
      </c>
      <c r="AY236" s="262" t="s">
        <v>183</v>
      </c>
    </row>
    <row r="237" s="13" customFormat="1">
      <c r="A237" s="13"/>
      <c r="B237" s="241"/>
      <c r="C237" s="242"/>
      <c r="D237" s="243" t="s">
        <v>195</v>
      </c>
      <c r="E237" s="244" t="s">
        <v>1</v>
      </c>
      <c r="F237" s="245" t="s">
        <v>6115</v>
      </c>
      <c r="G237" s="242"/>
      <c r="H237" s="244" t="s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195</v>
      </c>
      <c r="AU237" s="251" t="s">
        <v>83</v>
      </c>
      <c r="AV237" s="13" t="s">
        <v>81</v>
      </c>
      <c r="AW237" s="13" t="s">
        <v>30</v>
      </c>
      <c r="AX237" s="13" t="s">
        <v>73</v>
      </c>
      <c r="AY237" s="251" t="s">
        <v>183</v>
      </c>
    </row>
    <row r="238" s="14" customFormat="1">
      <c r="A238" s="14"/>
      <c r="B238" s="252"/>
      <c r="C238" s="253"/>
      <c r="D238" s="243" t="s">
        <v>195</v>
      </c>
      <c r="E238" s="254" t="s">
        <v>1</v>
      </c>
      <c r="F238" s="255" t="s">
        <v>137</v>
      </c>
      <c r="G238" s="253"/>
      <c r="H238" s="256">
        <v>10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195</v>
      </c>
      <c r="AU238" s="262" t="s">
        <v>83</v>
      </c>
      <c r="AV238" s="14" t="s">
        <v>83</v>
      </c>
      <c r="AW238" s="14" t="s">
        <v>30</v>
      </c>
      <c r="AX238" s="14" t="s">
        <v>73</v>
      </c>
      <c r="AY238" s="262" t="s">
        <v>183</v>
      </c>
    </row>
    <row r="239" s="15" customFormat="1">
      <c r="A239" s="15"/>
      <c r="B239" s="263"/>
      <c r="C239" s="264"/>
      <c r="D239" s="243" t="s">
        <v>195</v>
      </c>
      <c r="E239" s="265" t="s">
        <v>1</v>
      </c>
      <c r="F239" s="266" t="s">
        <v>219</v>
      </c>
      <c r="G239" s="264"/>
      <c r="H239" s="267">
        <v>20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3" t="s">
        <v>195</v>
      </c>
      <c r="AU239" s="273" t="s">
        <v>83</v>
      </c>
      <c r="AV239" s="15" t="s">
        <v>188</v>
      </c>
      <c r="AW239" s="15" t="s">
        <v>30</v>
      </c>
      <c r="AX239" s="15" t="s">
        <v>81</v>
      </c>
      <c r="AY239" s="273" t="s">
        <v>183</v>
      </c>
    </row>
    <row r="240" s="2" customFormat="1" ht="24.15" customHeight="1">
      <c r="A240" s="38"/>
      <c r="B240" s="39"/>
      <c r="C240" s="227" t="s">
        <v>468</v>
      </c>
      <c r="D240" s="227" t="s">
        <v>185</v>
      </c>
      <c r="E240" s="228" t="s">
        <v>5869</v>
      </c>
      <c r="F240" s="229" t="s">
        <v>5870</v>
      </c>
      <c r="G240" s="230" t="s">
        <v>325</v>
      </c>
      <c r="H240" s="231">
        <v>2</v>
      </c>
      <c r="I240" s="232"/>
      <c r="J240" s="233">
        <f>ROUND(I240*H240,2)</f>
        <v>0</v>
      </c>
      <c r="K240" s="234"/>
      <c r="L240" s="44"/>
      <c r="M240" s="235" t="s">
        <v>1</v>
      </c>
      <c r="N240" s="236" t="s">
        <v>38</v>
      </c>
      <c r="O240" s="91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9" t="s">
        <v>327</v>
      </c>
      <c r="AT240" s="239" t="s">
        <v>185</v>
      </c>
      <c r="AU240" s="239" t="s">
        <v>83</v>
      </c>
      <c r="AY240" s="17" t="s">
        <v>183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7" t="s">
        <v>81</v>
      </c>
      <c r="BK240" s="240">
        <f>ROUND(I240*H240,2)</f>
        <v>0</v>
      </c>
      <c r="BL240" s="17" t="s">
        <v>327</v>
      </c>
      <c r="BM240" s="239" t="s">
        <v>6187</v>
      </c>
    </row>
    <row r="241" s="13" customFormat="1">
      <c r="A241" s="13"/>
      <c r="B241" s="241"/>
      <c r="C241" s="242"/>
      <c r="D241" s="243" t="s">
        <v>195</v>
      </c>
      <c r="E241" s="244" t="s">
        <v>1</v>
      </c>
      <c r="F241" s="245" t="s">
        <v>6117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195</v>
      </c>
      <c r="AU241" s="251" t="s">
        <v>83</v>
      </c>
      <c r="AV241" s="13" t="s">
        <v>81</v>
      </c>
      <c r="AW241" s="13" t="s">
        <v>30</v>
      </c>
      <c r="AX241" s="13" t="s">
        <v>73</v>
      </c>
      <c r="AY241" s="251" t="s">
        <v>183</v>
      </c>
    </row>
    <row r="242" s="14" customFormat="1">
      <c r="A242" s="14"/>
      <c r="B242" s="252"/>
      <c r="C242" s="253"/>
      <c r="D242" s="243" t="s">
        <v>195</v>
      </c>
      <c r="E242" s="254" t="s">
        <v>1</v>
      </c>
      <c r="F242" s="255" t="s">
        <v>81</v>
      </c>
      <c r="G242" s="253"/>
      <c r="H242" s="256">
        <v>1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195</v>
      </c>
      <c r="AU242" s="262" t="s">
        <v>83</v>
      </c>
      <c r="AV242" s="14" t="s">
        <v>83</v>
      </c>
      <c r="AW242" s="14" t="s">
        <v>30</v>
      </c>
      <c r="AX242" s="14" t="s">
        <v>73</v>
      </c>
      <c r="AY242" s="262" t="s">
        <v>183</v>
      </c>
    </row>
    <row r="243" s="13" customFormat="1">
      <c r="A243" s="13"/>
      <c r="B243" s="241"/>
      <c r="C243" s="242"/>
      <c r="D243" s="243" t="s">
        <v>195</v>
      </c>
      <c r="E243" s="244" t="s">
        <v>1</v>
      </c>
      <c r="F243" s="245" t="s">
        <v>6188</v>
      </c>
      <c r="G243" s="242"/>
      <c r="H243" s="244" t="s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195</v>
      </c>
      <c r="AU243" s="251" t="s">
        <v>83</v>
      </c>
      <c r="AV243" s="13" t="s">
        <v>81</v>
      </c>
      <c r="AW243" s="13" t="s">
        <v>30</v>
      </c>
      <c r="AX243" s="13" t="s">
        <v>73</v>
      </c>
      <c r="AY243" s="251" t="s">
        <v>183</v>
      </c>
    </row>
    <row r="244" s="14" customFormat="1">
      <c r="A244" s="14"/>
      <c r="B244" s="252"/>
      <c r="C244" s="253"/>
      <c r="D244" s="243" t="s">
        <v>195</v>
      </c>
      <c r="E244" s="254" t="s">
        <v>1</v>
      </c>
      <c r="F244" s="255" t="s">
        <v>81</v>
      </c>
      <c r="G244" s="253"/>
      <c r="H244" s="256">
        <v>1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195</v>
      </c>
      <c r="AU244" s="262" t="s">
        <v>83</v>
      </c>
      <c r="AV244" s="14" t="s">
        <v>83</v>
      </c>
      <c r="AW244" s="14" t="s">
        <v>30</v>
      </c>
      <c r="AX244" s="14" t="s">
        <v>73</v>
      </c>
      <c r="AY244" s="262" t="s">
        <v>183</v>
      </c>
    </row>
    <row r="245" s="15" customFormat="1">
      <c r="A245" s="15"/>
      <c r="B245" s="263"/>
      <c r="C245" s="264"/>
      <c r="D245" s="243" t="s">
        <v>195</v>
      </c>
      <c r="E245" s="265" t="s">
        <v>1</v>
      </c>
      <c r="F245" s="266" t="s">
        <v>219</v>
      </c>
      <c r="G245" s="264"/>
      <c r="H245" s="267">
        <v>2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3" t="s">
        <v>195</v>
      </c>
      <c r="AU245" s="273" t="s">
        <v>83</v>
      </c>
      <c r="AV245" s="15" t="s">
        <v>188</v>
      </c>
      <c r="AW245" s="15" t="s">
        <v>30</v>
      </c>
      <c r="AX245" s="15" t="s">
        <v>81</v>
      </c>
      <c r="AY245" s="273" t="s">
        <v>183</v>
      </c>
    </row>
    <row r="246" s="2" customFormat="1" ht="33" customHeight="1">
      <c r="A246" s="38"/>
      <c r="B246" s="39"/>
      <c r="C246" s="277" t="s">
        <v>475</v>
      </c>
      <c r="D246" s="277" t="s">
        <v>649</v>
      </c>
      <c r="E246" s="278" t="s">
        <v>6189</v>
      </c>
      <c r="F246" s="279" t="s">
        <v>6190</v>
      </c>
      <c r="G246" s="280" t="s">
        <v>325</v>
      </c>
      <c r="H246" s="281">
        <v>1</v>
      </c>
      <c r="I246" s="282"/>
      <c r="J246" s="283">
        <f>ROUND(I246*H246,2)</f>
        <v>0</v>
      </c>
      <c r="K246" s="284"/>
      <c r="L246" s="285"/>
      <c r="M246" s="286" t="s">
        <v>1</v>
      </c>
      <c r="N246" s="287" t="s">
        <v>38</v>
      </c>
      <c r="O246" s="91"/>
      <c r="P246" s="237">
        <f>O246*H246</f>
        <v>0</v>
      </c>
      <c r="Q246" s="237">
        <v>0.0041000000000000003</v>
      </c>
      <c r="R246" s="237">
        <f>Q246*H246</f>
        <v>0.0041000000000000003</v>
      </c>
      <c r="S246" s="237">
        <v>0</v>
      </c>
      <c r="T246" s="23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435</v>
      </c>
      <c r="AT246" s="239" t="s">
        <v>649</v>
      </c>
      <c r="AU246" s="239" t="s">
        <v>83</v>
      </c>
      <c r="AY246" s="17" t="s">
        <v>183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7" t="s">
        <v>81</v>
      </c>
      <c r="BK246" s="240">
        <f>ROUND(I246*H246,2)</f>
        <v>0</v>
      </c>
      <c r="BL246" s="17" t="s">
        <v>327</v>
      </c>
      <c r="BM246" s="239" t="s">
        <v>6191</v>
      </c>
    </row>
    <row r="247" s="13" customFormat="1">
      <c r="A247" s="13"/>
      <c r="B247" s="241"/>
      <c r="C247" s="242"/>
      <c r="D247" s="243" t="s">
        <v>195</v>
      </c>
      <c r="E247" s="244" t="s">
        <v>1</v>
      </c>
      <c r="F247" s="245" t="s">
        <v>6117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195</v>
      </c>
      <c r="AU247" s="251" t="s">
        <v>83</v>
      </c>
      <c r="AV247" s="13" t="s">
        <v>81</v>
      </c>
      <c r="AW247" s="13" t="s">
        <v>30</v>
      </c>
      <c r="AX247" s="13" t="s">
        <v>73</v>
      </c>
      <c r="AY247" s="251" t="s">
        <v>183</v>
      </c>
    </row>
    <row r="248" s="14" customFormat="1">
      <c r="A248" s="14"/>
      <c r="B248" s="252"/>
      <c r="C248" s="253"/>
      <c r="D248" s="243" t="s">
        <v>195</v>
      </c>
      <c r="E248" s="254" t="s">
        <v>1</v>
      </c>
      <c r="F248" s="255" t="s">
        <v>81</v>
      </c>
      <c r="G248" s="253"/>
      <c r="H248" s="256">
        <v>1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195</v>
      </c>
      <c r="AU248" s="262" t="s">
        <v>83</v>
      </c>
      <c r="AV248" s="14" t="s">
        <v>83</v>
      </c>
      <c r="AW248" s="14" t="s">
        <v>30</v>
      </c>
      <c r="AX248" s="14" t="s">
        <v>81</v>
      </c>
      <c r="AY248" s="262" t="s">
        <v>183</v>
      </c>
    </row>
    <row r="249" s="2" customFormat="1" ht="33" customHeight="1">
      <c r="A249" s="38"/>
      <c r="B249" s="39"/>
      <c r="C249" s="277" t="s">
        <v>482</v>
      </c>
      <c r="D249" s="277" t="s">
        <v>649</v>
      </c>
      <c r="E249" s="278" t="s">
        <v>6192</v>
      </c>
      <c r="F249" s="279" t="s">
        <v>6193</v>
      </c>
      <c r="G249" s="280" t="s">
        <v>325</v>
      </c>
      <c r="H249" s="281">
        <v>1</v>
      </c>
      <c r="I249" s="282"/>
      <c r="J249" s="283">
        <f>ROUND(I249*H249,2)</f>
        <v>0</v>
      </c>
      <c r="K249" s="284"/>
      <c r="L249" s="285"/>
      <c r="M249" s="286" t="s">
        <v>1</v>
      </c>
      <c r="N249" s="287" t="s">
        <v>38</v>
      </c>
      <c r="O249" s="91"/>
      <c r="P249" s="237">
        <f>O249*H249</f>
        <v>0</v>
      </c>
      <c r="Q249" s="237">
        <v>0.0041999999999999997</v>
      </c>
      <c r="R249" s="237">
        <f>Q249*H249</f>
        <v>0.0041999999999999997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435</v>
      </c>
      <c r="AT249" s="239" t="s">
        <v>649</v>
      </c>
      <c r="AU249" s="239" t="s">
        <v>83</v>
      </c>
      <c r="AY249" s="17" t="s">
        <v>183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81</v>
      </c>
      <c r="BK249" s="240">
        <f>ROUND(I249*H249,2)</f>
        <v>0</v>
      </c>
      <c r="BL249" s="17" t="s">
        <v>327</v>
      </c>
      <c r="BM249" s="239" t="s">
        <v>6194</v>
      </c>
    </row>
    <row r="250" s="13" customFormat="1">
      <c r="A250" s="13"/>
      <c r="B250" s="241"/>
      <c r="C250" s="242"/>
      <c r="D250" s="243" t="s">
        <v>195</v>
      </c>
      <c r="E250" s="244" t="s">
        <v>1</v>
      </c>
      <c r="F250" s="245" t="s">
        <v>6188</v>
      </c>
      <c r="G250" s="242"/>
      <c r="H250" s="244" t="s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195</v>
      </c>
      <c r="AU250" s="251" t="s">
        <v>83</v>
      </c>
      <c r="AV250" s="13" t="s">
        <v>81</v>
      </c>
      <c r="AW250" s="13" t="s">
        <v>30</v>
      </c>
      <c r="AX250" s="13" t="s">
        <v>73</v>
      </c>
      <c r="AY250" s="251" t="s">
        <v>183</v>
      </c>
    </row>
    <row r="251" s="14" customFormat="1">
      <c r="A251" s="14"/>
      <c r="B251" s="252"/>
      <c r="C251" s="253"/>
      <c r="D251" s="243" t="s">
        <v>195</v>
      </c>
      <c r="E251" s="254" t="s">
        <v>1</v>
      </c>
      <c r="F251" s="255" t="s">
        <v>81</v>
      </c>
      <c r="G251" s="253"/>
      <c r="H251" s="256">
        <v>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195</v>
      </c>
      <c r="AU251" s="262" t="s">
        <v>83</v>
      </c>
      <c r="AV251" s="14" t="s">
        <v>83</v>
      </c>
      <c r="AW251" s="14" t="s">
        <v>30</v>
      </c>
      <c r="AX251" s="14" t="s">
        <v>81</v>
      </c>
      <c r="AY251" s="262" t="s">
        <v>183</v>
      </c>
    </row>
    <row r="252" s="2" customFormat="1" ht="24.15" customHeight="1">
      <c r="A252" s="38"/>
      <c r="B252" s="39"/>
      <c r="C252" s="227" t="s">
        <v>489</v>
      </c>
      <c r="D252" s="227" t="s">
        <v>185</v>
      </c>
      <c r="E252" s="228" t="s">
        <v>6195</v>
      </c>
      <c r="F252" s="229" t="s">
        <v>6196</v>
      </c>
      <c r="G252" s="230" t="s">
        <v>325</v>
      </c>
      <c r="H252" s="231">
        <v>1</v>
      </c>
      <c r="I252" s="232"/>
      <c r="J252" s="233">
        <f>ROUND(I252*H252,2)</f>
        <v>0</v>
      </c>
      <c r="K252" s="234"/>
      <c r="L252" s="44"/>
      <c r="M252" s="235" t="s">
        <v>1</v>
      </c>
      <c r="N252" s="236" t="s">
        <v>38</v>
      </c>
      <c r="O252" s="91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327</v>
      </c>
      <c r="AT252" s="239" t="s">
        <v>185</v>
      </c>
      <c r="AU252" s="239" t="s">
        <v>83</v>
      </c>
      <c r="AY252" s="17" t="s">
        <v>183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81</v>
      </c>
      <c r="BK252" s="240">
        <f>ROUND(I252*H252,2)</f>
        <v>0</v>
      </c>
      <c r="BL252" s="17" t="s">
        <v>327</v>
      </c>
      <c r="BM252" s="239" t="s">
        <v>6197</v>
      </c>
    </row>
    <row r="253" s="13" customFormat="1">
      <c r="A253" s="13"/>
      <c r="B253" s="241"/>
      <c r="C253" s="242"/>
      <c r="D253" s="243" t="s">
        <v>195</v>
      </c>
      <c r="E253" s="244" t="s">
        <v>1</v>
      </c>
      <c r="F253" s="245" t="s">
        <v>6109</v>
      </c>
      <c r="G253" s="242"/>
      <c r="H253" s="244" t="s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195</v>
      </c>
      <c r="AU253" s="251" t="s">
        <v>83</v>
      </c>
      <c r="AV253" s="13" t="s">
        <v>81</v>
      </c>
      <c r="AW253" s="13" t="s">
        <v>30</v>
      </c>
      <c r="AX253" s="13" t="s">
        <v>73</v>
      </c>
      <c r="AY253" s="251" t="s">
        <v>183</v>
      </c>
    </row>
    <row r="254" s="14" customFormat="1">
      <c r="A254" s="14"/>
      <c r="B254" s="252"/>
      <c r="C254" s="253"/>
      <c r="D254" s="243" t="s">
        <v>195</v>
      </c>
      <c r="E254" s="254" t="s">
        <v>1</v>
      </c>
      <c r="F254" s="255" t="s">
        <v>81</v>
      </c>
      <c r="G254" s="253"/>
      <c r="H254" s="256">
        <v>1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195</v>
      </c>
      <c r="AU254" s="262" t="s">
        <v>83</v>
      </c>
      <c r="AV254" s="14" t="s">
        <v>83</v>
      </c>
      <c r="AW254" s="14" t="s">
        <v>30</v>
      </c>
      <c r="AX254" s="14" t="s">
        <v>81</v>
      </c>
      <c r="AY254" s="262" t="s">
        <v>183</v>
      </c>
    </row>
    <row r="255" s="2" customFormat="1" ht="37.8" customHeight="1">
      <c r="A255" s="38"/>
      <c r="B255" s="39"/>
      <c r="C255" s="277" t="s">
        <v>493</v>
      </c>
      <c r="D255" s="277" t="s">
        <v>649</v>
      </c>
      <c r="E255" s="278" t="s">
        <v>6198</v>
      </c>
      <c r="F255" s="279" t="s">
        <v>6199</v>
      </c>
      <c r="G255" s="280" t="s">
        <v>325</v>
      </c>
      <c r="H255" s="281">
        <v>1</v>
      </c>
      <c r="I255" s="282"/>
      <c r="J255" s="283">
        <f>ROUND(I255*H255,2)</f>
        <v>0</v>
      </c>
      <c r="K255" s="284"/>
      <c r="L255" s="285"/>
      <c r="M255" s="286" t="s">
        <v>1</v>
      </c>
      <c r="N255" s="287" t="s">
        <v>38</v>
      </c>
      <c r="O255" s="91"/>
      <c r="P255" s="237">
        <f>O255*H255</f>
        <v>0</v>
      </c>
      <c r="Q255" s="237">
        <v>0.0014</v>
      </c>
      <c r="R255" s="237">
        <f>Q255*H255</f>
        <v>0.0014</v>
      </c>
      <c r="S255" s="237">
        <v>0</v>
      </c>
      <c r="T255" s="23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9" t="s">
        <v>435</v>
      </c>
      <c r="AT255" s="239" t="s">
        <v>649</v>
      </c>
      <c r="AU255" s="239" t="s">
        <v>83</v>
      </c>
      <c r="AY255" s="17" t="s">
        <v>183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7" t="s">
        <v>81</v>
      </c>
      <c r="BK255" s="240">
        <f>ROUND(I255*H255,2)</f>
        <v>0</v>
      </c>
      <c r="BL255" s="17" t="s">
        <v>327</v>
      </c>
      <c r="BM255" s="239" t="s">
        <v>6200</v>
      </c>
    </row>
    <row r="256" s="13" customFormat="1">
      <c r="A256" s="13"/>
      <c r="B256" s="241"/>
      <c r="C256" s="242"/>
      <c r="D256" s="243" t="s">
        <v>195</v>
      </c>
      <c r="E256" s="244" t="s">
        <v>1</v>
      </c>
      <c r="F256" s="245" t="s">
        <v>6109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195</v>
      </c>
      <c r="AU256" s="251" t="s">
        <v>83</v>
      </c>
      <c r="AV256" s="13" t="s">
        <v>81</v>
      </c>
      <c r="AW256" s="13" t="s">
        <v>30</v>
      </c>
      <c r="AX256" s="13" t="s">
        <v>73</v>
      </c>
      <c r="AY256" s="251" t="s">
        <v>183</v>
      </c>
    </row>
    <row r="257" s="14" customFormat="1">
      <c r="A257" s="14"/>
      <c r="B257" s="252"/>
      <c r="C257" s="253"/>
      <c r="D257" s="243" t="s">
        <v>195</v>
      </c>
      <c r="E257" s="254" t="s">
        <v>1</v>
      </c>
      <c r="F257" s="255" t="s">
        <v>81</v>
      </c>
      <c r="G257" s="253"/>
      <c r="H257" s="256">
        <v>1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195</v>
      </c>
      <c r="AU257" s="262" t="s">
        <v>83</v>
      </c>
      <c r="AV257" s="14" t="s">
        <v>83</v>
      </c>
      <c r="AW257" s="14" t="s">
        <v>30</v>
      </c>
      <c r="AX257" s="14" t="s">
        <v>81</v>
      </c>
      <c r="AY257" s="262" t="s">
        <v>183</v>
      </c>
    </row>
    <row r="258" s="2" customFormat="1" ht="24.15" customHeight="1">
      <c r="A258" s="38"/>
      <c r="B258" s="39"/>
      <c r="C258" s="277" t="s">
        <v>500</v>
      </c>
      <c r="D258" s="277" t="s">
        <v>649</v>
      </c>
      <c r="E258" s="278" t="s">
        <v>6201</v>
      </c>
      <c r="F258" s="279" t="s">
        <v>6202</v>
      </c>
      <c r="G258" s="280" t="s">
        <v>325</v>
      </c>
      <c r="H258" s="281">
        <v>1</v>
      </c>
      <c r="I258" s="282"/>
      <c r="J258" s="283">
        <f>ROUND(I258*H258,2)</f>
        <v>0</v>
      </c>
      <c r="K258" s="284"/>
      <c r="L258" s="285"/>
      <c r="M258" s="286" t="s">
        <v>1</v>
      </c>
      <c r="N258" s="287" t="s">
        <v>38</v>
      </c>
      <c r="O258" s="91"/>
      <c r="P258" s="237">
        <f>O258*H258</f>
        <v>0</v>
      </c>
      <c r="Q258" s="237">
        <v>0.00029999999999999997</v>
      </c>
      <c r="R258" s="237">
        <f>Q258*H258</f>
        <v>0.00029999999999999997</v>
      </c>
      <c r="S258" s="237">
        <v>0</v>
      </c>
      <c r="T258" s="23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9" t="s">
        <v>435</v>
      </c>
      <c r="AT258" s="239" t="s">
        <v>649</v>
      </c>
      <c r="AU258" s="239" t="s">
        <v>83</v>
      </c>
      <c r="AY258" s="17" t="s">
        <v>183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7" t="s">
        <v>81</v>
      </c>
      <c r="BK258" s="240">
        <f>ROUND(I258*H258,2)</f>
        <v>0</v>
      </c>
      <c r="BL258" s="17" t="s">
        <v>327</v>
      </c>
      <c r="BM258" s="239" t="s">
        <v>6203</v>
      </c>
    </row>
    <row r="259" s="13" customFormat="1">
      <c r="A259" s="13"/>
      <c r="B259" s="241"/>
      <c r="C259" s="242"/>
      <c r="D259" s="243" t="s">
        <v>195</v>
      </c>
      <c r="E259" s="244" t="s">
        <v>1</v>
      </c>
      <c r="F259" s="245" t="s">
        <v>6109</v>
      </c>
      <c r="G259" s="242"/>
      <c r="H259" s="244" t="s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195</v>
      </c>
      <c r="AU259" s="251" t="s">
        <v>83</v>
      </c>
      <c r="AV259" s="13" t="s">
        <v>81</v>
      </c>
      <c r="AW259" s="13" t="s">
        <v>30</v>
      </c>
      <c r="AX259" s="13" t="s">
        <v>73</v>
      </c>
      <c r="AY259" s="251" t="s">
        <v>183</v>
      </c>
    </row>
    <row r="260" s="14" customFormat="1">
      <c r="A260" s="14"/>
      <c r="B260" s="252"/>
      <c r="C260" s="253"/>
      <c r="D260" s="243" t="s">
        <v>195</v>
      </c>
      <c r="E260" s="254" t="s">
        <v>1</v>
      </c>
      <c r="F260" s="255" t="s">
        <v>81</v>
      </c>
      <c r="G260" s="253"/>
      <c r="H260" s="256">
        <v>1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195</v>
      </c>
      <c r="AU260" s="262" t="s">
        <v>83</v>
      </c>
      <c r="AV260" s="14" t="s">
        <v>83</v>
      </c>
      <c r="AW260" s="14" t="s">
        <v>30</v>
      </c>
      <c r="AX260" s="14" t="s">
        <v>81</v>
      </c>
      <c r="AY260" s="262" t="s">
        <v>183</v>
      </c>
    </row>
    <row r="261" s="2" customFormat="1" ht="44.25" customHeight="1">
      <c r="A261" s="38"/>
      <c r="B261" s="39"/>
      <c r="C261" s="227" t="s">
        <v>505</v>
      </c>
      <c r="D261" s="227" t="s">
        <v>185</v>
      </c>
      <c r="E261" s="228" t="s">
        <v>6204</v>
      </c>
      <c r="F261" s="229" t="s">
        <v>6205</v>
      </c>
      <c r="G261" s="230" t="s">
        <v>319</v>
      </c>
      <c r="H261" s="231">
        <v>5</v>
      </c>
      <c r="I261" s="232"/>
      <c r="J261" s="233">
        <f>ROUND(I261*H261,2)</f>
        <v>0</v>
      </c>
      <c r="K261" s="234"/>
      <c r="L261" s="44"/>
      <c r="M261" s="235" t="s">
        <v>1</v>
      </c>
      <c r="N261" s="236" t="s">
        <v>38</v>
      </c>
      <c r="O261" s="91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9" t="s">
        <v>327</v>
      </c>
      <c r="AT261" s="239" t="s">
        <v>185</v>
      </c>
      <c r="AU261" s="239" t="s">
        <v>83</v>
      </c>
      <c r="AY261" s="17" t="s">
        <v>183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7" t="s">
        <v>81</v>
      </c>
      <c r="BK261" s="240">
        <f>ROUND(I261*H261,2)</f>
        <v>0</v>
      </c>
      <c r="BL261" s="17" t="s">
        <v>327</v>
      </c>
      <c r="BM261" s="239" t="s">
        <v>6206</v>
      </c>
    </row>
    <row r="262" s="13" customFormat="1">
      <c r="A262" s="13"/>
      <c r="B262" s="241"/>
      <c r="C262" s="242"/>
      <c r="D262" s="243" t="s">
        <v>195</v>
      </c>
      <c r="E262" s="244" t="s">
        <v>1</v>
      </c>
      <c r="F262" s="245" t="s">
        <v>6207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195</v>
      </c>
      <c r="AU262" s="251" t="s">
        <v>83</v>
      </c>
      <c r="AV262" s="13" t="s">
        <v>81</v>
      </c>
      <c r="AW262" s="13" t="s">
        <v>30</v>
      </c>
      <c r="AX262" s="13" t="s">
        <v>73</v>
      </c>
      <c r="AY262" s="251" t="s">
        <v>183</v>
      </c>
    </row>
    <row r="263" s="14" customFormat="1">
      <c r="A263" s="14"/>
      <c r="B263" s="252"/>
      <c r="C263" s="253"/>
      <c r="D263" s="243" t="s">
        <v>195</v>
      </c>
      <c r="E263" s="254" t="s">
        <v>1</v>
      </c>
      <c r="F263" s="255" t="s">
        <v>199</v>
      </c>
      <c r="G263" s="253"/>
      <c r="H263" s="256">
        <v>3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195</v>
      </c>
      <c r="AU263" s="262" t="s">
        <v>83</v>
      </c>
      <c r="AV263" s="14" t="s">
        <v>83</v>
      </c>
      <c r="AW263" s="14" t="s">
        <v>30</v>
      </c>
      <c r="AX263" s="14" t="s">
        <v>73</v>
      </c>
      <c r="AY263" s="262" t="s">
        <v>183</v>
      </c>
    </row>
    <row r="264" s="13" customFormat="1">
      <c r="A264" s="13"/>
      <c r="B264" s="241"/>
      <c r="C264" s="242"/>
      <c r="D264" s="243" t="s">
        <v>195</v>
      </c>
      <c r="E264" s="244" t="s">
        <v>1</v>
      </c>
      <c r="F264" s="245" t="s">
        <v>6117</v>
      </c>
      <c r="G264" s="242"/>
      <c r="H264" s="244" t="s">
        <v>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195</v>
      </c>
      <c r="AU264" s="251" t="s">
        <v>83</v>
      </c>
      <c r="AV264" s="13" t="s">
        <v>81</v>
      </c>
      <c r="AW264" s="13" t="s">
        <v>30</v>
      </c>
      <c r="AX264" s="13" t="s">
        <v>73</v>
      </c>
      <c r="AY264" s="251" t="s">
        <v>183</v>
      </c>
    </row>
    <row r="265" s="14" customFormat="1">
      <c r="A265" s="14"/>
      <c r="B265" s="252"/>
      <c r="C265" s="253"/>
      <c r="D265" s="243" t="s">
        <v>195</v>
      </c>
      <c r="E265" s="254" t="s">
        <v>1</v>
      </c>
      <c r="F265" s="255" t="s">
        <v>83</v>
      </c>
      <c r="G265" s="253"/>
      <c r="H265" s="256">
        <v>2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195</v>
      </c>
      <c r="AU265" s="262" t="s">
        <v>83</v>
      </c>
      <c r="AV265" s="14" t="s">
        <v>83</v>
      </c>
      <c r="AW265" s="14" t="s">
        <v>30</v>
      </c>
      <c r="AX265" s="14" t="s">
        <v>73</v>
      </c>
      <c r="AY265" s="262" t="s">
        <v>183</v>
      </c>
    </row>
    <row r="266" s="15" customFormat="1">
      <c r="A266" s="15"/>
      <c r="B266" s="263"/>
      <c r="C266" s="264"/>
      <c r="D266" s="243" t="s">
        <v>195</v>
      </c>
      <c r="E266" s="265" t="s">
        <v>1</v>
      </c>
      <c r="F266" s="266" t="s">
        <v>219</v>
      </c>
      <c r="G266" s="264"/>
      <c r="H266" s="267">
        <v>5</v>
      </c>
      <c r="I266" s="268"/>
      <c r="J266" s="264"/>
      <c r="K266" s="264"/>
      <c r="L266" s="269"/>
      <c r="M266" s="270"/>
      <c r="N266" s="271"/>
      <c r="O266" s="271"/>
      <c r="P266" s="271"/>
      <c r="Q266" s="271"/>
      <c r="R266" s="271"/>
      <c r="S266" s="271"/>
      <c r="T266" s="27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3" t="s">
        <v>195</v>
      </c>
      <c r="AU266" s="273" t="s">
        <v>83</v>
      </c>
      <c r="AV266" s="15" t="s">
        <v>188</v>
      </c>
      <c r="AW266" s="15" t="s">
        <v>30</v>
      </c>
      <c r="AX266" s="15" t="s">
        <v>81</v>
      </c>
      <c r="AY266" s="273" t="s">
        <v>183</v>
      </c>
    </row>
    <row r="267" s="2" customFormat="1" ht="33" customHeight="1">
      <c r="A267" s="38"/>
      <c r="B267" s="39"/>
      <c r="C267" s="277" t="s">
        <v>511</v>
      </c>
      <c r="D267" s="277" t="s">
        <v>649</v>
      </c>
      <c r="E267" s="278" t="s">
        <v>6208</v>
      </c>
      <c r="F267" s="279" t="s">
        <v>6209</v>
      </c>
      <c r="G267" s="280" t="s">
        <v>319</v>
      </c>
      <c r="H267" s="281">
        <v>3.6000000000000001</v>
      </c>
      <c r="I267" s="282"/>
      <c r="J267" s="283">
        <f>ROUND(I267*H267,2)</f>
        <v>0</v>
      </c>
      <c r="K267" s="284"/>
      <c r="L267" s="285"/>
      <c r="M267" s="286" t="s">
        <v>1</v>
      </c>
      <c r="N267" s="287" t="s">
        <v>38</v>
      </c>
      <c r="O267" s="91"/>
      <c r="P267" s="237">
        <f>O267*H267</f>
        <v>0</v>
      </c>
      <c r="Q267" s="237">
        <v>0.0043</v>
      </c>
      <c r="R267" s="237">
        <f>Q267*H267</f>
        <v>0.015480000000000001</v>
      </c>
      <c r="S267" s="237">
        <v>0</v>
      </c>
      <c r="T267" s="23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9" t="s">
        <v>435</v>
      </c>
      <c r="AT267" s="239" t="s">
        <v>649</v>
      </c>
      <c r="AU267" s="239" t="s">
        <v>83</v>
      </c>
      <c r="AY267" s="17" t="s">
        <v>183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7" t="s">
        <v>81</v>
      </c>
      <c r="BK267" s="240">
        <f>ROUND(I267*H267,2)</f>
        <v>0</v>
      </c>
      <c r="BL267" s="17" t="s">
        <v>327</v>
      </c>
      <c r="BM267" s="239" t="s">
        <v>6210</v>
      </c>
    </row>
    <row r="268" s="14" customFormat="1">
      <c r="A268" s="14"/>
      <c r="B268" s="252"/>
      <c r="C268" s="253"/>
      <c r="D268" s="243" t="s">
        <v>195</v>
      </c>
      <c r="E268" s="253"/>
      <c r="F268" s="255" t="s">
        <v>6179</v>
      </c>
      <c r="G268" s="253"/>
      <c r="H268" s="256">
        <v>3.6000000000000001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195</v>
      </c>
      <c r="AU268" s="262" t="s">
        <v>83</v>
      </c>
      <c r="AV268" s="14" t="s">
        <v>83</v>
      </c>
      <c r="AW268" s="14" t="s">
        <v>4</v>
      </c>
      <c r="AX268" s="14" t="s">
        <v>81</v>
      </c>
      <c r="AY268" s="262" t="s">
        <v>183</v>
      </c>
    </row>
    <row r="269" s="2" customFormat="1" ht="16.5" customHeight="1">
      <c r="A269" s="38"/>
      <c r="B269" s="39"/>
      <c r="C269" s="227" t="s">
        <v>517</v>
      </c>
      <c r="D269" s="227" t="s">
        <v>185</v>
      </c>
      <c r="E269" s="228" t="s">
        <v>5911</v>
      </c>
      <c r="F269" s="229" t="s">
        <v>5912</v>
      </c>
      <c r="G269" s="230" t="s">
        <v>325</v>
      </c>
      <c r="H269" s="231">
        <v>3</v>
      </c>
      <c r="I269" s="232"/>
      <c r="J269" s="233">
        <f>ROUND(I269*H269,2)</f>
        <v>0</v>
      </c>
      <c r="K269" s="234"/>
      <c r="L269" s="44"/>
      <c r="M269" s="235" t="s">
        <v>1</v>
      </c>
      <c r="N269" s="236" t="s">
        <v>38</v>
      </c>
      <c r="O269" s="91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9" t="s">
        <v>327</v>
      </c>
      <c r="AT269" s="239" t="s">
        <v>185</v>
      </c>
      <c r="AU269" s="239" t="s">
        <v>83</v>
      </c>
      <c r="AY269" s="17" t="s">
        <v>183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7" t="s">
        <v>81</v>
      </c>
      <c r="BK269" s="240">
        <f>ROUND(I269*H269,2)</f>
        <v>0</v>
      </c>
      <c r="BL269" s="17" t="s">
        <v>327</v>
      </c>
      <c r="BM269" s="239" t="s">
        <v>6211</v>
      </c>
    </row>
    <row r="270" s="13" customFormat="1">
      <c r="A270" s="13"/>
      <c r="B270" s="241"/>
      <c r="C270" s="242"/>
      <c r="D270" s="243" t="s">
        <v>195</v>
      </c>
      <c r="E270" s="244" t="s">
        <v>1</v>
      </c>
      <c r="F270" s="245" t="s">
        <v>6109</v>
      </c>
      <c r="G270" s="242"/>
      <c r="H270" s="244" t="s">
        <v>1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195</v>
      </c>
      <c r="AU270" s="251" t="s">
        <v>83</v>
      </c>
      <c r="AV270" s="13" t="s">
        <v>81</v>
      </c>
      <c r="AW270" s="13" t="s">
        <v>30</v>
      </c>
      <c r="AX270" s="13" t="s">
        <v>73</v>
      </c>
      <c r="AY270" s="251" t="s">
        <v>183</v>
      </c>
    </row>
    <row r="271" s="14" customFormat="1">
      <c r="A271" s="14"/>
      <c r="B271" s="252"/>
      <c r="C271" s="253"/>
      <c r="D271" s="243" t="s">
        <v>195</v>
      </c>
      <c r="E271" s="254" t="s">
        <v>1</v>
      </c>
      <c r="F271" s="255" t="s">
        <v>81</v>
      </c>
      <c r="G271" s="253"/>
      <c r="H271" s="256">
        <v>1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2" t="s">
        <v>195</v>
      </c>
      <c r="AU271" s="262" t="s">
        <v>83</v>
      </c>
      <c r="AV271" s="14" t="s">
        <v>83</v>
      </c>
      <c r="AW271" s="14" t="s">
        <v>30</v>
      </c>
      <c r="AX271" s="14" t="s">
        <v>73</v>
      </c>
      <c r="AY271" s="262" t="s">
        <v>183</v>
      </c>
    </row>
    <row r="272" s="13" customFormat="1">
      <c r="A272" s="13"/>
      <c r="B272" s="241"/>
      <c r="C272" s="242"/>
      <c r="D272" s="243" t="s">
        <v>195</v>
      </c>
      <c r="E272" s="244" t="s">
        <v>1</v>
      </c>
      <c r="F272" s="245" t="s">
        <v>6117</v>
      </c>
      <c r="G272" s="242"/>
      <c r="H272" s="244" t="s">
        <v>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195</v>
      </c>
      <c r="AU272" s="251" t="s">
        <v>83</v>
      </c>
      <c r="AV272" s="13" t="s">
        <v>81</v>
      </c>
      <c r="AW272" s="13" t="s">
        <v>30</v>
      </c>
      <c r="AX272" s="13" t="s">
        <v>73</v>
      </c>
      <c r="AY272" s="251" t="s">
        <v>183</v>
      </c>
    </row>
    <row r="273" s="14" customFormat="1">
      <c r="A273" s="14"/>
      <c r="B273" s="252"/>
      <c r="C273" s="253"/>
      <c r="D273" s="243" t="s">
        <v>195</v>
      </c>
      <c r="E273" s="254" t="s">
        <v>1</v>
      </c>
      <c r="F273" s="255" t="s">
        <v>81</v>
      </c>
      <c r="G273" s="253"/>
      <c r="H273" s="256">
        <v>1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195</v>
      </c>
      <c r="AU273" s="262" t="s">
        <v>83</v>
      </c>
      <c r="AV273" s="14" t="s">
        <v>83</v>
      </c>
      <c r="AW273" s="14" t="s">
        <v>30</v>
      </c>
      <c r="AX273" s="14" t="s">
        <v>73</v>
      </c>
      <c r="AY273" s="262" t="s">
        <v>183</v>
      </c>
    </row>
    <row r="274" s="13" customFormat="1">
      <c r="A274" s="13"/>
      <c r="B274" s="241"/>
      <c r="C274" s="242"/>
      <c r="D274" s="243" t="s">
        <v>195</v>
      </c>
      <c r="E274" s="244" t="s">
        <v>1</v>
      </c>
      <c r="F274" s="245" t="s">
        <v>6188</v>
      </c>
      <c r="G274" s="242"/>
      <c r="H274" s="244" t="s">
        <v>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195</v>
      </c>
      <c r="AU274" s="251" t="s">
        <v>83</v>
      </c>
      <c r="AV274" s="13" t="s">
        <v>81</v>
      </c>
      <c r="AW274" s="13" t="s">
        <v>30</v>
      </c>
      <c r="AX274" s="13" t="s">
        <v>73</v>
      </c>
      <c r="AY274" s="251" t="s">
        <v>183</v>
      </c>
    </row>
    <row r="275" s="14" customFormat="1">
      <c r="A275" s="14"/>
      <c r="B275" s="252"/>
      <c r="C275" s="253"/>
      <c r="D275" s="243" t="s">
        <v>195</v>
      </c>
      <c r="E275" s="254" t="s">
        <v>1</v>
      </c>
      <c r="F275" s="255" t="s">
        <v>81</v>
      </c>
      <c r="G275" s="253"/>
      <c r="H275" s="256">
        <v>1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195</v>
      </c>
      <c r="AU275" s="262" t="s">
        <v>83</v>
      </c>
      <c r="AV275" s="14" t="s">
        <v>83</v>
      </c>
      <c r="AW275" s="14" t="s">
        <v>30</v>
      </c>
      <c r="AX275" s="14" t="s">
        <v>73</v>
      </c>
      <c r="AY275" s="262" t="s">
        <v>183</v>
      </c>
    </row>
    <row r="276" s="15" customFormat="1">
      <c r="A276" s="15"/>
      <c r="B276" s="263"/>
      <c r="C276" s="264"/>
      <c r="D276" s="243" t="s">
        <v>195</v>
      </c>
      <c r="E276" s="265" t="s">
        <v>1</v>
      </c>
      <c r="F276" s="266" t="s">
        <v>219</v>
      </c>
      <c r="G276" s="264"/>
      <c r="H276" s="267">
        <v>3</v>
      </c>
      <c r="I276" s="268"/>
      <c r="J276" s="264"/>
      <c r="K276" s="264"/>
      <c r="L276" s="269"/>
      <c r="M276" s="270"/>
      <c r="N276" s="271"/>
      <c r="O276" s="271"/>
      <c r="P276" s="271"/>
      <c r="Q276" s="271"/>
      <c r="R276" s="271"/>
      <c r="S276" s="271"/>
      <c r="T276" s="27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3" t="s">
        <v>195</v>
      </c>
      <c r="AU276" s="273" t="s">
        <v>83</v>
      </c>
      <c r="AV276" s="15" t="s">
        <v>188</v>
      </c>
      <c r="AW276" s="15" t="s">
        <v>30</v>
      </c>
      <c r="AX276" s="15" t="s">
        <v>81</v>
      </c>
      <c r="AY276" s="273" t="s">
        <v>183</v>
      </c>
    </row>
    <row r="277" s="2" customFormat="1" ht="16.5" customHeight="1">
      <c r="A277" s="38"/>
      <c r="B277" s="39"/>
      <c r="C277" s="277" t="s">
        <v>522</v>
      </c>
      <c r="D277" s="277" t="s">
        <v>649</v>
      </c>
      <c r="E277" s="278" t="s">
        <v>5914</v>
      </c>
      <c r="F277" s="279" t="s">
        <v>5915</v>
      </c>
      <c r="G277" s="280" t="s">
        <v>325</v>
      </c>
      <c r="H277" s="281">
        <v>3</v>
      </c>
      <c r="I277" s="282"/>
      <c r="J277" s="283">
        <f>ROUND(I277*H277,2)</f>
        <v>0</v>
      </c>
      <c r="K277" s="284"/>
      <c r="L277" s="285"/>
      <c r="M277" s="286" t="s">
        <v>1</v>
      </c>
      <c r="N277" s="287" t="s">
        <v>38</v>
      </c>
      <c r="O277" s="91"/>
      <c r="P277" s="237">
        <f>O277*H277</f>
        <v>0</v>
      </c>
      <c r="Q277" s="237">
        <v>0.00020000000000000001</v>
      </c>
      <c r="R277" s="237">
        <f>Q277*H277</f>
        <v>0.00060000000000000006</v>
      </c>
      <c r="S277" s="237">
        <v>0</v>
      </c>
      <c r="T277" s="23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9" t="s">
        <v>435</v>
      </c>
      <c r="AT277" s="239" t="s">
        <v>649</v>
      </c>
      <c r="AU277" s="239" t="s">
        <v>83</v>
      </c>
      <c r="AY277" s="17" t="s">
        <v>183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7" t="s">
        <v>81</v>
      </c>
      <c r="BK277" s="240">
        <f>ROUND(I277*H277,2)</f>
        <v>0</v>
      </c>
      <c r="BL277" s="17" t="s">
        <v>327</v>
      </c>
      <c r="BM277" s="239" t="s">
        <v>6212</v>
      </c>
    </row>
    <row r="278" s="13" customFormat="1">
      <c r="A278" s="13"/>
      <c r="B278" s="241"/>
      <c r="C278" s="242"/>
      <c r="D278" s="243" t="s">
        <v>195</v>
      </c>
      <c r="E278" s="244" t="s">
        <v>1</v>
      </c>
      <c r="F278" s="245" t="s">
        <v>6109</v>
      </c>
      <c r="G278" s="242"/>
      <c r="H278" s="244" t="s">
        <v>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195</v>
      </c>
      <c r="AU278" s="251" t="s">
        <v>83</v>
      </c>
      <c r="AV278" s="13" t="s">
        <v>81</v>
      </c>
      <c r="AW278" s="13" t="s">
        <v>30</v>
      </c>
      <c r="AX278" s="13" t="s">
        <v>73</v>
      </c>
      <c r="AY278" s="251" t="s">
        <v>183</v>
      </c>
    </row>
    <row r="279" s="14" customFormat="1">
      <c r="A279" s="14"/>
      <c r="B279" s="252"/>
      <c r="C279" s="253"/>
      <c r="D279" s="243" t="s">
        <v>195</v>
      </c>
      <c r="E279" s="254" t="s">
        <v>1</v>
      </c>
      <c r="F279" s="255" t="s">
        <v>81</v>
      </c>
      <c r="G279" s="253"/>
      <c r="H279" s="256">
        <v>1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195</v>
      </c>
      <c r="AU279" s="262" t="s">
        <v>83</v>
      </c>
      <c r="AV279" s="14" t="s">
        <v>83</v>
      </c>
      <c r="AW279" s="14" t="s">
        <v>30</v>
      </c>
      <c r="AX279" s="14" t="s">
        <v>73</v>
      </c>
      <c r="AY279" s="262" t="s">
        <v>183</v>
      </c>
    </row>
    <row r="280" s="13" customFormat="1">
      <c r="A280" s="13"/>
      <c r="B280" s="241"/>
      <c r="C280" s="242"/>
      <c r="D280" s="243" t="s">
        <v>195</v>
      </c>
      <c r="E280" s="244" t="s">
        <v>1</v>
      </c>
      <c r="F280" s="245" t="s">
        <v>6117</v>
      </c>
      <c r="G280" s="242"/>
      <c r="H280" s="244" t="s">
        <v>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195</v>
      </c>
      <c r="AU280" s="251" t="s">
        <v>83</v>
      </c>
      <c r="AV280" s="13" t="s">
        <v>81</v>
      </c>
      <c r="AW280" s="13" t="s">
        <v>30</v>
      </c>
      <c r="AX280" s="13" t="s">
        <v>73</v>
      </c>
      <c r="AY280" s="251" t="s">
        <v>183</v>
      </c>
    </row>
    <row r="281" s="14" customFormat="1">
      <c r="A281" s="14"/>
      <c r="B281" s="252"/>
      <c r="C281" s="253"/>
      <c r="D281" s="243" t="s">
        <v>195</v>
      </c>
      <c r="E281" s="254" t="s">
        <v>1</v>
      </c>
      <c r="F281" s="255" t="s">
        <v>81</v>
      </c>
      <c r="G281" s="253"/>
      <c r="H281" s="256">
        <v>1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195</v>
      </c>
      <c r="AU281" s="262" t="s">
        <v>83</v>
      </c>
      <c r="AV281" s="14" t="s">
        <v>83</v>
      </c>
      <c r="AW281" s="14" t="s">
        <v>30</v>
      </c>
      <c r="AX281" s="14" t="s">
        <v>73</v>
      </c>
      <c r="AY281" s="262" t="s">
        <v>183</v>
      </c>
    </row>
    <row r="282" s="13" customFormat="1">
      <c r="A282" s="13"/>
      <c r="B282" s="241"/>
      <c r="C282" s="242"/>
      <c r="D282" s="243" t="s">
        <v>195</v>
      </c>
      <c r="E282" s="244" t="s">
        <v>1</v>
      </c>
      <c r="F282" s="245" t="s">
        <v>6188</v>
      </c>
      <c r="G282" s="242"/>
      <c r="H282" s="244" t="s">
        <v>1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195</v>
      </c>
      <c r="AU282" s="251" t="s">
        <v>83</v>
      </c>
      <c r="AV282" s="13" t="s">
        <v>81</v>
      </c>
      <c r="AW282" s="13" t="s">
        <v>30</v>
      </c>
      <c r="AX282" s="13" t="s">
        <v>73</v>
      </c>
      <c r="AY282" s="251" t="s">
        <v>183</v>
      </c>
    </row>
    <row r="283" s="14" customFormat="1">
      <c r="A283" s="14"/>
      <c r="B283" s="252"/>
      <c r="C283" s="253"/>
      <c r="D283" s="243" t="s">
        <v>195</v>
      </c>
      <c r="E283" s="254" t="s">
        <v>1</v>
      </c>
      <c r="F283" s="255" t="s">
        <v>81</v>
      </c>
      <c r="G283" s="253"/>
      <c r="H283" s="256">
        <v>1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2" t="s">
        <v>195</v>
      </c>
      <c r="AU283" s="262" t="s">
        <v>83</v>
      </c>
      <c r="AV283" s="14" t="s">
        <v>83</v>
      </c>
      <c r="AW283" s="14" t="s">
        <v>30</v>
      </c>
      <c r="AX283" s="14" t="s">
        <v>73</v>
      </c>
      <c r="AY283" s="262" t="s">
        <v>183</v>
      </c>
    </row>
    <row r="284" s="15" customFormat="1">
      <c r="A284" s="15"/>
      <c r="B284" s="263"/>
      <c r="C284" s="264"/>
      <c r="D284" s="243" t="s">
        <v>195</v>
      </c>
      <c r="E284" s="265" t="s">
        <v>1</v>
      </c>
      <c r="F284" s="266" t="s">
        <v>219</v>
      </c>
      <c r="G284" s="264"/>
      <c r="H284" s="267">
        <v>3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3" t="s">
        <v>195</v>
      </c>
      <c r="AU284" s="273" t="s">
        <v>83</v>
      </c>
      <c r="AV284" s="15" t="s">
        <v>188</v>
      </c>
      <c r="AW284" s="15" t="s">
        <v>30</v>
      </c>
      <c r="AX284" s="15" t="s">
        <v>81</v>
      </c>
      <c r="AY284" s="273" t="s">
        <v>183</v>
      </c>
    </row>
    <row r="285" s="2" customFormat="1" ht="21.75" customHeight="1">
      <c r="A285" s="38"/>
      <c r="B285" s="39"/>
      <c r="C285" s="227" t="s">
        <v>528</v>
      </c>
      <c r="D285" s="227" t="s">
        <v>185</v>
      </c>
      <c r="E285" s="228" t="s">
        <v>6213</v>
      </c>
      <c r="F285" s="229" t="s">
        <v>6214</v>
      </c>
      <c r="G285" s="230" t="s">
        <v>939</v>
      </c>
      <c r="H285" s="231">
        <v>20</v>
      </c>
      <c r="I285" s="232"/>
      <c r="J285" s="233">
        <f>ROUND(I285*H285,2)</f>
        <v>0</v>
      </c>
      <c r="K285" s="234"/>
      <c r="L285" s="44"/>
      <c r="M285" s="235" t="s">
        <v>1</v>
      </c>
      <c r="N285" s="236" t="s">
        <v>38</v>
      </c>
      <c r="O285" s="91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9" t="s">
        <v>327</v>
      </c>
      <c r="AT285" s="239" t="s">
        <v>185</v>
      </c>
      <c r="AU285" s="239" t="s">
        <v>83</v>
      </c>
      <c r="AY285" s="17" t="s">
        <v>183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7" t="s">
        <v>81</v>
      </c>
      <c r="BK285" s="240">
        <f>ROUND(I285*H285,2)</f>
        <v>0</v>
      </c>
      <c r="BL285" s="17" t="s">
        <v>327</v>
      </c>
      <c r="BM285" s="239" t="s">
        <v>6215</v>
      </c>
    </row>
    <row r="286" s="13" customFormat="1">
      <c r="A286" s="13"/>
      <c r="B286" s="241"/>
      <c r="C286" s="242"/>
      <c r="D286" s="243" t="s">
        <v>195</v>
      </c>
      <c r="E286" s="244" t="s">
        <v>1</v>
      </c>
      <c r="F286" s="245" t="s">
        <v>6216</v>
      </c>
      <c r="G286" s="242"/>
      <c r="H286" s="244" t="s">
        <v>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195</v>
      </c>
      <c r="AU286" s="251" t="s">
        <v>83</v>
      </c>
      <c r="AV286" s="13" t="s">
        <v>81</v>
      </c>
      <c r="AW286" s="13" t="s">
        <v>30</v>
      </c>
      <c r="AX286" s="13" t="s">
        <v>73</v>
      </c>
      <c r="AY286" s="251" t="s">
        <v>183</v>
      </c>
    </row>
    <row r="287" s="14" customFormat="1">
      <c r="A287" s="14"/>
      <c r="B287" s="252"/>
      <c r="C287" s="253"/>
      <c r="D287" s="243" t="s">
        <v>195</v>
      </c>
      <c r="E287" s="254" t="s">
        <v>1</v>
      </c>
      <c r="F287" s="255" t="s">
        <v>349</v>
      </c>
      <c r="G287" s="253"/>
      <c r="H287" s="256">
        <v>20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195</v>
      </c>
      <c r="AU287" s="262" t="s">
        <v>83</v>
      </c>
      <c r="AV287" s="14" t="s">
        <v>83</v>
      </c>
      <c r="AW287" s="14" t="s">
        <v>30</v>
      </c>
      <c r="AX287" s="14" t="s">
        <v>81</v>
      </c>
      <c r="AY287" s="262" t="s">
        <v>183</v>
      </c>
    </row>
    <row r="288" s="2" customFormat="1" ht="16.5" customHeight="1">
      <c r="A288" s="38"/>
      <c r="B288" s="39"/>
      <c r="C288" s="227" t="s">
        <v>533</v>
      </c>
      <c r="D288" s="227" t="s">
        <v>185</v>
      </c>
      <c r="E288" s="228" t="s">
        <v>6217</v>
      </c>
      <c r="F288" s="229" t="s">
        <v>6218</v>
      </c>
      <c r="G288" s="230" t="s">
        <v>939</v>
      </c>
      <c r="H288" s="231">
        <v>5</v>
      </c>
      <c r="I288" s="232"/>
      <c r="J288" s="233">
        <f>ROUND(I288*H288,2)</f>
        <v>0</v>
      </c>
      <c r="K288" s="234"/>
      <c r="L288" s="44"/>
      <c r="M288" s="235" t="s">
        <v>1</v>
      </c>
      <c r="N288" s="236" t="s">
        <v>38</v>
      </c>
      <c r="O288" s="91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9" t="s">
        <v>327</v>
      </c>
      <c r="AT288" s="239" t="s">
        <v>185</v>
      </c>
      <c r="AU288" s="239" t="s">
        <v>83</v>
      </c>
      <c r="AY288" s="17" t="s">
        <v>183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7" t="s">
        <v>81</v>
      </c>
      <c r="BK288" s="240">
        <f>ROUND(I288*H288,2)</f>
        <v>0</v>
      </c>
      <c r="BL288" s="17" t="s">
        <v>327</v>
      </c>
      <c r="BM288" s="239" t="s">
        <v>6219</v>
      </c>
    </row>
    <row r="289" s="13" customFormat="1">
      <c r="A289" s="13"/>
      <c r="B289" s="241"/>
      <c r="C289" s="242"/>
      <c r="D289" s="243" t="s">
        <v>195</v>
      </c>
      <c r="E289" s="244" t="s">
        <v>1</v>
      </c>
      <c r="F289" s="245" t="s">
        <v>6216</v>
      </c>
      <c r="G289" s="242"/>
      <c r="H289" s="244" t="s">
        <v>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195</v>
      </c>
      <c r="AU289" s="251" t="s">
        <v>83</v>
      </c>
      <c r="AV289" s="13" t="s">
        <v>81</v>
      </c>
      <c r="AW289" s="13" t="s">
        <v>30</v>
      </c>
      <c r="AX289" s="13" t="s">
        <v>73</v>
      </c>
      <c r="AY289" s="251" t="s">
        <v>183</v>
      </c>
    </row>
    <row r="290" s="14" customFormat="1">
      <c r="A290" s="14"/>
      <c r="B290" s="252"/>
      <c r="C290" s="253"/>
      <c r="D290" s="243" t="s">
        <v>195</v>
      </c>
      <c r="E290" s="254" t="s">
        <v>1</v>
      </c>
      <c r="F290" s="255" t="s">
        <v>244</v>
      </c>
      <c r="G290" s="253"/>
      <c r="H290" s="256">
        <v>5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2" t="s">
        <v>195</v>
      </c>
      <c r="AU290" s="262" t="s">
        <v>83</v>
      </c>
      <c r="AV290" s="14" t="s">
        <v>83</v>
      </c>
      <c r="AW290" s="14" t="s">
        <v>30</v>
      </c>
      <c r="AX290" s="14" t="s">
        <v>81</v>
      </c>
      <c r="AY290" s="262" t="s">
        <v>183</v>
      </c>
    </row>
    <row r="291" s="2" customFormat="1" ht="16.5" customHeight="1">
      <c r="A291" s="38"/>
      <c r="B291" s="39"/>
      <c r="C291" s="227" t="s">
        <v>552</v>
      </c>
      <c r="D291" s="227" t="s">
        <v>185</v>
      </c>
      <c r="E291" s="228" t="s">
        <v>6220</v>
      </c>
      <c r="F291" s="229" t="s">
        <v>6221</v>
      </c>
      <c r="G291" s="230" t="s">
        <v>939</v>
      </c>
      <c r="H291" s="231">
        <v>10</v>
      </c>
      <c r="I291" s="232"/>
      <c r="J291" s="233">
        <f>ROUND(I291*H291,2)</f>
        <v>0</v>
      </c>
      <c r="K291" s="234"/>
      <c r="L291" s="44"/>
      <c r="M291" s="235" t="s">
        <v>1</v>
      </c>
      <c r="N291" s="236" t="s">
        <v>38</v>
      </c>
      <c r="O291" s="91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9" t="s">
        <v>327</v>
      </c>
      <c r="AT291" s="239" t="s">
        <v>185</v>
      </c>
      <c r="AU291" s="239" t="s">
        <v>83</v>
      </c>
      <c r="AY291" s="17" t="s">
        <v>183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7" t="s">
        <v>81</v>
      </c>
      <c r="BK291" s="240">
        <f>ROUND(I291*H291,2)</f>
        <v>0</v>
      </c>
      <c r="BL291" s="17" t="s">
        <v>327</v>
      </c>
      <c r="BM291" s="239" t="s">
        <v>6222</v>
      </c>
    </row>
    <row r="292" s="13" customFormat="1">
      <c r="A292" s="13"/>
      <c r="B292" s="241"/>
      <c r="C292" s="242"/>
      <c r="D292" s="243" t="s">
        <v>195</v>
      </c>
      <c r="E292" s="244" t="s">
        <v>1</v>
      </c>
      <c r="F292" s="245" t="s">
        <v>6216</v>
      </c>
      <c r="G292" s="242"/>
      <c r="H292" s="244" t="s">
        <v>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195</v>
      </c>
      <c r="AU292" s="251" t="s">
        <v>83</v>
      </c>
      <c r="AV292" s="13" t="s">
        <v>81</v>
      </c>
      <c r="AW292" s="13" t="s">
        <v>30</v>
      </c>
      <c r="AX292" s="13" t="s">
        <v>73</v>
      </c>
      <c r="AY292" s="251" t="s">
        <v>183</v>
      </c>
    </row>
    <row r="293" s="14" customFormat="1">
      <c r="A293" s="14"/>
      <c r="B293" s="252"/>
      <c r="C293" s="253"/>
      <c r="D293" s="243" t="s">
        <v>195</v>
      </c>
      <c r="E293" s="254" t="s">
        <v>1</v>
      </c>
      <c r="F293" s="255" t="s">
        <v>137</v>
      </c>
      <c r="G293" s="253"/>
      <c r="H293" s="256">
        <v>10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2" t="s">
        <v>195</v>
      </c>
      <c r="AU293" s="262" t="s">
        <v>83</v>
      </c>
      <c r="AV293" s="14" t="s">
        <v>83</v>
      </c>
      <c r="AW293" s="14" t="s">
        <v>30</v>
      </c>
      <c r="AX293" s="14" t="s">
        <v>81</v>
      </c>
      <c r="AY293" s="262" t="s">
        <v>183</v>
      </c>
    </row>
    <row r="294" s="2" customFormat="1" ht="24.15" customHeight="1">
      <c r="A294" s="38"/>
      <c r="B294" s="39"/>
      <c r="C294" s="227" t="s">
        <v>822</v>
      </c>
      <c r="D294" s="227" t="s">
        <v>185</v>
      </c>
      <c r="E294" s="228" t="s">
        <v>4596</v>
      </c>
      <c r="F294" s="229" t="s">
        <v>4597</v>
      </c>
      <c r="G294" s="230" t="s">
        <v>293</v>
      </c>
      <c r="H294" s="231">
        <v>0.34300000000000003</v>
      </c>
      <c r="I294" s="232"/>
      <c r="J294" s="233">
        <f>ROUND(I294*H294,2)</f>
        <v>0</v>
      </c>
      <c r="K294" s="234"/>
      <c r="L294" s="44"/>
      <c r="M294" s="235" t="s">
        <v>1</v>
      </c>
      <c r="N294" s="236" t="s">
        <v>38</v>
      </c>
      <c r="O294" s="91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9" t="s">
        <v>327</v>
      </c>
      <c r="AT294" s="239" t="s">
        <v>185</v>
      </c>
      <c r="AU294" s="239" t="s">
        <v>83</v>
      </c>
      <c r="AY294" s="17" t="s">
        <v>183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7" t="s">
        <v>81</v>
      </c>
      <c r="BK294" s="240">
        <f>ROUND(I294*H294,2)</f>
        <v>0</v>
      </c>
      <c r="BL294" s="17" t="s">
        <v>327</v>
      </c>
      <c r="BM294" s="239" t="s">
        <v>6223</v>
      </c>
    </row>
    <row r="295" s="2" customFormat="1" ht="33" customHeight="1">
      <c r="A295" s="38"/>
      <c r="B295" s="39"/>
      <c r="C295" s="227" t="s">
        <v>828</v>
      </c>
      <c r="D295" s="227" t="s">
        <v>185</v>
      </c>
      <c r="E295" s="228" t="s">
        <v>4599</v>
      </c>
      <c r="F295" s="229" t="s">
        <v>4600</v>
      </c>
      <c r="G295" s="230" t="s">
        <v>293</v>
      </c>
      <c r="H295" s="231">
        <v>1.0289999999999999</v>
      </c>
      <c r="I295" s="232"/>
      <c r="J295" s="233">
        <f>ROUND(I295*H295,2)</f>
        <v>0</v>
      </c>
      <c r="K295" s="234"/>
      <c r="L295" s="44"/>
      <c r="M295" s="235" t="s">
        <v>1</v>
      </c>
      <c r="N295" s="236" t="s">
        <v>38</v>
      </c>
      <c r="O295" s="91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9" t="s">
        <v>327</v>
      </c>
      <c r="AT295" s="239" t="s">
        <v>185</v>
      </c>
      <c r="AU295" s="239" t="s">
        <v>83</v>
      </c>
      <c r="AY295" s="17" t="s">
        <v>183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7" t="s">
        <v>81</v>
      </c>
      <c r="BK295" s="240">
        <f>ROUND(I295*H295,2)</f>
        <v>0</v>
      </c>
      <c r="BL295" s="17" t="s">
        <v>327</v>
      </c>
      <c r="BM295" s="239" t="s">
        <v>6224</v>
      </c>
    </row>
    <row r="296" s="14" customFormat="1">
      <c r="A296" s="14"/>
      <c r="B296" s="252"/>
      <c r="C296" s="253"/>
      <c r="D296" s="243" t="s">
        <v>195</v>
      </c>
      <c r="E296" s="253"/>
      <c r="F296" s="255" t="s">
        <v>6225</v>
      </c>
      <c r="G296" s="253"/>
      <c r="H296" s="256">
        <v>1.0289999999999999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195</v>
      </c>
      <c r="AU296" s="262" t="s">
        <v>83</v>
      </c>
      <c r="AV296" s="14" t="s">
        <v>83</v>
      </c>
      <c r="AW296" s="14" t="s">
        <v>4</v>
      </c>
      <c r="AX296" s="14" t="s">
        <v>81</v>
      </c>
      <c r="AY296" s="262" t="s">
        <v>183</v>
      </c>
    </row>
    <row r="297" s="12" customFormat="1" ht="25.92" customHeight="1">
      <c r="A297" s="12"/>
      <c r="B297" s="211"/>
      <c r="C297" s="212"/>
      <c r="D297" s="213" t="s">
        <v>72</v>
      </c>
      <c r="E297" s="214" t="s">
        <v>147</v>
      </c>
      <c r="F297" s="214" t="s">
        <v>4334</v>
      </c>
      <c r="G297" s="212"/>
      <c r="H297" s="212"/>
      <c r="I297" s="215"/>
      <c r="J297" s="216">
        <f>BK297</f>
        <v>0</v>
      </c>
      <c r="K297" s="212"/>
      <c r="L297" s="217"/>
      <c r="M297" s="218"/>
      <c r="N297" s="219"/>
      <c r="O297" s="219"/>
      <c r="P297" s="220">
        <f>P298</f>
        <v>0</v>
      </c>
      <c r="Q297" s="219"/>
      <c r="R297" s="220">
        <f>R298</f>
        <v>0</v>
      </c>
      <c r="S297" s="219"/>
      <c r="T297" s="221">
        <f>T298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2" t="s">
        <v>244</v>
      </c>
      <c r="AT297" s="223" t="s">
        <v>72</v>
      </c>
      <c r="AU297" s="223" t="s">
        <v>73</v>
      </c>
      <c r="AY297" s="222" t="s">
        <v>183</v>
      </c>
      <c r="BK297" s="224">
        <f>BK298</f>
        <v>0</v>
      </c>
    </row>
    <row r="298" s="12" customFormat="1" ht="22.8" customHeight="1">
      <c r="A298" s="12"/>
      <c r="B298" s="211"/>
      <c r="C298" s="212"/>
      <c r="D298" s="213" t="s">
        <v>72</v>
      </c>
      <c r="E298" s="225" t="s">
        <v>4335</v>
      </c>
      <c r="F298" s="225" t="s">
        <v>4336</v>
      </c>
      <c r="G298" s="212"/>
      <c r="H298" s="212"/>
      <c r="I298" s="215"/>
      <c r="J298" s="226">
        <f>BK298</f>
        <v>0</v>
      </c>
      <c r="K298" s="212"/>
      <c r="L298" s="217"/>
      <c r="M298" s="218"/>
      <c r="N298" s="219"/>
      <c r="O298" s="219"/>
      <c r="P298" s="220">
        <f>SUM(P299:P300)</f>
        <v>0</v>
      </c>
      <c r="Q298" s="219"/>
      <c r="R298" s="220">
        <f>SUM(R299:R300)</f>
        <v>0</v>
      </c>
      <c r="S298" s="219"/>
      <c r="T298" s="221">
        <f>SUM(T299:T300)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2" t="s">
        <v>244</v>
      </c>
      <c r="AT298" s="223" t="s">
        <v>72</v>
      </c>
      <c r="AU298" s="223" t="s">
        <v>81</v>
      </c>
      <c r="AY298" s="222" t="s">
        <v>183</v>
      </c>
      <c r="BK298" s="224">
        <f>SUM(BK299:BK300)</f>
        <v>0</v>
      </c>
    </row>
    <row r="299" s="2" customFormat="1" ht="16.5" customHeight="1">
      <c r="A299" s="38"/>
      <c r="B299" s="39"/>
      <c r="C299" s="227" t="s">
        <v>834</v>
      </c>
      <c r="D299" s="227" t="s">
        <v>185</v>
      </c>
      <c r="E299" s="228" t="s">
        <v>4337</v>
      </c>
      <c r="F299" s="229" t="s">
        <v>4338</v>
      </c>
      <c r="G299" s="230" t="s">
        <v>1875</v>
      </c>
      <c r="H299" s="231">
        <v>1</v>
      </c>
      <c r="I299" s="232"/>
      <c r="J299" s="233">
        <f>ROUND(I299*H299,2)</f>
        <v>0</v>
      </c>
      <c r="K299" s="234"/>
      <c r="L299" s="44"/>
      <c r="M299" s="235" t="s">
        <v>1</v>
      </c>
      <c r="N299" s="236" t="s">
        <v>38</v>
      </c>
      <c r="O299" s="91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9" t="s">
        <v>4339</v>
      </c>
      <c r="AT299" s="239" t="s">
        <v>185</v>
      </c>
      <c r="AU299" s="239" t="s">
        <v>83</v>
      </c>
      <c r="AY299" s="17" t="s">
        <v>183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7" t="s">
        <v>81</v>
      </c>
      <c r="BK299" s="240">
        <f>ROUND(I299*H299,2)</f>
        <v>0</v>
      </c>
      <c r="BL299" s="17" t="s">
        <v>4339</v>
      </c>
      <c r="BM299" s="239" t="s">
        <v>6226</v>
      </c>
    </row>
    <row r="300" s="2" customFormat="1" ht="16.5" customHeight="1">
      <c r="A300" s="38"/>
      <c r="B300" s="39"/>
      <c r="C300" s="227" t="s">
        <v>840</v>
      </c>
      <c r="D300" s="227" t="s">
        <v>185</v>
      </c>
      <c r="E300" s="228" t="s">
        <v>4341</v>
      </c>
      <c r="F300" s="229" t="s">
        <v>4342</v>
      </c>
      <c r="G300" s="230" t="s">
        <v>1875</v>
      </c>
      <c r="H300" s="231">
        <v>1</v>
      </c>
      <c r="I300" s="232"/>
      <c r="J300" s="233">
        <f>ROUND(I300*H300,2)</f>
        <v>0</v>
      </c>
      <c r="K300" s="234"/>
      <c r="L300" s="44"/>
      <c r="M300" s="290" t="s">
        <v>1</v>
      </c>
      <c r="N300" s="291" t="s">
        <v>38</v>
      </c>
      <c r="O300" s="292"/>
      <c r="P300" s="293">
        <f>O300*H300</f>
        <v>0</v>
      </c>
      <c r="Q300" s="293">
        <v>0</v>
      </c>
      <c r="R300" s="293">
        <f>Q300*H300</f>
        <v>0</v>
      </c>
      <c r="S300" s="293">
        <v>0</v>
      </c>
      <c r="T300" s="29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9" t="s">
        <v>4339</v>
      </c>
      <c r="AT300" s="239" t="s">
        <v>185</v>
      </c>
      <c r="AU300" s="239" t="s">
        <v>83</v>
      </c>
      <c r="AY300" s="17" t="s">
        <v>183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7" t="s">
        <v>81</v>
      </c>
      <c r="BK300" s="240">
        <f>ROUND(I300*H300,2)</f>
        <v>0</v>
      </c>
      <c r="BL300" s="17" t="s">
        <v>4339</v>
      </c>
      <c r="BM300" s="239" t="s">
        <v>6227</v>
      </c>
    </row>
    <row r="301" s="2" customFormat="1" ht="6.96" customHeight="1">
      <c r="A301" s="38"/>
      <c r="B301" s="66"/>
      <c r="C301" s="67"/>
      <c r="D301" s="67"/>
      <c r="E301" s="67"/>
      <c r="F301" s="67"/>
      <c r="G301" s="67"/>
      <c r="H301" s="67"/>
      <c r="I301" s="67"/>
      <c r="J301" s="67"/>
      <c r="K301" s="67"/>
      <c r="L301" s="44"/>
      <c r="M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</row>
  </sheetData>
  <sheetProtection sheet="1" autoFilter="0" formatColumns="0" formatRows="0" objects="1" scenarios="1" spinCount="100000" saltValue="JLwvdP0Wu8nJco12yqrUZv0RLAy0iA3Vn081ph4USf6wesGU/AHh2+Md9NuNIUkmasMsAY2e9i1JryBY8lV1cA==" hashValue="gz2tZ/Pmokd1Zm359lExaEddMFjy8AgiMtXPjwmYramAf5v96rR7nKeugFRo4GwVleQ4rSB6GPNt+PKYNCOUag==" algorithmName="SHA-512" password="CC35"/>
  <autoFilter ref="C129:K3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150</v>
      </c>
      <c r="L8" s="20"/>
    </row>
    <row r="9" s="2" customFormat="1" ht="16.5" customHeight="1">
      <c r="A9" s="38"/>
      <c r="B9" s="44"/>
      <c r="C9" s="38"/>
      <c r="D9" s="38"/>
      <c r="E9" s="151" t="s">
        <v>5759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4235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6228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10. 6. 2025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ROUND((SUM(BE124:BE140)),  2)</f>
        <v>0</v>
      </c>
      <c r="G35" s="38"/>
      <c r="H35" s="38"/>
      <c r="I35" s="164">
        <v>0.20999999999999999</v>
      </c>
      <c r="J35" s="163">
        <f>ROUND(((SUM(BE124:BE140))*I35),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ROUND((SUM(BF124:BF140)),  2)</f>
        <v>0</v>
      </c>
      <c r="G36" s="38"/>
      <c r="H36" s="38"/>
      <c r="I36" s="164">
        <v>0.12</v>
      </c>
      <c r="J36" s="163">
        <f>ROUND(((SUM(BF124:BF140))*I36),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ROUND((SUM(BG124:BG140)),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ROUND((SUM(BH124:BH140)),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ROUND((SUM(BI124:BI140)),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150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5759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4235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06 - Demontáž a ekologická likvidace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10. 6. 2025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153</v>
      </c>
      <c r="D96" s="185"/>
      <c r="E96" s="185"/>
      <c r="F96" s="185"/>
      <c r="G96" s="185"/>
      <c r="H96" s="185"/>
      <c r="I96" s="185"/>
      <c r="J96" s="186" t="s">
        <v>154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155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156</v>
      </c>
    </row>
    <row r="99" s="9" customFormat="1" ht="24.96" customHeight="1">
      <c r="A99" s="9"/>
      <c r="B99" s="188"/>
      <c r="C99" s="189"/>
      <c r="D99" s="190" t="s">
        <v>157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160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161</v>
      </c>
      <c r="E101" s="191"/>
      <c r="F101" s="191"/>
      <c r="G101" s="191"/>
      <c r="H101" s="191"/>
      <c r="I101" s="191"/>
      <c r="J101" s="192">
        <f>J134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4352</v>
      </c>
      <c r="E102" s="196"/>
      <c r="F102" s="196"/>
      <c r="G102" s="196"/>
      <c r="H102" s="196"/>
      <c r="I102" s="196"/>
      <c r="J102" s="197">
        <f>J135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168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3" t="str">
        <f>E7</f>
        <v>Dejvické divadlo-Přístavba a stavební úpravy objektu č.p.1084, k.ú. Dejvice, Zelená 15a,Praha 6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150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5759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4235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06 - Demontáž a ekologická likvidace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 xml:space="preserve"> </v>
      </c>
      <c r="G118" s="40"/>
      <c r="H118" s="40"/>
      <c r="I118" s="32" t="s">
        <v>22</v>
      </c>
      <c r="J118" s="79" t="str">
        <f>IF(J14="","",J14)</f>
        <v>10. 6. 2025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 xml:space="preserve"> </v>
      </c>
      <c r="G120" s="40"/>
      <c r="H120" s="40"/>
      <c r="I120" s="32" t="s">
        <v>29</v>
      </c>
      <c r="J120" s="36" t="str">
        <f>E23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IF(E20="","",E20)</f>
        <v>Vyplň údaj</v>
      </c>
      <c r="G121" s="40"/>
      <c r="H121" s="40"/>
      <c r="I121" s="32" t="s">
        <v>31</v>
      </c>
      <c r="J121" s="36" t="str">
        <f>E26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169</v>
      </c>
      <c r="D123" s="202" t="s">
        <v>58</v>
      </c>
      <c r="E123" s="202" t="s">
        <v>54</v>
      </c>
      <c r="F123" s="202" t="s">
        <v>55</v>
      </c>
      <c r="G123" s="202" t="s">
        <v>170</v>
      </c>
      <c r="H123" s="202" t="s">
        <v>171</v>
      </c>
      <c r="I123" s="202" t="s">
        <v>172</v>
      </c>
      <c r="J123" s="203" t="s">
        <v>154</v>
      </c>
      <c r="K123" s="204" t="s">
        <v>173</v>
      </c>
      <c r="L123" s="205"/>
      <c r="M123" s="100" t="s">
        <v>1</v>
      </c>
      <c r="N123" s="101" t="s">
        <v>37</v>
      </c>
      <c r="O123" s="101" t="s">
        <v>174</v>
      </c>
      <c r="P123" s="101" t="s">
        <v>175</v>
      </c>
      <c r="Q123" s="101" t="s">
        <v>176</v>
      </c>
      <c r="R123" s="101" t="s">
        <v>177</v>
      </c>
      <c r="S123" s="101" t="s">
        <v>178</v>
      </c>
      <c r="T123" s="102" t="s">
        <v>179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180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P125+P134</f>
        <v>0</v>
      </c>
      <c r="Q124" s="104"/>
      <c r="R124" s="208">
        <f>R125+R134</f>
        <v>0</v>
      </c>
      <c r="S124" s="104"/>
      <c r="T124" s="209">
        <f>T125+T134</f>
        <v>1.7496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156</v>
      </c>
      <c r="BK124" s="210">
        <f>BK125+BK134</f>
        <v>0</v>
      </c>
    </row>
    <row r="125" s="12" customFormat="1" ht="25.92" customHeight="1">
      <c r="A125" s="12"/>
      <c r="B125" s="211"/>
      <c r="C125" s="212"/>
      <c r="D125" s="213" t="s">
        <v>72</v>
      </c>
      <c r="E125" s="214" t="s">
        <v>181</v>
      </c>
      <c r="F125" s="214" t="s">
        <v>182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</f>
        <v>0</v>
      </c>
      <c r="Q125" s="219"/>
      <c r="R125" s="220">
        <f>R126</f>
        <v>0</v>
      </c>
      <c r="S125" s="219"/>
      <c r="T125" s="221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81</v>
      </c>
      <c r="AT125" s="223" t="s">
        <v>72</v>
      </c>
      <c r="AU125" s="223" t="s">
        <v>73</v>
      </c>
      <c r="AY125" s="222" t="s">
        <v>183</v>
      </c>
      <c r="BK125" s="224">
        <f>BK126</f>
        <v>0</v>
      </c>
    </row>
    <row r="126" s="12" customFormat="1" ht="22.8" customHeight="1">
      <c r="A126" s="12"/>
      <c r="B126" s="211"/>
      <c r="C126" s="212"/>
      <c r="D126" s="213" t="s">
        <v>72</v>
      </c>
      <c r="E126" s="225" t="s">
        <v>433</v>
      </c>
      <c r="F126" s="225" t="s">
        <v>434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SUM(P127:P133)</f>
        <v>0</v>
      </c>
      <c r="Q126" s="219"/>
      <c r="R126" s="220">
        <f>SUM(R127:R133)</f>
        <v>0</v>
      </c>
      <c r="S126" s="219"/>
      <c r="T126" s="221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81</v>
      </c>
      <c r="AT126" s="223" t="s">
        <v>72</v>
      </c>
      <c r="AU126" s="223" t="s">
        <v>81</v>
      </c>
      <c r="AY126" s="222" t="s">
        <v>183</v>
      </c>
      <c r="BK126" s="224">
        <f>SUM(BK127:BK133)</f>
        <v>0</v>
      </c>
    </row>
    <row r="127" s="2" customFormat="1" ht="24.15" customHeight="1">
      <c r="A127" s="38"/>
      <c r="B127" s="39"/>
      <c r="C127" s="227" t="s">
        <v>81</v>
      </c>
      <c r="D127" s="227" t="s">
        <v>185</v>
      </c>
      <c r="E127" s="228" t="s">
        <v>436</v>
      </c>
      <c r="F127" s="229" t="s">
        <v>437</v>
      </c>
      <c r="G127" s="230" t="s">
        <v>293</v>
      </c>
      <c r="H127" s="231">
        <v>1.75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38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188</v>
      </c>
      <c r="AT127" s="239" t="s">
        <v>185</v>
      </c>
      <c r="AU127" s="239" t="s">
        <v>83</v>
      </c>
      <c r="AY127" s="17" t="s">
        <v>183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81</v>
      </c>
      <c r="BK127" s="240">
        <f>ROUND(I127*H127,2)</f>
        <v>0</v>
      </c>
      <c r="BL127" s="17" t="s">
        <v>188</v>
      </c>
      <c r="BM127" s="239" t="s">
        <v>6229</v>
      </c>
    </row>
    <row r="128" s="2" customFormat="1" ht="33" customHeight="1">
      <c r="A128" s="38"/>
      <c r="B128" s="39"/>
      <c r="C128" s="227" t="s">
        <v>83</v>
      </c>
      <c r="D128" s="227" t="s">
        <v>185</v>
      </c>
      <c r="E128" s="228" t="s">
        <v>440</v>
      </c>
      <c r="F128" s="229" t="s">
        <v>441</v>
      </c>
      <c r="G128" s="230" t="s">
        <v>293</v>
      </c>
      <c r="H128" s="231">
        <v>8.75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188</v>
      </c>
      <c r="AT128" s="239" t="s">
        <v>185</v>
      </c>
      <c r="AU128" s="239" t="s">
        <v>83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188</v>
      </c>
      <c r="BM128" s="239" t="s">
        <v>6230</v>
      </c>
    </row>
    <row r="129" s="14" customFormat="1">
      <c r="A129" s="14"/>
      <c r="B129" s="252"/>
      <c r="C129" s="253"/>
      <c r="D129" s="243" t="s">
        <v>195</v>
      </c>
      <c r="E129" s="253"/>
      <c r="F129" s="255" t="s">
        <v>6231</v>
      </c>
      <c r="G129" s="253"/>
      <c r="H129" s="256">
        <v>8.75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195</v>
      </c>
      <c r="AU129" s="262" t="s">
        <v>83</v>
      </c>
      <c r="AV129" s="14" t="s">
        <v>83</v>
      </c>
      <c r="AW129" s="14" t="s">
        <v>4</v>
      </c>
      <c r="AX129" s="14" t="s">
        <v>81</v>
      </c>
      <c r="AY129" s="262" t="s">
        <v>183</v>
      </c>
    </row>
    <row r="130" s="2" customFormat="1" ht="24.15" customHeight="1">
      <c r="A130" s="38"/>
      <c r="B130" s="39"/>
      <c r="C130" s="227" t="s">
        <v>199</v>
      </c>
      <c r="D130" s="227" t="s">
        <v>185</v>
      </c>
      <c r="E130" s="228" t="s">
        <v>445</v>
      </c>
      <c r="F130" s="229" t="s">
        <v>446</v>
      </c>
      <c r="G130" s="230" t="s">
        <v>293</v>
      </c>
      <c r="H130" s="231">
        <v>1.75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188</v>
      </c>
      <c r="AT130" s="239" t="s">
        <v>185</v>
      </c>
      <c r="AU130" s="239" t="s">
        <v>83</v>
      </c>
      <c r="AY130" s="17" t="s">
        <v>183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188</v>
      </c>
      <c r="BM130" s="239" t="s">
        <v>6232</v>
      </c>
    </row>
    <row r="131" s="2" customFormat="1" ht="24.15" customHeight="1">
      <c r="A131" s="38"/>
      <c r="B131" s="39"/>
      <c r="C131" s="227" t="s">
        <v>188</v>
      </c>
      <c r="D131" s="227" t="s">
        <v>185</v>
      </c>
      <c r="E131" s="228" t="s">
        <v>449</v>
      </c>
      <c r="F131" s="229" t="s">
        <v>450</v>
      </c>
      <c r="G131" s="230" t="s">
        <v>293</v>
      </c>
      <c r="H131" s="231">
        <v>33.25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188</v>
      </c>
      <c r="AT131" s="239" t="s">
        <v>185</v>
      </c>
      <c r="AU131" s="239" t="s">
        <v>83</v>
      </c>
      <c r="AY131" s="17" t="s">
        <v>183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188</v>
      </c>
      <c r="BM131" s="239" t="s">
        <v>6233</v>
      </c>
    </row>
    <row r="132" s="14" customFormat="1">
      <c r="A132" s="14"/>
      <c r="B132" s="252"/>
      <c r="C132" s="253"/>
      <c r="D132" s="243" t="s">
        <v>195</v>
      </c>
      <c r="E132" s="253"/>
      <c r="F132" s="255" t="s">
        <v>6234</v>
      </c>
      <c r="G132" s="253"/>
      <c r="H132" s="256">
        <v>33.25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195</v>
      </c>
      <c r="AU132" s="262" t="s">
        <v>83</v>
      </c>
      <c r="AV132" s="14" t="s">
        <v>83</v>
      </c>
      <c r="AW132" s="14" t="s">
        <v>4</v>
      </c>
      <c r="AX132" s="14" t="s">
        <v>81</v>
      </c>
      <c r="AY132" s="262" t="s">
        <v>183</v>
      </c>
    </row>
    <row r="133" s="2" customFormat="1" ht="24.15" customHeight="1">
      <c r="A133" s="38"/>
      <c r="B133" s="39"/>
      <c r="C133" s="227" t="s">
        <v>244</v>
      </c>
      <c r="D133" s="227" t="s">
        <v>185</v>
      </c>
      <c r="E133" s="228" t="s">
        <v>6101</v>
      </c>
      <c r="F133" s="229" t="s">
        <v>6102</v>
      </c>
      <c r="G133" s="230" t="s">
        <v>293</v>
      </c>
      <c r="H133" s="231">
        <v>1.75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188</v>
      </c>
      <c r="AT133" s="239" t="s">
        <v>185</v>
      </c>
      <c r="AU133" s="239" t="s">
        <v>83</v>
      </c>
      <c r="AY133" s="17" t="s">
        <v>183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188</v>
      </c>
      <c r="BM133" s="239" t="s">
        <v>6235</v>
      </c>
    </row>
    <row r="134" s="12" customFormat="1" ht="25.92" customHeight="1">
      <c r="A134" s="12"/>
      <c r="B134" s="211"/>
      <c r="C134" s="212"/>
      <c r="D134" s="213" t="s">
        <v>72</v>
      </c>
      <c r="E134" s="214" t="s">
        <v>457</v>
      </c>
      <c r="F134" s="214" t="s">
        <v>458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</f>
        <v>0</v>
      </c>
      <c r="Q134" s="219"/>
      <c r="R134" s="220">
        <f>R135</f>
        <v>0</v>
      </c>
      <c r="S134" s="219"/>
      <c r="T134" s="221">
        <f>T135</f>
        <v>1.7496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83</v>
      </c>
      <c r="AT134" s="223" t="s">
        <v>72</v>
      </c>
      <c r="AU134" s="223" t="s">
        <v>73</v>
      </c>
      <c r="AY134" s="222" t="s">
        <v>183</v>
      </c>
      <c r="BK134" s="224">
        <f>BK135</f>
        <v>0</v>
      </c>
    </row>
    <row r="135" s="12" customFormat="1" ht="22.8" customHeight="1">
      <c r="A135" s="12"/>
      <c r="B135" s="211"/>
      <c r="C135" s="212"/>
      <c r="D135" s="213" t="s">
        <v>72</v>
      </c>
      <c r="E135" s="225" t="s">
        <v>4583</v>
      </c>
      <c r="F135" s="225" t="s">
        <v>117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SUM(P136:P140)</f>
        <v>0</v>
      </c>
      <c r="Q135" s="219"/>
      <c r="R135" s="220">
        <f>SUM(R136:R140)</f>
        <v>0</v>
      </c>
      <c r="S135" s="219"/>
      <c r="T135" s="221">
        <f>SUM(T136:T140)</f>
        <v>1.7496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83</v>
      </c>
      <c r="AT135" s="223" t="s">
        <v>72</v>
      </c>
      <c r="AU135" s="223" t="s">
        <v>81</v>
      </c>
      <c r="AY135" s="222" t="s">
        <v>183</v>
      </c>
      <c r="BK135" s="224">
        <f>SUM(BK136:BK140)</f>
        <v>0</v>
      </c>
    </row>
    <row r="136" s="2" customFormat="1" ht="44.25" customHeight="1">
      <c r="A136" s="38"/>
      <c r="B136" s="39"/>
      <c r="C136" s="227" t="s">
        <v>257</v>
      </c>
      <c r="D136" s="227" t="s">
        <v>185</v>
      </c>
      <c r="E136" s="228" t="s">
        <v>6236</v>
      </c>
      <c r="F136" s="229" t="s">
        <v>6237</v>
      </c>
      <c r="G136" s="230" t="s">
        <v>319</v>
      </c>
      <c r="H136" s="231">
        <v>42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0.0241</v>
      </c>
      <c r="T136" s="238">
        <f>S136*H136</f>
        <v>1.0122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327</v>
      </c>
      <c r="AT136" s="239" t="s">
        <v>185</v>
      </c>
      <c r="AU136" s="239" t="s">
        <v>83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327</v>
      </c>
      <c r="BM136" s="239" t="s">
        <v>6238</v>
      </c>
    </row>
    <row r="137" s="14" customFormat="1">
      <c r="A137" s="14"/>
      <c r="B137" s="252"/>
      <c r="C137" s="253"/>
      <c r="D137" s="243" t="s">
        <v>195</v>
      </c>
      <c r="E137" s="254" t="s">
        <v>1</v>
      </c>
      <c r="F137" s="255" t="s">
        <v>493</v>
      </c>
      <c r="G137" s="253"/>
      <c r="H137" s="256">
        <v>42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195</v>
      </c>
      <c r="AU137" s="262" t="s">
        <v>83</v>
      </c>
      <c r="AV137" s="14" t="s">
        <v>83</v>
      </c>
      <c r="AW137" s="14" t="s">
        <v>30</v>
      </c>
      <c r="AX137" s="14" t="s">
        <v>81</v>
      </c>
      <c r="AY137" s="262" t="s">
        <v>183</v>
      </c>
    </row>
    <row r="138" s="2" customFormat="1" ht="37.8" customHeight="1">
      <c r="A138" s="38"/>
      <c r="B138" s="39"/>
      <c r="C138" s="227" t="s">
        <v>277</v>
      </c>
      <c r="D138" s="227" t="s">
        <v>185</v>
      </c>
      <c r="E138" s="228" t="s">
        <v>6180</v>
      </c>
      <c r="F138" s="229" t="s">
        <v>6181</v>
      </c>
      <c r="G138" s="230" t="s">
        <v>319</v>
      </c>
      <c r="H138" s="231">
        <v>30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38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0.0045799999999999999</v>
      </c>
      <c r="T138" s="238">
        <f>S138*H138</f>
        <v>0.13739999999999999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327</v>
      </c>
      <c r="AT138" s="239" t="s">
        <v>185</v>
      </c>
      <c r="AU138" s="239" t="s">
        <v>83</v>
      </c>
      <c r="AY138" s="17" t="s">
        <v>183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81</v>
      </c>
      <c r="BK138" s="240">
        <f>ROUND(I138*H138,2)</f>
        <v>0</v>
      </c>
      <c r="BL138" s="17" t="s">
        <v>327</v>
      </c>
      <c r="BM138" s="239" t="s">
        <v>6239</v>
      </c>
    </row>
    <row r="139" s="14" customFormat="1">
      <c r="A139" s="14"/>
      <c r="B139" s="252"/>
      <c r="C139" s="253"/>
      <c r="D139" s="243" t="s">
        <v>195</v>
      </c>
      <c r="E139" s="254" t="s">
        <v>1</v>
      </c>
      <c r="F139" s="255" t="s">
        <v>424</v>
      </c>
      <c r="G139" s="253"/>
      <c r="H139" s="256">
        <v>30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195</v>
      </c>
      <c r="AU139" s="262" t="s">
        <v>83</v>
      </c>
      <c r="AV139" s="14" t="s">
        <v>83</v>
      </c>
      <c r="AW139" s="14" t="s">
        <v>30</v>
      </c>
      <c r="AX139" s="14" t="s">
        <v>81</v>
      </c>
      <c r="AY139" s="262" t="s">
        <v>183</v>
      </c>
    </row>
    <row r="140" s="2" customFormat="1" ht="37.8" customHeight="1">
      <c r="A140" s="38"/>
      <c r="B140" s="39"/>
      <c r="C140" s="227" t="s">
        <v>283</v>
      </c>
      <c r="D140" s="227" t="s">
        <v>185</v>
      </c>
      <c r="E140" s="228" t="s">
        <v>6240</v>
      </c>
      <c r="F140" s="229" t="s">
        <v>6241</v>
      </c>
      <c r="G140" s="230" t="s">
        <v>325</v>
      </c>
      <c r="H140" s="231">
        <v>1</v>
      </c>
      <c r="I140" s="232"/>
      <c r="J140" s="233">
        <f>ROUND(I140*H140,2)</f>
        <v>0</v>
      </c>
      <c r="K140" s="234"/>
      <c r="L140" s="44"/>
      <c r="M140" s="290" t="s">
        <v>1</v>
      </c>
      <c r="N140" s="291" t="s">
        <v>38</v>
      </c>
      <c r="O140" s="292"/>
      <c r="P140" s="293">
        <f>O140*H140</f>
        <v>0</v>
      </c>
      <c r="Q140" s="293">
        <v>0</v>
      </c>
      <c r="R140" s="293">
        <f>Q140*H140</f>
        <v>0</v>
      </c>
      <c r="S140" s="293">
        <v>0.59999999999999998</v>
      </c>
      <c r="T140" s="294">
        <f>S140*H140</f>
        <v>0.59999999999999998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327</v>
      </c>
      <c r="AT140" s="239" t="s">
        <v>185</v>
      </c>
      <c r="AU140" s="239" t="s">
        <v>83</v>
      </c>
      <c r="AY140" s="17" t="s">
        <v>183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81</v>
      </c>
      <c r="BK140" s="240">
        <f>ROUND(I140*H140,2)</f>
        <v>0</v>
      </c>
      <c r="BL140" s="17" t="s">
        <v>327</v>
      </c>
      <c r="BM140" s="239" t="s">
        <v>6242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J00DRRaxPkNCST8V+KN37sNPMI9Q4BKtTRxMUaGcqOA0QWUNtYqb2kG0UryDLzcFPq0k6oaJwNM/iSx7qsn3mQ==" hashValue="hfIPaRKKz+LlsLR84vRUpxpiyOFxYxrGzD+ioOpZwbrMX5+/UqQZR03fEz5O4PeSJsgsGgAhKupGHc5HvB0M/w==" algorithmName="SHA-512" password="CC35"/>
  <autoFilter ref="C123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150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6243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10. 6. 2025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ROUND((SUM(BE117:BE138)),  2)</f>
        <v>0</v>
      </c>
      <c r="G33" s="38"/>
      <c r="H33" s="38"/>
      <c r="I33" s="164">
        <v>0.20999999999999999</v>
      </c>
      <c r="J33" s="163">
        <f>ROUND(((SUM(BE117:BE138))*I33),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ROUND((SUM(BF117:BF138)),  2)</f>
        <v>0</v>
      </c>
      <c r="G34" s="38"/>
      <c r="H34" s="38"/>
      <c r="I34" s="164">
        <v>0.12</v>
      </c>
      <c r="J34" s="163">
        <f>ROUND(((SUM(BF117:BF138))*I34),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ROUND((SUM(BG117:BG138)),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ROUND((SUM(BH117:BH138)),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ROUND((SUM(BI117:BI138)),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150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08 - ZOTK - Zařízení pro odvod kouře a tepla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10. 6. 2025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153</v>
      </c>
      <c r="D94" s="185"/>
      <c r="E94" s="185"/>
      <c r="F94" s="185"/>
      <c r="G94" s="185"/>
      <c r="H94" s="185"/>
      <c r="I94" s="185"/>
      <c r="J94" s="186" t="s">
        <v>154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155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156</v>
      </c>
    </row>
    <row r="97" s="9" customFormat="1" ht="24.96" customHeight="1">
      <c r="A97" s="9"/>
      <c r="B97" s="188"/>
      <c r="C97" s="189"/>
      <c r="D97" s="190" t="s">
        <v>6244</v>
      </c>
      <c r="E97" s="191"/>
      <c r="F97" s="191"/>
      <c r="G97" s="191"/>
      <c r="H97" s="191"/>
      <c r="I97" s="191"/>
      <c r="J97" s="192">
        <f>J118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168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6.25" customHeight="1">
      <c r="A107" s="38"/>
      <c r="B107" s="39"/>
      <c r="C107" s="40"/>
      <c r="D107" s="40"/>
      <c r="E107" s="183" t="str">
        <f>E7</f>
        <v>Dejvické divadlo-Přístavba a stavební úpravy objektu č.p.1084, k.ú. Dejvice, Zelená 15a,Praha 6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150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08 - ZOTK - Zařízení pro odvod kouře a tepla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32" t="s">
        <v>22</v>
      </c>
      <c r="J111" s="79" t="str">
        <f>IF(J12="","",J12)</f>
        <v>10. 6. 2025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 xml:space="preserve"> </v>
      </c>
      <c r="G113" s="40"/>
      <c r="H113" s="40"/>
      <c r="I113" s="32" t="s">
        <v>29</v>
      </c>
      <c r="J113" s="36" t="str">
        <f>E21</f>
        <v xml:space="preserve"> 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40"/>
      <c r="E114" s="40"/>
      <c r="F114" s="27" t="str">
        <f>IF(E18="","",E18)</f>
        <v>Vyplň údaj</v>
      </c>
      <c r="G114" s="40"/>
      <c r="H114" s="40"/>
      <c r="I114" s="32" t="s">
        <v>31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9"/>
      <c r="B116" s="200"/>
      <c r="C116" s="201" t="s">
        <v>169</v>
      </c>
      <c r="D116" s="202" t="s">
        <v>58</v>
      </c>
      <c r="E116" s="202" t="s">
        <v>54</v>
      </c>
      <c r="F116" s="202" t="s">
        <v>55</v>
      </c>
      <c r="G116" s="202" t="s">
        <v>170</v>
      </c>
      <c r="H116" s="202" t="s">
        <v>171</v>
      </c>
      <c r="I116" s="202" t="s">
        <v>172</v>
      </c>
      <c r="J116" s="203" t="s">
        <v>154</v>
      </c>
      <c r="K116" s="204" t="s">
        <v>173</v>
      </c>
      <c r="L116" s="205"/>
      <c r="M116" s="100" t="s">
        <v>1</v>
      </c>
      <c r="N116" s="101" t="s">
        <v>37</v>
      </c>
      <c r="O116" s="101" t="s">
        <v>174</v>
      </c>
      <c r="P116" s="101" t="s">
        <v>175</v>
      </c>
      <c r="Q116" s="101" t="s">
        <v>176</v>
      </c>
      <c r="R116" s="101" t="s">
        <v>177</v>
      </c>
      <c r="S116" s="101" t="s">
        <v>178</v>
      </c>
      <c r="T116" s="102" t="s">
        <v>179</v>
      </c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</row>
    <row r="117" s="2" customFormat="1" ht="22.8" customHeight="1">
      <c r="A117" s="38"/>
      <c r="B117" s="39"/>
      <c r="C117" s="107" t="s">
        <v>180</v>
      </c>
      <c r="D117" s="40"/>
      <c r="E117" s="40"/>
      <c r="F117" s="40"/>
      <c r="G117" s="40"/>
      <c r="H117" s="40"/>
      <c r="I117" s="40"/>
      <c r="J117" s="206">
        <f>BK117</f>
        <v>0</v>
      </c>
      <c r="K117" s="40"/>
      <c r="L117" s="44"/>
      <c r="M117" s="103"/>
      <c r="N117" s="207"/>
      <c r="O117" s="104"/>
      <c r="P117" s="208">
        <f>P118</f>
        <v>0</v>
      </c>
      <c r="Q117" s="104"/>
      <c r="R117" s="208">
        <f>R118</f>
        <v>0</v>
      </c>
      <c r="S117" s="104"/>
      <c r="T117" s="209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72</v>
      </c>
      <c r="AU117" s="17" t="s">
        <v>156</v>
      </c>
      <c r="BK117" s="210">
        <f>BK118</f>
        <v>0</v>
      </c>
    </row>
    <row r="118" s="12" customFormat="1" ht="25.92" customHeight="1">
      <c r="A118" s="12"/>
      <c r="B118" s="211"/>
      <c r="C118" s="212"/>
      <c r="D118" s="213" t="s">
        <v>72</v>
      </c>
      <c r="E118" s="214" t="s">
        <v>6245</v>
      </c>
      <c r="F118" s="214" t="s">
        <v>6246</v>
      </c>
      <c r="G118" s="212"/>
      <c r="H118" s="212"/>
      <c r="I118" s="215"/>
      <c r="J118" s="216">
        <f>BK118</f>
        <v>0</v>
      </c>
      <c r="K118" s="212"/>
      <c r="L118" s="217"/>
      <c r="M118" s="218"/>
      <c r="N118" s="219"/>
      <c r="O118" s="219"/>
      <c r="P118" s="220">
        <f>SUM(P119:P138)</f>
        <v>0</v>
      </c>
      <c r="Q118" s="219"/>
      <c r="R118" s="220">
        <f>SUM(R119:R138)</f>
        <v>0</v>
      </c>
      <c r="S118" s="219"/>
      <c r="T118" s="221">
        <f>SUM(T119:T138)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2" t="s">
        <v>81</v>
      </c>
      <c r="AT118" s="223" t="s">
        <v>72</v>
      </c>
      <c r="AU118" s="223" t="s">
        <v>73</v>
      </c>
      <c r="AY118" s="222" t="s">
        <v>183</v>
      </c>
      <c r="BK118" s="224">
        <f>SUM(BK119:BK138)</f>
        <v>0</v>
      </c>
    </row>
    <row r="119" s="2" customFormat="1" ht="44.25" customHeight="1">
      <c r="A119" s="38"/>
      <c r="B119" s="39"/>
      <c r="C119" s="227" t="s">
        <v>81</v>
      </c>
      <c r="D119" s="227" t="s">
        <v>185</v>
      </c>
      <c r="E119" s="228" t="s">
        <v>6247</v>
      </c>
      <c r="F119" s="229" t="s">
        <v>6248</v>
      </c>
      <c r="G119" s="230" t="s">
        <v>1875</v>
      </c>
      <c r="H119" s="231">
        <v>2</v>
      </c>
      <c r="I119" s="232"/>
      <c r="J119" s="233">
        <f>ROUND(I119*H119,2)</f>
        <v>0</v>
      </c>
      <c r="K119" s="234"/>
      <c r="L119" s="44"/>
      <c r="M119" s="235" t="s">
        <v>1</v>
      </c>
      <c r="N119" s="236" t="s">
        <v>38</v>
      </c>
      <c r="O119" s="91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9" t="s">
        <v>188</v>
      </c>
      <c r="AT119" s="239" t="s">
        <v>185</v>
      </c>
      <c r="AU119" s="239" t="s">
        <v>81</v>
      </c>
      <c r="AY119" s="17" t="s">
        <v>183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7" t="s">
        <v>81</v>
      </c>
      <c r="BK119" s="240">
        <f>ROUND(I119*H119,2)</f>
        <v>0</v>
      </c>
      <c r="BL119" s="17" t="s">
        <v>188</v>
      </c>
      <c r="BM119" s="239" t="s">
        <v>6249</v>
      </c>
    </row>
    <row r="120" s="2" customFormat="1" ht="33" customHeight="1">
      <c r="A120" s="38"/>
      <c r="B120" s="39"/>
      <c r="C120" s="227" t="s">
        <v>83</v>
      </c>
      <c r="D120" s="227" t="s">
        <v>185</v>
      </c>
      <c r="E120" s="228" t="s">
        <v>6250</v>
      </c>
      <c r="F120" s="229" t="s">
        <v>6251</v>
      </c>
      <c r="G120" s="230" t="s">
        <v>1875</v>
      </c>
      <c r="H120" s="231">
        <v>1</v>
      </c>
      <c r="I120" s="232"/>
      <c r="J120" s="233">
        <f>ROUND(I120*H120,2)</f>
        <v>0</v>
      </c>
      <c r="K120" s="234"/>
      <c r="L120" s="44"/>
      <c r="M120" s="235" t="s">
        <v>1</v>
      </c>
      <c r="N120" s="236" t="s">
        <v>38</v>
      </c>
      <c r="O120" s="91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9" t="s">
        <v>188</v>
      </c>
      <c r="AT120" s="239" t="s">
        <v>185</v>
      </c>
      <c r="AU120" s="239" t="s">
        <v>81</v>
      </c>
      <c r="AY120" s="17" t="s">
        <v>183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7" t="s">
        <v>81</v>
      </c>
      <c r="BK120" s="240">
        <f>ROUND(I120*H120,2)</f>
        <v>0</v>
      </c>
      <c r="BL120" s="17" t="s">
        <v>188</v>
      </c>
      <c r="BM120" s="239" t="s">
        <v>6252</v>
      </c>
    </row>
    <row r="121" s="2" customFormat="1" ht="24.15" customHeight="1">
      <c r="A121" s="38"/>
      <c r="B121" s="39"/>
      <c r="C121" s="227" t="s">
        <v>199</v>
      </c>
      <c r="D121" s="227" t="s">
        <v>185</v>
      </c>
      <c r="E121" s="228" t="s">
        <v>6253</v>
      </c>
      <c r="F121" s="229" t="s">
        <v>6254</v>
      </c>
      <c r="G121" s="230" t="s">
        <v>1875</v>
      </c>
      <c r="H121" s="231">
        <v>2</v>
      </c>
      <c r="I121" s="232"/>
      <c r="J121" s="233">
        <f>ROUND(I121*H121,2)</f>
        <v>0</v>
      </c>
      <c r="K121" s="234"/>
      <c r="L121" s="44"/>
      <c r="M121" s="235" t="s">
        <v>1</v>
      </c>
      <c r="N121" s="236" t="s">
        <v>38</v>
      </c>
      <c r="O121" s="91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9" t="s">
        <v>188</v>
      </c>
      <c r="AT121" s="239" t="s">
        <v>185</v>
      </c>
      <c r="AU121" s="239" t="s">
        <v>81</v>
      </c>
      <c r="AY121" s="17" t="s">
        <v>183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7" t="s">
        <v>81</v>
      </c>
      <c r="BK121" s="240">
        <f>ROUND(I121*H121,2)</f>
        <v>0</v>
      </c>
      <c r="BL121" s="17" t="s">
        <v>188</v>
      </c>
      <c r="BM121" s="239" t="s">
        <v>6255</v>
      </c>
    </row>
    <row r="122" s="2" customFormat="1" ht="66.75" customHeight="1">
      <c r="A122" s="38"/>
      <c r="B122" s="39"/>
      <c r="C122" s="227" t="s">
        <v>188</v>
      </c>
      <c r="D122" s="227" t="s">
        <v>185</v>
      </c>
      <c r="E122" s="228" t="s">
        <v>6256</v>
      </c>
      <c r="F122" s="229" t="s">
        <v>6257</v>
      </c>
      <c r="G122" s="230" t="s">
        <v>1875</v>
      </c>
      <c r="H122" s="231">
        <v>1</v>
      </c>
      <c r="I122" s="232"/>
      <c r="J122" s="233">
        <f>ROUND(I122*H122,2)</f>
        <v>0</v>
      </c>
      <c r="K122" s="234"/>
      <c r="L122" s="44"/>
      <c r="M122" s="235" t="s">
        <v>1</v>
      </c>
      <c r="N122" s="236" t="s">
        <v>38</v>
      </c>
      <c r="O122" s="91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9" t="s">
        <v>188</v>
      </c>
      <c r="AT122" s="239" t="s">
        <v>185</v>
      </c>
      <c r="AU122" s="239" t="s">
        <v>81</v>
      </c>
      <c r="AY122" s="17" t="s">
        <v>183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7" t="s">
        <v>81</v>
      </c>
      <c r="BK122" s="240">
        <f>ROUND(I122*H122,2)</f>
        <v>0</v>
      </c>
      <c r="BL122" s="17" t="s">
        <v>188</v>
      </c>
      <c r="BM122" s="239" t="s">
        <v>6258</v>
      </c>
    </row>
    <row r="123" s="2" customFormat="1" ht="76.35" customHeight="1">
      <c r="A123" s="38"/>
      <c r="B123" s="39"/>
      <c r="C123" s="227" t="s">
        <v>244</v>
      </c>
      <c r="D123" s="227" t="s">
        <v>185</v>
      </c>
      <c r="E123" s="228" t="s">
        <v>6259</v>
      </c>
      <c r="F123" s="229" t="s">
        <v>6260</v>
      </c>
      <c r="G123" s="230" t="s">
        <v>1875</v>
      </c>
      <c r="H123" s="231">
        <v>1</v>
      </c>
      <c r="I123" s="232"/>
      <c r="J123" s="233">
        <f>ROUND(I123*H123,2)</f>
        <v>0</v>
      </c>
      <c r="K123" s="234"/>
      <c r="L123" s="44"/>
      <c r="M123" s="235" t="s">
        <v>1</v>
      </c>
      <c r="N123" s="236" t="s">
        <v>38</v>
      </c>
      <c r="O123" s="91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9" t="s">
        <v>188</v>
      </c>
      <c r="AT123" s="239" t="s">
        <v>185</v>
      </c>
      <c r="AU123" s="239" t="s">
        <v>81</v>
      </c>
      <c r="AY123" s="17" t="s">
        <v>183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7" t="s">
        <v>81</v>
      </c>
      <c r="BK123" s="240">
        <f>ROUND(I123*H123,2)</f>
        <v>0</v>
      </c>
      <c r="BL123" s="17" t="s">
        <v>188</v>
      </c>
      <c r="BM123" s="239" t="s">
        <v>6261</v>
      </c>
    </row>
    <row r="124" s="2" customFormat="1" ht="66.75" customHeight="1">
      <c r="A124" s="38"/>
      <c r="B124" s="39"/>
      <c r="C124" s="227" t="s">
        <v>257</v>
      </c>
      <c r="D124" s="227" t="s">
        <v>185</v>
      </c>
      <c r="E124" s="228" t="s">
        <v>6262</v>
      </c>
      <c r="F124" s="229" t="s">
        <v>6263</v>
      </c>
      <c r="G124" s="230" t="s">
        <v>1875</v>
      </c>
      <c r="H124" s="231">
        <v>1</v>
      </c>
      <c r="I124" s="232"/>
      <c r="J124" s="233">
        <f>ROUND(I124*H124,2)</f>
        <v>0</v>
      </c>
      <c r="K124" s="234"/>
      <c r="L124" s="44"/>
      <c r="M124" s="235" t="s">
        <v>1</v>
      </c>
      <c r="N124" s="236" t="s">
        <v>38</v>
      </c>
      <c r="O124" s="91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9" t="s">
        <v>188</v>
      </c>
      <c r="AT124" s="239" t="s">
        <v>185</v>
      </c>
      <c r="AU124" s="239" t="s">
        <v>81</v>
      </c>
      <c r="AY124" s="17" t="s">
        <v>183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7" t="s">
        <v>81</v>
      </c>
      <c r="BK124" s="240">
        <f>ROUND(I124*H124,2)</f>
        <v>0</v>
      </c>
      <c r="BL124" s="17" t="s">
        <v>188</v>
      </c>
      <c r="BM124" s="239" t="s">
        <v>6264</v>
      </c>
    </row>
    <row r="125" s="2" customFormat="1" ht="66.75" customHeight="1">
      <c r="A125" s="38"/>
      <c r="B125" s="39"/>
      <c r="C125" s="227" t="s">
        <v>277</v>
      </c>
      <c r="D125" s="227" t="s">
        <v>185</v>
      </c>
      <c r="E125" s="228" t="s">
        <v>6265</v>
      </c>
      <c r="F125" s="229" t="s">
        <v>6266</v>
      </c>
      <c r="G125" s="230" t="s">
        <v>1875</v>
      </c>
      <c r="H125" s="231">
        <v>1</v>
      </c>
      <c r="I125" s="232"/>
      <c r="J125" s="233">
        <f>ROUND(I125*H125,2)</f>
        <v>0</v>
      </c>
      <c r="K125" s="234"/>
      <c r="L125" s="44"/>
      <c r="M125" s="235" t="s">
        <v>1</v>
      </c>
      <c r="N125" s="236" t="s">
        <v>38</v>
      </c>
      <c r="O125" s="91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188</v>
      </c>
      <c r="AT125" s="239" t="s">
        <v>185</v>
      </c>
      <c r="AU125" s="239" t="s">
        <v>81</v>
      </c>
      <c r="AY125" s="17" t="s">
        <v>183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7" t="s">
        <v>81</v>
      </c>
      <c r="BK125" s="240">
        <f>ROUND(I125*H125,2)</f>
        <v>0</v>
      </c>
      <c r="BL125" s="17" t="s">
        <v>188</v>
      </c>
      <c r="BM125" s="239" t="s">
        <v>6267</v>
      </c>
    </row>
    <row r="126" s="2" customFormat="1" ht="66.75" customHeight="1">
      <c r="A126" s="38"/>
      <c r="B126" s="39"/>
      <c r="C126" s="227" t="s">
        <v>283</v>
      </c>
      <c r="D126" s="227" t="s">
        <v>185</v>
      </c>
      <c r="E126" s="228" t="s">
        <v>6268</v>
      </c>
      <c r="F126" s="229" t="s">
        <v>6269</v>
      </c>
      <c r="G126" s="230" t="s">
        <v>1875</v>
      </c>
      <c r="H126" s="231">
        <v>1</v>
      </c>
      <c r="I126" s="232"/>
      <c r="J126" s="233">
        <f>ROUND(I126*H126,2)</f>
        <v>0</v>
      </c>
      <c r="K126" s="234"/>
      <c r="L126" s="44"/>
      <c r="M126" s="235" t="s">
        <v>1</v>
      </c>
      <c r="N126" s="236" t="s">
        <v>38</v>
      </c>
      <c r="O126" s="91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188</v>
      </c>
      <c r="AT126" s="239" t="s">
        <v>185</v>
      </c>
      <c r="AU126" s="239" t="s">
        <v>81</v>
      </c>
      <c r="AY126" s="17" t="s">
        <v>183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81</v>
      </c>
      <c r="BK126" s="240">
        <f>ROUND(I126*H126,2)</f>
        <v>0</v>
      </c>
      <c r="BL126" s="17" t="s">
        <v>188</v>
      </c>
      <c r="BM126" s="239" t="s">
        <v>6270</v>
      </c>
    </row>
    <row r="127" s="2" customFormat="1" ht="76.35" customHeight="1">
      <c r="A127" s="38"/>
      <c r="B127" s="39"/>
      <c r="C127" s="227" t="s">
        <v>190</v>
      </c>
      <c r="D127" s="227" t="s">
        <v>185</v>
      </c>
      <c r="E127" s="228" t="s">
        <v>6271</v>
      </c>
      <c r="F127" s="229" t="s">
        <v>6272</v>
      </c>
      <c r="G127" s="230" t="s">
        <v>1875</v>
      </c>
      <c r="H127" s="231">
        <v>2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38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188</v>
      </c>
      <c r="AT127" s="239" t="s">
        <v>185</v>
      </c>
      <c r="AU127" s="239" t="s">
        <v>81</v>
      </c>
      <c r="AY127" s="17" t="s">
        <v>183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81</v>
      </c>
      <c r="BK127" s="240">
        <f>ROUND(I127*H127,2)</f>
        <v>0</v>
      </c>
      <c r="BL127" s="17" t="s">
        <v>188</v>
      </c>
      <c r="BM127" s="239" t="s">
        <v>6273</v>
      </c>
    </row>
    <row r="128" s="2" customFormat="1" ht="66.75" customHeight="1">
      <c r="A128" s="38"/>
      <c r="B128" s="39"/>
      <c r="C128" s="227" t="s">
        <v>137</v>
      </c>
      <c r="D128" s="227" t="s">
        <v>185</v>
      </c>
      <c r="E128" s="228" t="s">
        <v>6274</v>
      </c>
      <c r="F128" s="229" t="s">
        <v>6275</v>
      </c>
      <c r="G128" s="230" t="s">
        <v>202</v>
      </c>
      <c r="H128" s="231">
        <v>25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188</v>
      </c>
      <c r="AT128" s="239" t="s">
        <v>185</v>
      </c>
      <c r="AU128" s="239" t="s">
        <v>81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188</v>
      </c>
      <c r="BM128" s="239" t="s">
        <v>6276</v>
      </c>
    </row>
    <row r="129" s="2" customFormat="1" ht="55.5" customHeight="1">
      <c r="A129" s="38"/>
      <c r="B129" s="39"/>
      <c r="C129" s="227" t="s">
        <v>140</v>
      </c>
      <c r="D129" s="227" t="s">
        <v>185</v>
      </c>
      <c r="E129" s="228" t="s">
        <v>6277</v>
      </c>
      <c r="F129" s="229" t="s">
        <v>6278</v>
      </c>
      <c r="G129" s="230" t="s">
        <v>202</v>
      </c>
      <c r="H129" s="231">
        <v>33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38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188</v>
      </c>
      <c r="AT129" s="239" t="s">
        <v>185</v>
      </c>
      <c r="AU129" s="239" t="s">
        <v>81</v>
      </c>
      <c r="AY129" s="17" t="s">
        <v>183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81</v>
      </c>
      <c r="BK129" s="240">
        <f>ROUND(I129*H129,2)</f>
        <v>0</v>
      </c>
      <c r="BL129" s="17" t="s">
        <v>188</v>
      </c>
      <c r="BM129" s="239" t="s">
        <v>6279</v>
      </c>
    </row>
    <row r="130" s="2" customFormat="1" ht="66.75" customHeight="1">
      <c r="A130" s="38"/>
      <c r="B130" s="39"/>
      <c r="C130" s="227" t="s">
        <v>8</v>
      </c>
      <c r="D130" s="227" t="s">
        <v>185</v>
      </c>
      <c r="E130" s="228" t="s">
        <v>6280</v>
      </c>
      <c r="F130" s="229" t="s">
        <v>6281</v>
      </c>
      <c r="G130" s="230" t="s">
        <v>1875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188</v>
      </c>
      <c r="AT130" s="239" t="s">
        <v>185</v>
      </c>
      <c r="AU130" s="239" t="s">
        <v>81</v>
      </c>
      <c r="AY130" s="17" t="s">
        <v>183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188</v>
      </c>
      <c r="BM130" s="239" t="s">
        <v>6282</v>
      </c>
    </row>
    <row r="131" s="2" customFormat="1" ht="66.75" customHeight="1">
      <c r="A131" s="38"/>
      <c r="B131" s="39"/>
      <c r="C131" s="227" t="s">
        <v>143</v>
      </c>
      <c r="D131" s="227" t="s">
        <v>185</v>
      </c>
      <c r="E131" s="228" t="s">
        <v>6283</v>
      </c>
      <c r="F131" s="229" t="s">
        <v>6284</v>
      </c>
      <c r="G131" s="230" t="s">
        <v>1875</v>
      </c>
      <c r="H131" s="231">
        <v>1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188</v>
      </c>
      <c r="AT131" s="239" t="s">
        <v>185</v>
      </c>
      <c r="AU131" s="239" t="s">
        <v>81</v>
      </c>
      <c r="AY131" s="17" t="s">
        <v>183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188</v>
      </c>
      <c r="BM131" s="239" t="s">
        <v>6285</v>
      </c>
    </row>
    <row r="132" s="2" customFormat="1" ht="44.25" customHeight="1">
      <c r="A132" s="38"/>
      <c r="B132" s="39"/>
      <c r="C132" s="227" t="s">
        <v>146</v>
      </c>
      <c r="D132" s="227" t="s">
        <v>185</v>
      </c>
      <c r="E132" s="228" t="s">
        <v>6286</v>
      </c>
      <c r="F132" s="229" t="s">
        <v>6287</v>
      </c>
      <c r="G132" s="230" t="s">
        <v>1875</v>
      </c>
      <c r="H132" s="231">
        <v>1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188</v>
      </c>
      <c r="AT132" s="239" t="s">
        <v>185</v>
      </c>
      <c r="AU132" s="239" t="s">
        <v>81</v>
      </c>
      <c r="AY132" s="17" t="s">
        <v>183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188</v>
      </c>
      <c r="BM132" s="239" t="s">
        <v>6288</v>
      </c>
    </row>
    <row r="133" s="2" customFormat="1" ht="16.5" customHeight="1">
      <c r="A133" s="38"/>
      <c r="B133" s="39"/>
      <c r="C133" s="227" t="s">
        <v>322</v>
      </c>
      <c r="D133" s="227" t="s">
        <v>185</v>
      </c>
      <c r="E133" s="228" t="s">
        <v>6289</v>
      </c>
      <c r="F133" s="229" t="s">
        <v>6290</v>
      </c>
      <c r="G133" s="230" t="s">
        <v>1875</v>
      </c>
      <c r="H133" s="231">
        <v>2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188</v>
      </c>
      <c r="AT133" s="239" t="s">
        <v>185</v>
      </c>
      <c r="AU133" s="239" t="s">
        <v>81</v>
      </c>
      <c r="AY133" s="17" t="s">
        <v>183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188</v>
      </c>
      <c r="BM133" s="239" t="s">
        <v>6291</v>
      </c>
    </row>
    <row r="134" s="2" customFormat="1" ht="16.5" customHeight="1">
      <c r="A134" s="38"/>
      <c r="B134" s="39"/>
      <c r="C134" s="227" t="s">
        <v>327</v>
      </c>
      <c r="D134" s="227" t="s">
        <v>185</v>
      </c>
      <c r="E134" s="228" t="s">
        <v>6292</v>
      </c>
      <c r="F134" s="229" t="s">
        <v>6293</v>
      </c>
      <c r="G134" s="230" t="s">
        <v>1875</v>
      </c>
      <c r="H134" s="231">
        <v>1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188</v>
      </c>
      <c r="AT134" s="239" t="s">
        <v>185</v>
      </c>
      <c r="AU134" s="239" t="s">
        <v>81</v>
      </c>
      <c r="AY134" s="17" t="s">
        <v>183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81</v>
      </c>
      <c r="BK134" s="240">
        <f>ROUND(I134*H134,2)</f>
        <v>0</v>
      </c>
      <c r="BL134" s="17" t="s">
        <v>188</v>
      </c>
      <c r="BM134" s="239" t="s">
        <v>6294</v>
      </c>
    </row>
    <row r="135" s="2" customFormat="1" ht="16.5" customHeight="1">
      <c r="A135" s="38"/>
      <c r="B135" s="39"/>
      <c r="C135" s="227" t="s">
        <v>331</v>
      </c>
      <c r="D135" s="227" t="s">
        <v>185</v>
      </c>
      <c r="E135" s="228" t="s">
        <v>6295</v>
      </c>
      <c r="F135" s="229" t="s">
        <v>6296</v>
      </c>
      <c r="G135" s="230" t="s">
        <v>1875</v>
      </c>
      <c r="H135" s="231">
        <v>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188</v>
      </c>
      <c r="AT135" s="239" t="s">
        <v>185</v>
      </c>
      <c r="AU135" s="239" t="s">
        <v>81</v>
      </c>
      <c r="AY135" s="17" t="s">
        <v>183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188</v>
      </c>
      <c r="BM135" s="239" t="s">
        <v>6297</v>
      </c>
    </row>
    <row r="136" s="2" customFormat="1" ht="21.75" customHeight="1">
      <c r="A136" s="38"/>
      <c r="B136" s="39"/>
      <c r="C136" s="227" t="s">
        <v>335</v>
      </c>
      <c r="D136" s="227" t="s">
        <v>185</v>
      </c>
      <c r="E136" s="228" t="s">
        <v>6298</v>
      </c>
      <c r="F136" s="229" t="s">
        <v>6299</v>
      </c>
      <c r="G136" s="230" t="s">
        <v>1875</v>
      </c>
      <c r="H136" s="231">
        <v>1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188</v>
      </c>
      <c r="AT136" s="239" t="s">
        <v>185</v>
      </c>
      <c r="AU136" s="239" t="s">
        <v>81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188</v>
      </c>
      <c r="BM136" s="239" t="s">
        <v>6300</v>
      </c>
    </row>
    <row r="137" s="2" customFormat="1" ht="16.5" customHeight="1">
      <c r="A137" s="38"/>
      <c r="B137" s="39"/>
      <c r="C137" s="227" t="s">
        <v>343</v>
      </c>
      <c r="D137" s="227" t="s">
        <v>185</v>
      </c>
      <c r="E137" s="228" t="s">
        <v>6301</v>
      </c>
      <c r="F137" s="229" t="s">
        <v>4829</v>
      </c>
      <c r="G137" s="230" t="s">
        <v>1875</v>
      </c>
      <c r="H137" s="231">
        <v>1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188</v>
      </c>
      <c r="AT137" s="239" t="s">
        <v>185</v>
      </c>
      <c r="AU137" s="239" t="s">
        <v>81</v>
      </c>
      <c r="AY137" s="17" t="s">
        <v>183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81</v>
      </c>
      <c r="BK137" s="240">
        <f>ROUND(I137*H137,2)</f>
        <v>0</v>
      </c>
      <c r="BL137" s="17" t="s">
        <v>188</v>
      </c>
      <c r="BM137" s="239" t="s">
        <v>6302</v>
      </c>
    </row>
    <row r="138" s="2" customFormat="1" ht="16.5" customHeight="1">
      <c r="A138" s="38"/>
      <c r="B138" s="39"/>
      <c r="C138" s="227" t="s">
        <v>349</v>
      </c>
      <c r="D138" s="227" t="s">
        <v>185</v>
      </c>
      <c r="E138" s="228" t="s">
        <v>6303</v>
      </c>
      <c r="F138" s="229" t="s">
        <v>6304</v>
      </c>
      <c r="G138" s="230" t="s">
        <v>1875</v>
      </c>
      <c r="H138" s="231">
        <v>1</v>
      </c>
      <c r="I138" s="232"/>
      <c r="J138" s="233">
        <f>ROUND(I138*H138,2)</f>
        <v>0</v>
      </c>
      <c r="K138" s="234"/>
      <c r="L138" s="44"/>
      <c r="M138" s="290" t="s">
        <v>1</v>
      </c>
      <c r="N138" s="291" t="s">
        <v>38</v>
      </c>
      <c r="O138" s="292"/>
      <c r="P138" s="293">
        <f>O138*H138</f>
        <v>0</v>
      </c>
      <c r="Q138" s="293">
        <v>0</v>
      </c>
      <c r="R138" s="293">
        <f>Q138*H138</f>
        <v>0</v>
      </c>
      <c r="S138" s="293">
        <v>0</v>
      </c>
      <c r="T138" s="29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188</v>
      </c>
      <c r="AT138" s="239" t="s">
        <v>185</v>
      </c>
      <c r="AU138" s="239" t="s">
        <v>81</v>
      </c>
      <c r="AY138" s="17" t="s">
        <v>183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81</v>
      </c>
      <c r="BK138" s="240">
        <f>ROUND(I138*H138,2)</f>
        <v>0</v>
      </c>
      <c r="BL138" s="17" t="s">
        <v>188</v>
      </c>
      <c r="BM138" s="239" t="s">
        <v>6305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Ut3j+JrUG882P1yhyuqfB/HIDvcu1bZcKSKHOxid/fTqtYaxMPmauceQQ85yxXQ4KszMYw4uWtWy0M37pUZi6Q==" hashValue="HLIu52oOzLGIYKEX2WbNZ1/uQ6AyBCfuu8or1g5eHuHzuqDqi29IUSWv/zRabYdClu9SOv7gZQi3CcUqua9EzA==" algorithmName="SHA-512" password="CC35"/>
  <autoFilter ref="C116:K13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150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6306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10. 6. 2025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ROUND((SUM(BE124:BE194)),  2)</f>
        <v>0</v>
      </c>
      <c r="G33" s="38"/>
      <c r="H33" s="38"/>
      <c r="I33" s="164">
        <v>0.20999999999999999</v>
      </c>
      <c r="J33" s="163">
        <f>ROUND(((SUM(BE124:BE194))*I33),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ROUND((SUM(BF124:BF194)),  2)</f>
        <v>0</v>
      </c>
      <c r="G34" s="38"/>
      <c r="H34" s="38"/>
      <c r="I34" s="164">
        <v>0.12</v>
      </c>
      <c r="J34" s="163">
        <f>ROUND(((SUM(BF124:BF194))*I34),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ROUND((SUM(BG124:BG194)),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ROUND((SUM(BH124:BH194)),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ROUND((SUM(BI124:BI194)),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150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09 - Měření a regulace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10. 6. 2025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153</v>
      </c>
      <c r="D94" s="185"/>
      <c r="E94" s="185"/>
      <c r="F94" s="185"/>
      <c r="G94" s="185"/>
      <c r="H94" s="185"/>
      <c r="I94" s="185"/>
      <c r="J94" s="186" t="s">
        <v>154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155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156</v>
      </c>
    </row>
    <row r="97" s="9" customFormat="1" ht="24.96" customHeight="1">
      <c r="A97" s="9"/>
      <c r="B97" s="188"/>
      <c r="C97" s="189"/>
      <c r="D97" s="190" t="s">
        <v>6307</v>
      </c>
      <c r="E97" s="191"/>
      <c r="F97" s="191"/>
      <c r="G97" s="191"/>
      <c r="H97" s="191"/>
      <c r="I97" s="191"/>
      <c r="J97" s="192">
        <f>J125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8"/>
      <c r="C98" s="189"/>
      <c r="D98" s="190" t="s">
        <v>6308</v>
      </c>
      <c r="E98" s="191"/>
      <c r="F98" s="191"/>
      <c r="G98" s="191"/>
      <c r="H98" s="191"/>
      <c r="I98" s="191"/>
      <c r="J98" s="192">
        <f>J137</f>
        <v>0</v>
      </c>
      <c r="K98" s="189"/>
      <c r="L98" s="19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8"/>
      <c r="C99" s="189"/>
      <c r="D99" s="190" t="s">
        <v>6309</v>
      </c>
      <c r="E99" s="191"/>
      <c r="F99" s="191"/>
      <c r="G99" s="191"/>
      <c r="H99" s="191"/>
      <c r="I99" s="191"/>
      <c r="J99" s="192">
        <f>J141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8"/>
      <c r="C100" s="189"/>
      <c r="D100" s="190" t="s">
        <v>6310</v>
      </c>
      <c r="E100" s="191"/>
      <c r="F100" s="191"/>
      <c r="G100" s="191"/>
      <c r="H100" s="191"/>
      <c r="I100" s="191"/>
      <c r="J100" s="192">
        <f>J161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8"/>
      <c r="C101" s="189"/>
      <c r="D101" s="190" t="s">
        <v>6311</v>
      </c>
      <c r="E101" s="191"/>
      <c r="F101" s="191"/>
      <c r="G101" s="191"/>
      <c r="H101" s="191"/>
      <c r="I101" s="191"/>
      <c r="J101" s="192">
        <f>J164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6312</v>
      </c>
      <c r="E102" s="191"/>
      <c r="F102" s="191"/>
      <c r="G102" s="191"/>
      <c r="H102" s="191"/>
      <c r="I102" s="191"/>
      <c r="J102" s="192">
        <f>J167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8"/>
      <c r="C103" s="189"/>
      <c r="D103" s="190" t="s">
        <v>6313</v>
      </c>
      <c r="E103" s="191"/>
      <c r="F103" s="191"/>
      <c r="G103" s="191"/>
      <c r="H103" s="191"/>
      <c r="I103" s="191"/>
      <c r="J103" s="192">
        <f>J178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8"/>
      <c r="C104" s="189"/>
      <c r="D104" s="190" t="s">
        <v>6314</v>
      </c>
      <c r="E104" s="191"/>
      <c r="F104" s="191"/>
      <c r="G104" s="191"/>
      <c r="H104" s="191"/>
      <c r="I104" s="191"/>
      <c r="J104" s="192">
        <f>J184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168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6.25" customHeight="1">
      <c r="A114" s="38"/>
      <c r="B114" s="39"/>
      <c r="C114" s="40"/>
      <c r="D114" s="40"/>
      <c r="E114" s="183" t="str">
        <f>E7</f>
        <v>Dejvické divadlo-Přístavba a stavební úpravy objektu č.p.1084, k.ú. Dejvice, Zelená 15a,Praha 6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150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09 - Měření a regulace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10. 6. 2025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29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IF(E18="","",E18)</f>
        <v>Vyplň údaj</v>
      </c>
      <c r="G121" s="40"/>
      <c r="H121" s="40"/>
      <c r="I121" s="32" t="s">
        <v>31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169</v>
      </c>
      <c r="D123" s="202" t="s">
        <v>58</v>
      </c>
      <c r="E123" s="202" t="s">
        <v>54</v>
      </c>
      <c r="F123" s="202" t="s">
        <v>55</v>
      </c>
      <c r="G123" s="202" t="s">
        <v>170</v>
      </c>
      <c r="H123" s="202" t="s">
        <v>171</v>
      </c>
      <c r="I123" s="202" t="s">
        <v>172</v>
      </c>
      <c r="J123" s="203" t="s">
        <v>154</v>
      </c>
      <c r="K123" s="204" t="s">
        <v>173</v>
      </c>
      <c r="L123" s="205"/>
      <c r="M123" s="100" t="s">
        <v>1</v>
      </c>
      <c r="N123" s="101" t="s">
        <v>37</v>
      </c>
      <c r="O123" s="101" t="s">
        <v>174</v>
      </c>
      <c r="P123" s="101" t="s">
        <v>175</v>
      </c>
      <c r="Q123" s="101" t="s">
        <v>176</v>
      </c>
      <c r="R123" s="101" t="s">
        <v>177</v>
      </c>
      <c r="S123" s="101" t="s">
        <v>178</v>
      </c>
      <c r="T123" s="102" t="s">
        <v>179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180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P125+P137+P141+P161+P164+P167+P178+P184</f>
        <v>0</v>
      </c>
      <c r="Q124" s="104"/>
      <c r="R124" s="208">
        <f>R125+R137+R141+R161+R164+R167+R178+R184</f>
        <v>0</v>
      </c>
      <c r="S124" s="104"/>
      <c r="T124" s="209">
        <f>T125+T137+T141+T161+T164+T167+T178+T184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156</v>
      </c>
      <c r="BK124" s="210">
        <f>BK125+BK137+BK141+BK161+BK164+BK167+BK178+BK184</f>
        <v>0</v>
      </c>
    </row>
    <row r="125" s="12" customFormat="1" ht="25.92" customHeight="1">
      <c r="A125" s="12"/>
      <c r="B125" s="211"/>
      <c r="C125" s="212"/>
      <c r="D125" s="213" t="s">
        <v>72</v>
      </c>
      <c r="E125" s="214" t="s">
        <v>6315</v>
      </c>
      <c r="F125" s="214" t="s">
        <v>6316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SUM(P126:P136)</f>
        <v>0</v>
      </c>
      <c r="Q125" s="219"/>
      <c r="R125" s="220">
        <f>SUM(R126:R136)</f>
        <v>0</v>
      </c>
      <c r="S125" s="219"/>
      <c r="T125" s="221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81</v>
      </c>
      <c r="AT125" s="223" t="s">
        <v>72</v>
      </c>
      <c r="AU125" s="223" t="s">
        <v>73</v>
      </c>
      <c r="AY125" s="222" t="s">
        <v>183</v>
      </c>
      <c r="BK125" s="224">
        <f>SUM(BK126:BK136)</f>
        <v>0</v>
      </c>
    </row>
    <row r="126" s="2" customFormat="1" ht="37.8" customHeight="1">
      <c r="A126" s="38"/>
      <c r="B126" s="39"/>
      <c r="C126" s="227" t="s">
        <v>81</v>
      </c>
      <c r="D126" s="227" t="s">
        <v>185</v>
      </c>
      <c r="E126" s="228" t="s">
        <v>6317</v>
      </c>
      <c r="F126" s="229" t="s">
        <v>6318</v>
      </c>
      <c r="G126" s="230" t="s">
        <v>1408</v>
      </c>
      <c r="H126" s="231">
        <v>1</v>
      </c>
      <c r="I126" s="232"/>
      <c r="J126" s="233">
        <f>ROUND(I126*H126,2)</f>
        <v>0</v>
      </c>
      <c r="K126" s="234"/>
      <c r="L126" s="44"/>
      <c r="M126" s="235" t="s">
        <v>1</v>
      </c>
      <c r="N126" s="236" t="s">
        <v>38</v>
      </c>
      <c r="O126" s="91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188</v>
      </c>
      <c r="AT126" s="239" t="s">
        <v>185</v>
      </c>
      <c r="AU126" s="239" t="s">
        <v>81</v>
      </c>
      <c r="AY126" s="17" t="s">
        <v>183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81</v>
      </c>
      <c r="BK126" s="240">
        <f>ROUND(I126*H126,2)</f>
        <v>0</v>
      </c>
      <c r="BL126" s="17" t="s">
        <v>188</v>
      </c>
      <c r="BM126" s="239" t="s">
        <v>1501</v>
      </c>
    </row>
    <row r="127" s="2" customFormat="1" ht="16.5" customHeight="1">
      <c r="A127" s="38"/>
      <c r="B127" s="39"/>
      <c r="C127" s="227" t="s">
        <v>83</v>
      </c>
      <c r="D127" s="227" t="s">
        <v>185</v>
      </c>
      <c r="E127" s="228" t="s">
        <v>6319</v>
      </c>
      <c r="F127" s="229" t="s">
        <v>6320</v>
      </c>
      <c r="G127" s="230" t="s">
        <v>1</v>
      </c>
      <c r="H127" s="231">
        <v>0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38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188</v>
      </c>
      <c r="AT127" s="239" t="s">
        <v>185</v>
      </c>
      <c r="AU127" s="239" t="s">
        <v>81</v>
      </c>
      <c r="AY127" s="17" t="s">
        <v>183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81</v>
      </c>
      <c r="BK127" s="240">
        <f>ROUND(I127*H127,2)</f>
        <v>0</v>
      </c>
      <c r="BL127" s="17" t="s">
        <v>188</v>
      </c>
      <c r="BM127" s="239" t="s">
        <v>1511</v>
      </c>
    </row>
    <row r="128" s="2" customFormat="1" ht="24.15" customHeight="1">
      <c r="A128" s="38"/>
      <c r="B128" s="39"/>
      <c r="C128" s="227" t="s">
        <v>199</v>
      </c>
      <c r="D128" s="227" t="s">
        <v>185</v>
      </c>
      <c r="E128" s="228" t="s">
        <v>6321</v>
      </c>
      <c r="F128" s="229" t="s">
        <v>6322</v>
      </c>
      <c r="G128" s="230" t="s">
        <v>1408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188</v>
      </c>
      <c r="AT128" s="239" t="s">
        <v>185</v>
      </c>
      <c r="AU128" s="239" t="s">
        <v>81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188</v>
      </c>
      <c r="BM128" s="239" t="s">
        <v>1520</v>
      </c>
    </row>
    <row r="129" s="2" customFormat="1" ht="16.5" customHeight="1">
      <c r="A129" s="38"/>
      <c r="B129" s="39"/>
      <c r="C129" s="227" t="s">
        <v>188</v>
      </c>
      <c r="D129" s="227" t="s">
        <v>185</v>
      </c>
      <c r="E129" s="228" t="s">
        <v>6323</v>
      </c>
      <c r="F129" s="229" t="s">
        <v>6324</v>
      </c>
      <c r="G129" s="230" t="s">
        <v>1</v>
      </c>
      <c r="H129" s="231">
        <v>0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38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188</v>
      </c>
      <c r="AT129" s="239" t="s">
        <v>185</v>
      </c>
      <c r="AU129" s="239" t="s">
        <v>81</v>
      </c>
      <c r="AY129" s="17" t="s">
        <v>183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81</v>
      </c>
      <c r="BK129" s="240">
        <f>ROUND(I129*H129,2)</f>
        <v>0</v>
      </c>
      <c r="BL129" s="17" t="s">
        <v>188</v>
      </c>
      <c r="BM129" s="239" t="s">
        <v>599</v>
      </c>
    </row>
    <row r="130" s="2" customFormat="1" ht="24.15" customHeight="1">
      <c r="A130" s="38"/>
      <c r="B130" s="39"/>
      <c r="C130" s="227" t="s">
        <v>244</v>
      </c>
      <c r="D130" s="227" t="s">
        <v>185</v>
      </c>
      <c r="E130" s="228" t="s">
        <v>6325</v>
      </c>
      <c r="F130" s="229" t="s">
        <v>6322</v>
      </c>
      <c r="G130" s="230" t="s">
        <v>1408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188</v>
      </c>
      <c r="AT130" s="239" t="s">
        <v>185</v>
      </c>
      <c r="AU130" s="239" t="s">
        <v>81</v>
      </c>
      <c r="AY130" s="17" t="s">
        <v>183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188</v>
      </c>
      <c r="BM130" s="239" t="s">
        <v>1541</v>
      </c>
    </row>
    <row r="131" s="2" customFormat="1" ht="16.5" customHeight="1">
      <c r="A131" s="38"/>
      <c r="B131" s="39"/>
      <c r="C131" s="227" t="s">
        <v>257</v>
      </c>
      <c r="D131" s="227" t="s">
        <v>185</v>
      </c>
      <c r="E131" s="228" t="s">
        <v>6326</v>
      </c>
      <c r="F131" s="229" t="s">
        <v>6327</v>
      </c>
      <c r="G131" s="230" t="s">
        <v>1</v>
      </c>
      <c r="H131" s="231">
        <v>0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188</v>
      </c>
      <c r="AT131" s="239" t="s">
        <v>185</v>
      </c>
      <c r="AU131" s="239" t="s">
        <v>81</v>
      </c>
      <c r="AY131" s="17" t="s">
        <v>183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188</v>
      </c>
      <c r="BM131" s="239" t="s">
        <v>1551</v>
      </c>
    </row>
    <row r="132" s="2" customFormat="1" ht="16.5" customHeight="1">
      <c r="A132" s="38"/>
      <c r="B132" s="39"/>
      <c r="C132" s="227" t="s">
        <v>277</v>
      </c>
      <c r="D132" s="227" t="s">
        <v>185</v>
      </c>
      <c r="E132" s="228" t="s">
        <v>6328</v>
      </c>
      <c r="F132" s="229" t="s">
        <v>6329</v>
      </c>
      <c r="G132" s="230" t="s">
        <v>1875</v>
      </c>
      <c r="H132" s="231">
        <v>1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188</v>
      </c>
      <c r="AT132" s="239" t="s">
        <v>185</v>
      </c>
      <c r="AU132" s="239" t="s">
        <v>81</v>
      </c>
      <c r="AY132" s="17" t="s">
        <v>183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188</v>
      </c>
      <c r="BM132" s="239" t="s">
        <v>1559</v>
      </c>
    </row>
    <row r="133" s="2" customFormat="1" ht="24.15" customHeight="1">
      <c r="A133" s="38"/>
      <c r="B133" s="39"/>
      <c r="C133" s="227" t="s">
        <v>283</v>
      </c>
      <c r="D133" s="227" t="s">
        <v>185</v>
      </c>
      <c r="E133" s="228" t="s">
        <v>6330</v>
      </c>
      <c r="F133" s="229" t="s">
        <v>6331</v>
      </c>
      <c r="G133" s="230" t="s">
        <v>1875</v>
      </c>
      <c r="H133" s="231">
        <v>1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188</v>
      </c>
      <c r="AT133" s="239" t="s">
        <v>185</v>
      </c>
      <c r="AU133" s="239" t="s">
        <v>81</v>
      </c>
      <c r="AY133" s="17" t="s">
        <v>183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188</v>
      </c>
      <c r="BM133" s="239" t="s">
        <v>1662</v>
      </c>
    </row>
    <row r="134" s="2" customFormat="1" ht="16.5" customHeight="1">
      <c r="A134" s="38"/>
      <c r="B134" s="39"/>
      <c r="C134" s="227" t="s">
        <v>190</v>
      </c>
      <c r="D134" s="227" t="s">
        <v>185</v>
      </c>
      <c r="E134" s="228" t="s">
        <v>6332</v>
      </c>
      <c r="F134" s="229" t="s">
        <v>6333</v>
      </c>
      <c r="G134" s="230" t="s">
        <v>1875</v>
      </c>
      <c r="H134" s="231">
        <v>1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188</v>
      </c>
      <c r="AT134" s="239" t="s">
        <v>185</v>
      </c>
      <c r="AU134" s="239" t="s">
        <v>81</v>
      </c>
      <c r="AY134" s="17" t="s">
        <v>183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81</v>
      </c>
      <c r="BK134" s="240">
        <f>ROUND(I134*H134,2)</f>
        <v>0</v>
      </c>
      <c r="BL134" s="17" t="s">
        <v>188</v>
      </c>
      <c r="BM134" s="239" t="s">
        <v>1672</v>
      </c>
    </row>
    <row r="135" s="2" customFormat="1" ht="16.5" customHeight="1">
      <c r="A135" s="38"/>
      <c r="B135" s="39"/>
      <c r="C135" s="227" t="s">
        <v>137</v>
      </c>
      <c r="D135" s="227" t="s">
        <v>185</v>
      </c>
      <c r="E135" s="228" t="s">
        <v>6334</v>
      </c>
      <c r="F135" s="229" t="s">
        <v>6335</v>
      </c>
      <c r="G135" s="230" t="s">
        <v>1875</v>
      </c>
      <c r="H135" s="231">
        <v>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188</v>
      </c>
      <c r="AT135" s="239" t="s">
        <v>185</v>
      </c>
      <c r="AU135" s="239" t="s">
        <v>81</v>
      </c>
      <c r="AY135" s="17" t="s">
        <v>183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188</v>
      </c>
      <c r="BM135" s="239" t="s">
        <v>1682</v>
      </c>
    </row>
    <row r="136" s="2" customFormat="1" ht="24.15" customHeight="1">
      <c r="A136" s="38"/>
      <c r="B136" s="39"/>
      <c r="C136" s="227" t="s">
        <v>140</v>
      </c>
      <c r="D136" s="227" t="s">
        <v>185</v>
      </c>
      <c r="E136" s="228" t="s">
        <v>6336</v>
      </c>
      <c r="F136" s="229" t="s">
        <v>6337</v>
      </c>
      <c r="G136" s="230" t="s">
        <v>1875</v>
      </c>
      <c r="H136" s="231">
        <v>1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188</v>
      </c>
      <c r="AT136" s="239" t="s">
        <v>185</v>
      </c>
      <c r="AU136" s="239" t="s">
        <v>81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188</v>
      </c>
      <c r="BM136" s="239" t="s">
        <v>1690</v>
      </c>
    </row>
    <row r="137" s="12" customFormat="1" ht="25.92" customHeight="1">
      <c r="A137" s="12"/>
      <c r="B137" s="211"/>
      <c r="C137" s="212"/>
      <c r="D137" s="213" t="s">
        <v>72</v>
      </c>
      <c r="E137" s="214" t="s">
        <v>6338</v>
      </c>
      <c r="F137" s="214" t="s">
        <v>6339</v>
      </c>
      <c r="G137" s="212"/>
      <c r="H137" s="212"/>
      <c r="I137" s="215"/>
      <c r="J137" s="216">
        <f>BK137</f>
        <v>0</v>
      </c>
      <c r="K137" s="212"/>
      <c r="L137" s="217"/>
      <c r="M137" s="218"/>
      <c r="N137" s="219"/>
      <c r="O137" s="219"/>
      <c r="P137" s="220">
        <f>SUM(P138:P140)</f>
        <v>0</v>
      </c>
      <c r="Q137" s="219"/>
      <c r="R137" s="220">
        <f>SUM(R138:R140)</f>
        <v>0</v>
      </c>
      <c r="S137" s="219"/>
      <c r="T137" s="221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81</v>
      </c>
      <c r="AT137" s="223" t="s">
        <v>72</v>
      </c>
      <c r="AU137" s="223" t="s">
        <v>73</v>
      </c>
      <c r="AY137" s="222" t="s">
        <v>183</v>
      </c>
      <c r="BK137" s="224">
        <f>SUM(BK138:BK140)</f>
        <v>0</v>
      </c>
    </row>
    <row r="138" s="2" customFormat="1" ht="24.15" customHeight="1">
      <c r="A138" s="38"/>
      <c r="B138" s="39"/>
      <c r="C138" s="227" t="s">
        <v>8</v>
      </c>
      <c r="D138" s="227" t="s">
        <v>185</v>
      </c>
      <c r="E138" s="228" t="s">
        <v>6340</v>
      </c>
      <c r="F138" s="229" t="s">
        <v>6341</v>
      </c>
      <c r="G138" s="230" t="s">
        <v>1408</v>
      </c>
      <c r="H138" s="231">
        <v>1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38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188</v>
      </c>
      <c r="AT138" s="239" t="s">
        <v>185</v>
      </c>
      <c r="AU138" s="239" t="s">
        <v>81</v>
      </c>
      <c r="AY138" s="17" t="s">
        <v>183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81</v>
      </c>
      <c r="BK138" s="240">
        <f>ROUND(I138*H138,2)</f>
        <v>0</v>
      </c>
      <c r="BL138" s="17" t="s">
        <v>188</v>
      </c>
      <c r="BM138" s="239" t="s">
        <v>1699</v>
      </c>
    </row>
    <row r="139" s="2" customFormat="1" ht="24.15" customHeight="1">
      <c r="A139" s="38"/>
      <c r="B139" s="39"/>
      <c r="C139" s="227" t="s">
        <v>143</v>
      </c>
      <c r="D139" s="227" t="s">
        <v>185</v>
      </c>
      <c r="E139" s="228" t="s">
        <v>6342</v>
      </c>
      <c r="F139" s="229" t="s">
        <v>6341</v>
      </c>
      <c r="G139" s="230" t="s">
        <v>1408</v>
      </c>
      <c r="H139" s="231">
        <v>1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188</v>
      </c>
      <c r="AT139" s="239" t="s">
        <v>185</v>
      </c>
      <c r="AU139" s="239" t="s">
        <v>81</v>
      </c>
      <c r="AY139" s="17" t="s">
        <v>183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188</v>
      </c>
      <c r="BM139" s="239" t="s">
        <v>1707</v>
      </c>
    </row>
    <row r="140" s="2" customFormat="1" ht="24.15" customHeight="1">
      <c r="A140" s="38"/>
      <c r="B140" s="39"/>
      <c r="C140" s="227" t="s">
        <v>146</v>
      </c>
      <c r="D140" s="227" t="s">
        <v>185</v>
      </c>
      <c r="E140" s="228" t="s">
        <v>6343</v>
      </c>
      <c r="F140" s="229" t="s">
        <v>6344</v>
      </c>
      <c r="G140" s="230" t="s">
        <v>1408</v>
      </c>
      <c r="H140" s="231">
        <v>1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188</v>
      </c>
      <c r="AT140" s="239" t="s">
        <v>185</v>
      </c>
      <c r="AU140" s="239" t="s">
        <v>81</v>
      </c>
      <c r="AY140" s="17" t="s">
        <v>183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81</v>
      </c>
      <c r="BK140" s="240">
        <f>ROUND(I140*H140,2)</f>
        <v>0</v>
      </c>
      <c r="BL140" s="17" t="s">
        <v>188</v>
      </c>
      <c r="BM140" s="239" t="s">
        <v>1718</v>
      </c>
    </row>
    <row r="141" s="12" customFormat="1" ht="25.92" customHeight="1">
      <c r="A141" s="12"/>
      <c r="B141" s="211"/>
      <c r="C141" s="212"/>
      <c r="D141" s="213" t="s">
        <v>72</v>
      </c>
      <c r="E141" s="214" t="s">
        <v>3173</v>
      </c>
      <c r="F141" s="214" t="s">
        <v>6345</v>
      </c>
      <c r="G141" s="212"/>
      <c r="H141" s="212"/>
      <c r="I141" s="215"/>
      <c r="J141" s="216">
        <f>BK141</f>
        <v>0</v>
      </c>
      <c r="K141" s="212"/>
      <c r="L141" s="217"/>
      <c r="M141" s="218"/>
      <c r="N141" s="219"/>
      <c r="O141" s="219"/>
      <c r="P141" s="220">
        <f>SUM(P142:P160)</f>
        <v>0</v>
      </c>
      <c r="Q141" s="219"/>
      <c r="R141" s="220">
        <f>SUM(R142:R160)</f>
        <v>0</v>
      </c>
      <c r="S141" s="219"/>
      <c r="T141" s="221">
        <f>SUM(T142:T160)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81</v>
      </c>
      <c r="AT141" s="223" t="s">
        <v>72</v>
      </c>
      <c r="AU141" s="223" t="s">
        <v>73</v>
      </c>
      <c r="AY141" s="222" t="s">
        <v>183</v>
      </c>
      <c r="BK141" s="224">
        <f>SUM(BK142:BK160)</f>
        <v>0</v>
      </c>
    </row>
    <row r="142" s="2" customFormat="1" ht="21.75" customHeight="1">
      <c r="A142" s="38"/>
      <c r="B142" s="39"/>
      <c r="C142" s="227" t="s">
        <v>322</v>
      </c>
      <c r="D142" s="227" t="s">
        <v>185</v>
      </c>
      <c r="E142" s="228" t="s">
        <v>6346</v>
      </c>
      <c r="F142" s="229" t="s">
        <v>6347</v>
      </c>
      <c r="G142" s="230" t="s">
        <v>1875</v>
      </c>
      <c r="H142" s="231">
        <v>1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188</v>
      </c>
      <c r="AT142" s="239" t="s">
        <v>185</v>
      </c>
      <c r="AU142" s="239" t="s">
        <v>81</v>
      </c>
      <c r="AY142" s="17" t="s">
        <v>183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188</v>
      </c>
      <c r="BM142" s="239" t="s">
        <v>1731</v>
      </c>
    </row>
    <row r="143" s="2" customFormat="1" ht="21.75" customHeight="1">
      <c r="A143" s="38"/>
      <c r="B143" s="39"/>
      <c r="C143" s="227" t="s">
        <v>327</v>
      </c>
      <c r="D143" s="227" t="s">
        <v>185</v>
      </c>
      <c r="E143" s="228" t="s">
        <v>6348</v>
      </c>
      <c r="F143" s="229" t="s">
        <v>6349</v>
      </c>
      <c r="G143" s="230" t="s">
        <v>1875</v>
      </c>
      <c r="H143" s="231">
        <v>1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188</v>
      </c>
      <c r="AT143" s="239" t="s">
        <v>185</v>
      </c>
      <c r="AU143" s="239" t="s">
        <v>81</v>
      </c>
      <c r="AY143" s="17" t="s">
        <v>183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188</v>
      </c>
      <c r="BM143" s="239" t="s">
        <v>1741</v>
      </c>
    </row>
    <row r="144" s="2" customFormat="1" ht="24.15" customHeight="1">
      <c r="A144" s="38"/>
      <c r="B144" s="39"/>
      <c r="C144" s="227" t="s">
        <v>331</v>
      </c>
      <c r="D144" s="227" t="s">
        <v>185</v>
      </c>
      <c r="E144" s="228" t="s">
        <v>6350</v>
      </c>
      <c r="F144" s="229" t="s">
        <v>6351</v>
      </c>
      <c r="G144" s="230" t="s">
        <v>1875</v>
      </c>
      <c r="H144" s="231">
        <v>1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188</v>
      </c>
      <c r="AT144" s="239" t="s">
        <v>185</v>
      </c>
      <c r="AU144" s="239" t="s">
        <v>81</v>
      </c>
      <c r="AY144" s="17" t="s">
        <v>183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81</v>
      </c>
      <c r="BK144" s="240">
        <f>ROUND(I144*H144,2)</f>
        <v>0</v>
      </c>
      <c r="BL144" s="17" t="s">
        <v>188</v>
      </c>
      <c r="BM144" s="239" t="s">
        <v>1749</v>
      </c>
    </row>
    <row r="145" s="2" customFormat="1" ht="24.15" customHeight="1">
      <c r="A145" s="38"/>
      <c r="B145" s="39"/>
      <c r="C145" s="227" t="s">
        <v>335</v>
      </c>
      <c r="D145" s="227" t="s">
        <v>185</v>
      </c>
      <c r="E145" s="228" t="s">
        <v>6352</v>
      </c>
      <c r="F145" s="229" t="s">
        <v>6353</v>
      </c>
      <c r="G145" s="230" t="s">
        <v>1875</v>
      </c>
      <c r="H145" s="231">
        <v>1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188</v>
      </c>
      <c r="AT145" s="239" t="s">
        <v>185</v>
      </c>
      <c r="AU145" s="239" t="s">
        <v>81</v>
      </c>
      <c r="AY145" s="17" t="s">
        <v>183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81</v>
      </c>
      <c r="BK145" s="240">
        <f>ROUND(I145*H145,2)</f>
        <v>0</v>
      </c>
      <c r="BL145" s="17" t="s">
        <v>188</v>
      </c>
      <c r="BM145" s="239" t="s">
        <v>1759</v>
      </c>
    </row>
    <row r="146" s="2" customFormat="1" ht="24.15" customHeight="1">
      <c r="A146" s="38"/>
      <c r="B146" s="39"/>
      <c r="C146" s="227" t="s">
        <v>343</v>
      </c>
      <c r="D146" s="227" t="s">
        <v>185</v>
      </c>
      <c r="E146" s="228" t="s">
        <v>6354</v>
      </c>
      <c r="F146" s="229" t="s">
        <v>6355</v>
      </c>
      <c r="G146" s="230" t="s">
        <v>1875</v>
      </c>
      <c r="H146" s="231">
        <v>5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188</v>
      </c>
      <c r="AT146" s="239" t="s">
        <v>185</v>
      </c>
      <c r="AU146" s="239" t="s">
        <v>81</v>
      </c>
      <c r="AY146" s="17" t="s">
        <v>183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81</v>
      </c>
      <c r="BK146" s="240">
        <f>ROUND(I146*H146,2)</f>
        <v>0</v>
      </c>
      <c r="BL146" s="17" t="s">
        <v>188</v>
      </c>
      <c r="BM146" s="239" t="s">
        <v>1768</v>
      </c>
    </row>
    <row r="147" s="2" customFormat="1" ht="24.15" customHeight="1">
      <c r="A147" s="38"/>
      <c r="B147" s="39"/>
      <c r="C147" s="227" t="s">
        <v>349</v>
      </c>
      <c r="D147" s="227" t="s">
        <v>185</v>
      </c>
      <c r="E147" s="228" t="s">
        <v>6356</v>
      </c>
      <c r="F147" s="229" t="s">
        <v>6357</v>
      </c>
      <c r="G147" s="230" t="s">
        <v>1875</v>
      </c>
      <c r="H147" s="231">
        <v>10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188</v>
      </c>
      <c r="AT147" s="239" t="s">
        <v>185</v>
      </c>
      <c r="AU147" s="239" t="s">
        <v>81</v>
      </c>
      <c r="AY147" s="17" t="s">
        <v>183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188</v>
      </c>
      <c r="BM147" s="239" t="s">
        <v>1791</v>
      </c>
    </row>
    <row r="148" s="2" customFormat="1" ht="24.15" customHeight="1">
      <c r="A148" s="38"/>
      <c r="B148" s="39"/>
      <c r="C148" s="227" t="s">
        <v>7</v>
      </c>
      <c r="D148" s="227" t="s">
        <v>185</v>
      </c>
      <c r="E148" s="228" t="s">
        <v>6358</v>
      </c>
      <c r="F148" s="229" t="s">
        <v>6359</v>
      </c>
      <c r="G148" s="230" t="s">
        <v>1875</v>
      </c>
      <c r="H148" s="231">
        <v>2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188</v>
      </c>
      <c r="AT148" s="239" t="s">
        <v>185</v>
      </c>
      <c r="AU148" s="239" t="s">
        <v>81</v>
      </c>
      <c r="AY148" s="17" t="s">
        <v>183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188</v>
      </c>
      <c r="BM148" s="239" t="s">
        <v>1799</v>
      </c>
    </row>
    <row r="149" s="2" customFormat="1" ht="24.15" customHeight="1">
      <c r="A149" s="38"/>
      <c r="B149" s="39"/>
      <c r="C149" s="227" t="s">
        <v>362</v>
      </c>
      <c r="D149" s="227" t="s">
        <v>185</v>
      </c>
      <c r="E149" s="228" t="s">
        <v>6360</v>
      </c>
      <c r="F149" s="229" t="s">
        <v>6361</v>
      </c>
      <c r="G149" s="230" t="s">
        <v>1875</v>
      </c>
      <c r="H149" s="231">
        <v>1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188</v>
      </c>
      <c r="AT149" s="239" t="s">
        <v>185</v>
      </c>
      <c r="AU149" s="239" t="s">
        <v>81</v>
      </c>
      <c r="AY149" s="17" t="s">
        <v>183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81</v>
      </c>
      <c r="BK149" s="240">
        <f>ROUND(I149*H149,2)</f>
        <v>0</v>
      </c>
      <c r="BL149" s="17" t="s">
        <v>188</v>
      </c>
      <c r="BM149" s="239" t="s">
        <v>1807</v>
      </c>
    </row>
    <row r="150" s="2" customFormat="1" ht="24.15" customHeight="1">
      <c r="A150" s="38"/>
      <c r="B150" s="39"/>
      <c r="C150" s="227" t="s">
        <v>370</v>
      </c>
      <c r="D150" s="227" t="s">
        <v>185</v>
      </c>
      <c r="E150" s="228" t="s">
        <v>6362</v>
      </c>
      <c r="F150" s="229" t="s">
        <v>6363</v>
      </c>
      <c r="G150" s="230" t="s">
        <v>1875</v>
      </c>
      <c r="H150" s="231">
        <v>1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188</v>
      </c>
      <c r="AT150" s="239" t="s">
        <v>185</v>
      </c>
      <c r="AU150" s="239" t="s">
        <v>81</v>
      </c>
      <c r="AY150" s="17" t="s">
        <v>183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188</v>
      </c>
      <c r="BM150" s="239" t="s">
        <v>1830</v>
      </c>
    </row>
    <row r="151" s="2" customFormat="1" ht="24.15" customHeight="1">
      <c r="A151" s="38"/>
      <c r="B151" s="39"/>
      <c r="C151" s="227" t="s">
        <v>376</v>
      </c>
      <c r="D151" s="227" t="s">
        <v>185</v>
      </c>
      <c r="E151" s="228" t="s">
        <v>6364</v>
      </c>
      <c r="F151" s="229" t="s">
        <v>6365</v>
      </c>
      <c r="G151" s="230" t="s">
        <v>1875</v>
      </c>
      <c r="H151" s="231">
        <v>1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188</v>
      </c>
      <c r="AT151" s="239" t="s">
        <v>185</v>
      </c>
      <c r="AU151" s="239" t="s">
        <v>81</v>
      </c>
      <c r="AY151" s="17" t="s">
        <v>183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188</v>
      </c>
      <c r="BM151" s="239" t="s">
        <v>1839</v>
      </c>
    </row>
    <row r="152" s="2" customFormat="1" ht="24.15" customHeight="1">
      <c r="A152" s="38"/>
      <c r="B152" s="39"/>
      <c r="C152" s="227" t="s">
        <v>391</v>
      </c>
      <c r="D152" s="227" t="s">
        <v>185</v>
      </c>
      <c r="E152" s="228" t="s">
        <v>6366</v>
      </c>
      <c r="F152" s="229" t="s">
        <v>6367</v>
      </c>
      <c r="G152" s="230" t="s">
        <v>1875</v>
      </c>
      <c r="H152" s="231">
        <v>1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38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188</v>
      </c>
      <c r="AT152" s="239" t="s">
        <v>185</v>
      </c>
      <c r="AU152" s="239" t="s">
        <v>81</v>
      </c>
      <c r="AY152" s="17" t="s">
        <v>183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81</v>
      </c>
      <c r="BK152" s="240">
        <f>ROUND(I152*H152,2)</f>
        <v>0</v>
      </c>
      <c r="BL152" s="17" t="s">
        <v>188</v>
      </c>
      <c r="BM152" s="239" t="s">
        <v>1847</v>
      </c>
    </row>
    <row r="153" s="2" customFormat="1" ht="24.15" customHeight="1">
      <c r="A153" s="38"/>
      <c r="B153" s="39"/>
      <c r="C153" s="227" t="s">
        <v>398</v>
      </c>
      <c r="D153" s="227" t="s">
        <v>185</v>
      </c>
      <c r="E153" s="228" t="s">
        <v>6368</v>
      </c>
      <c r="F153" s="229" t="s">
        <v>6369</v>
      </c>
      <c r="G153" s="230" t="s">
        <v>1875</v>
      </c>
      <c r="H153" s="231">
        <v>2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188</v>
      </c>
      <c r="AT153" s="239" t="s">
        <v>185</v>
      </c>
      <c r="AU153" s="239" t="s">
        <v>81</v>
      </c>
      <c r="AY153" s="17" t="s">
        <v>183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188</v>
      </c>
      <c r="BM153" s="239" t="s">
        <v>1855</v>
      </c>
    </row>
    <row r="154" s="2" customFormat="1" ht="21.75" customHeight="1">
      <c r="A154" s="38"/>
      <c r="B154" s="39"/>
      <c r="C154" s="227" t="s">
        <v>404</v>
      </c>
      <c r="D154" s="227" t="s">
        <v>185</v>
      </c>
      <c r="E154" s="228" t="s">
        <v>6370</v>
      </c>
      <c r="F154" s="229" t="s">
        <v>6371</v>
      </c>
      <c r="G154" s="230" t="s">
        <v>1875</v>
      </c>
      <c r="H154" s="231">
        <v>3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188</v>
      </c>
      <c r="AT154" s="239" t="s">
        <v>185</v>
      </c>
      <c r="AU154" s="239" t="s">
        <v>81</v>
      </c>
      <c r="AY154" s="17" t="s">
        <v>183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81</v>
      </c>
      <c r="BK154" s="240">
        <f>ROUND(I154*H154,2)</f>
        <v>0</v>
      </c>
      <c r="BL154" s="17" t="s">
        <v>188</v>
      </c>
      <c r="BM154" s="239" t="s">
        <v>1863</v>
      </c>
    </row>
    <row r="155" s="2" customFormat="1" ht="24.15" customHeight="1">
      <c r="A155" s="38"/>
      <c r="B155" s="39"/>
      <c r="C155" s="227" t="s">
        <v>414</v>
      </c>
      <c r="D155" s="227" t="s">
        <v>185</v>
      </c>
      <c r="E155" s="228" t="s">
        <v>6372</v>
      </c>
      <c r="F155" s="229" t="s">
        <v>6373</v>
      </c>
      <c r="G155" s="230" t="s">
        <v>1875</v>
      </c>
      <c r="H155" s="231">
        <v>1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188</v>
      </c>
      <c r="AT155" s="239" t="s">
        <v>185</v>
      </c>
      <c r="AU155" s="239" t="s">
        <v>81</v>
      </c>
      <c r="AY155" s="17" t="s">
        <v>183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188</v>
      </c>
      <c r="BM155" s="239" t="s">
        <v>1872</v>
      </c>
    </row>
    <row r="156" s="2" customFormat="1" ht="24.15" customHeight="1">
      <c r="A156" s="38"/>
      <c r="B156" s="39"/>
      <c r="C156" s="227" t="s">
        <v>419</v>
      </c>
      <c r="D156" s="227" t="s">
        <v>185</v>
      </c>
      <c r="E156" s="228" t="s">
        <v>6374</v>
      </c>
      <c r="F156" s="229" t="s">
        <v>6375</v>
      </c>
      <c r="G156" s="230" t="s">
        <v>1875</v>
      </c>
      <c r="H156" s="231">
        <v>3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188</v>
      </c>
      <c r="AT156" s="239" t="s">
        <v>185</v>
      </c>
      <c r="AU156" s="239" t="s">
        <v>81</v>
      </c>
      <c r="AY156" s="17" t="s">
        <v>183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81</v>
      </c>
      <c r="BK156" s="240">
        <f>ROUND(I156*H156,2)</f>
        <v>0</v>
      </c>
      <c r="BL156" s="17" t="s">
        <v>188</v>
      </c>
      <c r="BM156" s="239" t="s">
        <v>543</v>
      </c>
    </row>
    <row r="157" s="2" customFormat="1" ht="24.15" customHeight="1">
      <c r="A157" s="38"/>
      <c r="B157" s="39"/>
      <c r="C157" s="227" t="s">
        <v>424</v>
      </c>
      <c r="D157" s="227" t="s">
        <v>185</v>
      </c>
      <c r="E157" s="228" t="s">
        <v>6376</v>
      </c>
      <c r="F157" s="229" t="s">
        <v>6377</v>
      </c>
      <c r="G157" s="230" t="s">
        <v>1875</v>
      </c>
      <c r="H157" s="231">
        <v>2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188</v>
      </c>
      <c r="AT157" s="239" t="s">
        <v>185</v>
      </c>
      <c r="AU157" s="239" t="s">
        <v>81</v>
      </c>
      <c r="AY157" s="17" t="s">
        <v>183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188</v>
      </c>
      <c r="BM157" s="239" t="s">
        <v>1888</v>
      </c>
    </row>
    <row r="158" s="2" customFormat="1" ht="24.15" customHeight="1">
      <c r="A158" s="38"/>
      <c r="B158" s="39"/>
      <c r="C158" s="227" t="s">
        <v>428</v>
      </c>
      <c r="D158" s="227" t="s">
        <v>185</v>
      </c>
      <c r="E158" s="228" t="s">
        <v>6378</v>
      </c>
      <c r="F158" s="229" t="s">
        <v>6379</v>
      </c>
      <c r="G158" s="230" t="s">
        <v>1875</v>
      </c>
      <c r="H158" s="231">
        <v>1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188</v>
      </c>
      <c r="AT158" s="239" t="s">
        <v>185</v>
      </c>
      <c r="AU158" s="239" t="s">
        <v>81</v>
      </c>
      <c r="AY158" s="17" t="s">
        <v>183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81</v>
      </c>
      <c r="BK158" s="240">
        <f>ROUND(I158*H158,2)</f>
        <v>0</v>
      </c>
      <c r="BL158" s="17" t="s">
        <v>188</v>
      </c>
      <c r="BM158" s="239" t="s">
        <v>1897</v>
      </c>
    </row>
    <row r="159" s="2" customFormat="1" ht="33" customHeight="1">
      <c r="A159" s="38"/>
      <c r="B159" s="39"/>
      <c r="C159" s="227" t="s">
        <v>435</v>
      </c>
      <c r="D159" s="227" t="s">
        <v>185</v>
      </c>
      <c r="E159" s="228" t="s">
        <v>6380</v>
      </c>
      <c r="F159" s="229" t="s">
        <v>6381</v>
      </c>
      <c r="G159" s="230" t="s">
        <v>1875</v>
      </c>
      <c r="H159" s="231">
        <v>2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188</v>
      </c>
      <c r="AT159" s="239" t="s">
        <v>185</v>
      </c>
      <c r="AU159" s="239" t="s">
        <v>81</v>
      </c>
      <c r="AY159" s="17" t="s">
        <v>183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188</v>
      </c>
      <c r="BM159" s="239" t="s">
        <v>1907</v>
      </c>
    </row>
    <row r="160" s="2" customFormat="1" ht="37.8" customHeight="1">
      <c r="A160" s="38"/>
      <c r="B160" s="39"/>
      <c r="C160" s="227" t="s">
        <v>439</v>
      </c>
      <c r="D160" s="227" t="s">
        <v>185</v>
      </c>
      <c r="E160" s="228" t="s">
        <v>6382</v>
      </c>
      <c r="F160" s="229" t="s">
        <v>6383</v>
      </c>
      <c r="G160" s="230" t="s">
        <v>1875</v>
      </c>
      <c r="H160" s="231">
        <v>1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188</v>
      </c>
      <c r="AT160" s="239" t="s">
        <v>185</v>
      </c>
      <c r="AU160" s="239" t="s">
        <v>81</v>
      </c>
      <c r="AY160" s="17" t="s">
        <v>183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81</v>
      </c>
      <c r="BK160" s="240">
        <f>ROUND(I160*H160,2)</f>
        <v>0</v>
      </c>
      <c r="BL160" s="17" t="s">
        <v>188</v>
      </c>
      <c r="BM160" s="239" t="s">
        <v>1915</v>
      </c>
    </row>
    <row r="161" s="12" customFormat="1" ht="25.92" customHeight="1">
      <c r="A161" s="12"/>
      <c r="B161" s="211"/>
      <c r="C161" s="212"/>
      <c r="D161" s="213" t="s">
        <v>72</v>
      </c>
      <c r="E161" s="214" t="s">
        <v>6384</v>
      </c>
      <c r="F161" s="214" t="s">
        <v>6385</v>
      </c>
      <c r="G161" s="212"/>
      <c r="H161" s="212"/>
      <c r="I161" s="215"/>
      <c r="J161" s="216">
        <f>BK161</f>
        <v>0</v>
      </c>
      <c r="K161" s="212"/>
      <c r="L161" s="217"/>
      <c r="M161" s="218"/>
      <c r="N161" s="219"/>
      <c r="O161" s="219"/>
      <c r="P161" s="220">
        <f>SUM(P162:P163)</f>
        <v>0</v>
      </c>
      <c r="Q161" s="219"/>
      <c r="R161" s="220">
        <f>SUM(R162:R163)</f>
        <v>0</v>
      </c>
      <c r="S161" s="219"/>
      <c r="T161" s="221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81</v>
      </c>
      <c r="AT161" s="223" t="s">
        <v>72</v>
      </c>
      <c r="AU161" s="223" t="s">
        <v>73</v>
      </c>
      <c r="AY161" s="222" t="s">
        <v>183</v>
      </c>
      <c r="BK161" s="224">
        <f>SUM(BK162:BK163)</f>
        <v>0</v>
      </c>
    </row>
    <row r="162" s="2" customFormat="1" ht="24.15" customHeight="1">
      <c r="A162" s="38"/>
      <c r="B162" s="39"/>
      <c r="C162" s="227" t="s">
        <v>444</v>
      </c>
      <c r="D162" s="227" t="s">
        <v>185</v>
      </c>
      <c r="E162" s="228" t="s">
        <v>6386</v>
      </c>
      <c r="F162" s="229" t="s">
        <v>6387</v>
      </c>
      <c r="G162" s="230" t="s">
        <v>1875</v>
      </c>
      <c r="H162" s="231">
        <v>9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188</v>
      </c>
      <c r="AT162" s="239" t="s">
        <v>185</v>
      </c>
      <c r="AU162" s="239" t="s">
        <v>81</v>
      </c>
      <c r="AY162" s="17" t="s">
        <v>183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188</v>
      </c>
      <c r="BM162" s="239" t="s">
        <v>1923</v>
      </c>
    </row>
    <row r="163" s="2" customFormat="1" ht="21.75" customHeight="1">
      <c r="A163" s="38"/>
      <c r="B163" s="39"/>
      <c r="C163" s="227" t="s">
        <v>448</v>
      </c>
      <c r="D163" s="227" t="s">
        <v>185</v>
      </c>
      <c r="E163" s="228" t="s">
        <v>6388</v>
      </c>
      <c r="F163" s="229" t="s">
        <v>6371</v>
      </c>
      <c r="G163" s="230" t="s">
        <v>1875</v>
      </c>
      <c r="H163" s="231">
        <v>18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188</v>
      </c>
      <c r="AT163" s="239" t="s">
        <v>185</v>
      </c>
      <c r="AU163" s="239" t="s">
        <v>81</v>
      </c>
      <c r="AY163" s="17" t="s">
        <v>183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188</v>
      </c>
      <c r="BM163" s="239" t="s">
        <v>1934</v>
      </c>
    </row>
    <row r="164" s="12" customFormat="1" ht="25.92" customHeight="1">
      <c r="A164" s="12"/>
      <c r="B164" s="211"/>
      <c r="C164" s="212"/>
      <c r="D164" s="213" t="s">
        <v>72</v>
      </c>
      <c r="E164" s="214" t="s">
        <v>6389</v>
      </c>
      <c r="F164" s="214" t="s">
        <v>6390</v>
      </c>
      <c r="G164" s="212"/>
      <c r="H164" s="212"/>
      <c r="I164" s="215"/>
      <c r="J164" s="216">
        <f>BK164</f>
        <v>0</v>
      </c>
      <c r="K164" s="212"/>
      <c r="L164" s="217"/>
      <c r="M164" s="218"/>
      <c r="N164" s="219"/>
      <c r="O164" s="219"/>
      <c r="P164" s="220">
        <f>SUM(P165:P166)</f>
        <v>0</v>
      </c>
      <c r="Q164" s="219"/>
      <c r="R164" s="220">
        <f>SUM(R165:R166)</f>
        <v>0</v>
      </c>
      <c r="S164" s="219"/>
      <c r="T164" s="221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81</v>
      </c>
      <c r="AT164" s="223" t="s">
        <v>72</v>
      </c>
      <c r="AU164" s="223" t="s">
        <v>73</v>
      </c>
      <c r="AY164" s="222" t="s">
        <v>183</v>
      </c>
      <c r="BK164" s="224">
        <f>SUM(BK165:BK166)</f>
        <v>0</v>
      </c>
    </row>
    <row r="165" s="2" customFormat="1" ht="24.15" customHeight="1">
      <c r="A165" s="38"/>
      <c r="B165" s="39"/>
      <c r="C165" s="227" t="s">
        <v>453</v>
      </c>
      <c r="D165" s="227" t="s">
        <v>185</v>
      </c>
      <c r="E165" s="228" t="s">
        <v>6391</v>
      </c>
      <c r="F165" s="229" t="s">
        <v>6392</v>
      </c>
      <c r="G165" s="230" t="s">
        <v>1875</v>
      </c>
      <c r="H165" s="231">
        <v>1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188</v>
      </c>
      <c r="AT165" s="239" t="s">
        <v>185</v>
      </c>
      <c r="AU165" s="239" t="s">
        <v>81</v>
      </c>
      <c r="AY165" s="17" t="s">
        <v>183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81</v>
      </c>
      <c r="BK165" s="240">
        <f>ROUND(I165*H165,2)</f>
        <v>0</v>
      </c>
      <c r="BL165" s="17" t="s">
        <v>188</v>
      </c>
      <c r="BM165" s="239" t="s">
        <v>1945</v>
      </c>
    </row>
    <row r="166" s="2" customFormat="1" ht="16.5" customHeight="1">
      <c r="A166" s="38"/>
      <c r="B166" s="39"/>
      <c r="C166" s="227" t="s">
        <v>461</v>
      </c>
      <c r="D166" s="227" t="s">
        <v>185</v>
      </c>
      <c r="E166" s="228" t="s">
        <v>6393</v>
      </c>
      <c r="F166" s="229" t="s">
        <v>6394</v>
      </c>
      <c r="G166" s="230" t="s">
        <v>1875</v>
      </c>
      <c r="H166" s="231">
        <v>2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188</v>
      </c>
      <c r="AT166" s="239" t="s">
        <v>185</v>
      </c>
      <c r="AU166" s="239" t="s">
        <v>81</v>
      </c>
      <c r="AY166" s="17" t="s">
        <v>183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81</v>
      </c>
      <c r="BK166" s="240">
        <f>ROUND(I166*H166,2)</f>
        <v>0</v>
      </c>
      <c r="BL166" s="17" t="s">
        <v>188</v>
      </c>
      <c r="BM166" s="239" t="s">
        <v>1955</v>
      </c>
    </row>
    <row r="167" s="12" customFormat="1" ht="25.92" customHeight="1">
      <c r="A167" s="12"/>
      <c r="B167" s="211"/>
      <c r="C167" s="212"/>
      <c r="D167" s="213" t="s">
        <v>72</v>
      </c>
      <c r="E167" s="214" t="s">
        <v>3142</v>
      </c>
      <c r="F167" s="214" t="s">
        <v>6395</v>
      </c>
      <c r="G167" s="212"/>
      <c r="H167" s="212"/>
      <c r="I167" s="215"/>
      <c r="J167" s="216">
        <f>BK167</f>
        <v>0</v>
      </c>
      <c r="K167" s="212"/>
      <c r="L167" s="217"/>
      <c r="M167" s="218"/>
      <c r="N167" s="219"/>
      <c r="O167" s="219"/>
      <c r="P167" s="220">
        <f>SUM(P168:P177)</f>
        <v>0</v>
      </c>
      <c r="Q167" s="219"/>
      <c r="R167" s="220">
        <f>SUM(R168:R177)</f>
        <v>0</v>
      </c>
      <c r="S167" s="219"/>
      <c r="T167" s="221">
        <f>SUM(T168:T177)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81</v>
      </c>
      <c r="AT167" s="223" t="s">
        <v>72</v>
      </c>
      <c r="AU167" s="223" t="s">
        <v>73</v>
      </c>
      <c r="AY167" s="222" t="s">
        <v>183</v>
      </c>
      <c r="BK167" s="224">
        <f>SUM(BK168:BK177)</f>
        <v>0</v>
      </c>
    </row>
    <row r="168" s="2" customFormat="1" ht="16.5" customHeight="1">
      <c r="A168" s="38"/>
      <c r="B168" s="39"/>
      <c r="C168" s="227" t="s">
        <v>468</v>
      </c>
      <c r="D168" s="227" t="s">
        <v>185</v>
      </c>
      <c r="E168" s="228" t="s">
        <v>6396</v>
      </c>
      <c r="F168" s="229" t="s">
        <v>6397</v>
      </c>
      <c r="G168" s="230" t="s">
        <v>319</v>
      </c>
      <c r="H168" s="231">
        <v>862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38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188</v>
      </c>
      <c r="AT168" s="239" t="s">
        <v>185</v>
      </c>
      <c r="AU168" s="239" t="s">
        <v>81</v>
      </c>
      <c r="AY168" s="17" t="s">
        <v>183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81</v>
      </c>
      <c r="BK168" s="240">
        <f>ROUND(I168*H168,2)</f>
        <v>0</v>
      </c>
      <c r="BL168" s="17" t="s">
        <v>188</v>
      </c>
      <c r="BM168" s="239" t="s">
        <v>1966</v>
      </c>
    </row>
    <row r="169" s="2" customFormat="1" ht="16.5" customHeight="1">
      <c r="A169" s="38"/>
      <c r="B169" s="39"/>
      <c r="C169" s="227" t="s">
        <v>475</v>
      </c>
      <c r="D169" s="227" t="s">
        <v>185</v>
      </c>
      <c r="E169" s="228" t="s">
        <v>6398</v>
      </c>
      <c r="F169" s="229" t="s">
        <v>6399</v>
      </c>
      <c r="G169" s="230" t="s">
        <v>319</v>
      </c>
      <c r="H169" s="231">
        <v>210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188</v>
      </c>
      <c r="AT169" s="239" t="s">
        <v>185</v>
      </c>
      <c r="AU169" s="239" t="s">
        <v>81</v>
      </c>
      <c r="AY169" s="17" t="s">
        <v>183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188</v>
      </c>
      <c r="BM169" s="239" t="s">
        <v>1976</v>
      </c>
    </row>
    <row r="170" s="2" customFormat="1" ht="16.5" customHeight="1">
      <c r="A170" s="38"/>
      <c r="B170" s="39"/>
      <c r="C170" s="227" t="s">
        <v>482</v>
      </c>
      <c r="D170" s="227" t="s">
        <v>185</v>
      </c>
      <c r="E170" s="228" t="s">
        <v>6400</v>
      </c>
      <c r="F170" s="229" t="s">
        <v>6401</v>
      </c>
      <c r="G170" s="230" t="s">
        <v>319</v>
      </c>
      <c r="H170" s="231">
        <v>210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188</v>
      </c>
      <c r="AT170" s="239" t="s">
        <v>185</v>
      </c>
      <c r="AU170" s="239" t="s">
        <v>81</v>
      </c>
      <c r="AY170" s="17" t="s">
        <v>183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81</v>
      </c>
      <c r="BK170" s="240">
        <f>ROUND(I170*H170,2)</f>
        <v>0</v>
      </c>
      <c r="BL170" s="17" t="s">
        <v>188</v>
      </c>
      <c r="BM170" s="239" t="s">
        <v>1985</v>
      </c>
    </row>
    <row r="171" s="2" customFormat="1" ht="16.5" customHeight="1">
      <c r="A171" s="38"/>
      <c r="B171" s="39"/>
      <c r="C171" s="227" t="s">
        <v>489</v>
      </c>
      <c r="D171" s="227" t="s">
        <v>185</v>
      </c>
      <c r="E171" s="228" t="s">
        <v>6402</v>
      </c>
      <c r="F171" s="229" t="s">
        <v>6403</v>
      </c>
      <c r="G171" s="230" t="s">
        <v>319</v>
      </c>
      <c r="H171" s="231">
        <v>110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188</v>
      </c>
      <c r="AT171" s="239" t="s">
        <v>185</v>
      </c>
      <c r="AU171" s="239" t="s">
        <v>81</v>
      </c>
      <c r="AY171" s="17" t="s">
        <v>183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188</v>
      </c>
      <c r="BM171" s="239" t="s">
        <v>1997</v>
      </c>
    </row>
    <row r="172" s="2" customFormat="1" ht="16.5" customHeight="1">
      <c r="A172" s="38"/>
      <c r="B172" s="39"/>
      <c r="C172" s="227" t="s">
        <v>493</v>
      </c>
      <c r="D172" s="227" t="s">
        <v>185</v>
      </c>
      <c r="E172" s="228" t="s">
        <v>6404</v>
      </c>
      <c r="F172" s="229" t="s">
        <v>6405</v>
      </c>
      <c r="G172" s="230" t="s">
        <v>319</v>
      </c>
      <c r="H172" s="231">
        <v>265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38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188</v>
      </c>
      <c r="AT172" s="239" t="s">
        <v>185</v>
      </c>
      <c r="AU172" s="239" t="s">
        <v>81</v>
      </c>
      <c r="AY172" s="17" t="s">
        <v>183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81</v>
      </c>
      <c r="BK172" s="240">
        <f>ROUND(I172*H172,2)</f>
        <v>0</v>
      </c>
      <c r="BL172" s="17" t="s">
        <v>188</v>
      </c>
      <c r="BM172" s="239" t="s">
        <v>2004</v>
      </c>
    </row>
    <row r="173" s="2" customFormat="1" ht="16.5" customHeight="1">
      <c r="A173" s="38"/>
      <c r="B173" s="39"/>
      <c r="C173" s="227" t="s">
        <v>500</v>
      </c>
      <c r="D173" s="227" t="s">
        <v>185</v>
      </c>
      <c r="E173" s="228" t="s">
        <v>6406</v>
      </c>
      <c r="F173" s="229" t="s">
        <v>6407</v>
      </c>
      <c r="G173" s="230" t="s">
        <v>319</v>
      </c>
      <c r="H173" s="231">
        <v>246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188</v>
      </c>
      <c r="AT173" s="239" t="s">
        <v>185</v>
      </c>
      <c r="AU173" s="239" t="s">
        <v>81</v>
      </c>
      <c r="AY173" s="17" t="s">
        <v>183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188</v>
      </c>
      <c r="BM173" s="239" t="s">
        <v>2013</v>
      </c>
    </row>
    <row r="174" s="2" customFormat="1" ht="16.5" customHeight="1">
      <c r="A174" s="38"/>
      <c r="B174" s="39"/>
      <c r="C174" s="227" t="s">
        <v>505</v>
      </c>
      <c r="D174" s="227" t="s">
        <v>185</v>
      </c>
      <c r="E174" s="228" t="s">
        <v>6408</v>
      </c>
      <c r="F174" s="229" t="s">
        <v>6409</v>
      </c>
      <c r="G174" s="230" t="s">
        <v>319</v>
      </c>
      <c r="H174" s="231">
        <v>85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38</v>
      </c>
      <c r="O174" s="91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188</v>
      </c>
      <c r="AT174" s="239" t="s">
        <v>185</v>
      </c>
      <c r="AU174" s="239" t="s">
        <v>81</v>
      </c>
      <c r="AY174" s="17" t="s">
        <v>183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81</v>
      </c>
      <c r="BK174" s="240">
        <f>ROUND(I174*H174,2)</f>
        <v>0</v>
      </c>
      <c r="BL174" s="17" t="s">
        <v>188</v>
      </c>
      <c r="BM174" s="239" t="s">
        <v>2021</v>
      </c>
    </row>
    <row r="175" s="2" customFormat="1" ht="16.5" customHeight="1">
      <c r="A175" s="38"/>
      <c r="B175" s="39"/>
      <c r="C175" s="227" t="s">
        <v>511</v>
      </c>
      <c r="D175" s="227" t="s">
        <v>185</v>
      </c>
      <c r="E175" s="228" t="s">
        <v>6410</v>
      </c>
      <c r="F175" s="229" t="s">
        <v>6411</v>
      </c>
      <c r="G175" s="230" t="s">
        <v>319</v>
      </c>
      <c r="H175" s="231">
        <v>85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188</v>
      </c>
      <c r="AT175" s="239" t="s">
        <v>185</v>
      </c>
      <c r="AU175" s="239" t="s">
        <v>81</v>
      </c>
      <c r="AY175" s="17" t="s">
        <v>183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81</v>
      </c>
      <c r="BK175" s="240">
        <f>ROUND(I175*H175,2)</f>
        <v>0</v>
      </c>
      <c r="BL175" s="17" t="s">
        <v>188</v>
      </c>
      <c r="BM175" s="239" t="s">
        <v>2030</v>
      </c>
    </row>
    <row r="176" s="2" customFormat="1" ht="16.5" customHeight="1">
      <c r="A176" s="38"/>
      <c r="B176" s="39"/>
      <c r="C176" s="227" t="s">
        <v>517</v>
      </c>
      <c r="D176" s="227" t="s">
        <v>185</v>
      </c>
      <c r="E176" s="228" t="s">
        <v>6412</v>
      </c>
      <c r="F176" s="229" t="s">
        <v>6413</v>
      </c>
      <c r="G176" s="230" t="s">
        <v>319</v>
      </c>
      <c r="H176" s="231">
        <v>141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188</v>
      </c>
      <c r="AT176" s="239" t="s">
        <v>185</v>
      </c>
      <c r="AU176" s="239" t="s">
        <v>81</v>
      </c>
      <c r="AY176" s="17" t="s">
        <v>183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81</v>
      </c>
      <c r="BK176" s="240">
        <f>ROUND(I176*H176,2)</f>
        <v>0</v>
      </c>
      <c r="BL176" s="17" t="s">
        <v>188</v>
      </c>
      <c r="BM176" s="239" t="s">
        <v>2038</v>
      </c>
    </row>
    <row r="177" s="2" customFormat="1" ht="16.5" customHeight="1">
      <c r="A177" s="38"/>
      <c r="B177" s="39"/>
      <c r="C177" s="227" t="s">
        <v>522</v>
      </c>
      <c r="D177" s="227" t="s">
        <v>185</v>
      </c>
      <c r="E177" s="228" t="s">
        <v>6414</v>
      </c>
      <c r="F177" s="229" t="s">
        <v>6415</v>
      </c>
      <c r="G177" s="230" t="s">
        <v>319</v>
      </c>
      <c r="H177" s="231">
        <v>85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188</v>
      </c>
      <c r="AT177" s="239" t="s">
        <v>185</v>
      </c>
      <c r="AU177" s="239" t="s">
        <v>81</v>
      </c>
      <c r="AY177" s="17" t="s">
        <v>183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81</v>
      </c>
      <c r="BK177" s="240">
        <f>ROUND(I177*H177,2)</f>
        <v>0</v>
      </c>
      <c r="BL177" s="17" t="s">
        <v>188</v>
      </c>
      <c r="BM177" s="239" t="s">
        <v>2046</v>
      </c>
    </row>
    <row r="178" s="12" customFormat="1" ht="25.92" customHeight="1">
      <c r="A178" s="12"/>
      <c r="B178" s="211"/>
      <c r="C178" s="212"/>
      <c r="D178" s="213" t="s">
        <v>72</v>
      </c>
      <c r="E178" s="214" t="s">
        <v>6416</v>
      </c>
      <c r="F178" s="214" t="s">
        <v>6417</v>
      </c>
      <c r="G178" s="212"/>
      <c r="H178" s="212"/>
      <c r="I178" s="215"/>
      <c r="J178" s="216">
        <f>BK178</f>
        <v>0</v>
      </c>
      <c r="K178" s="212"/>
      <c r="L178" s="217"/>
      <c r="M178" s="218"/>
      <c r="N178" s="219"/>
      <c r="O178" s="219"/>
      <c r="P178" s="220">
        <f>SUM(P179:P183)</f>
        <v>0</v>
      </c>
      <c r="Q178" s="219"/>
      <c r="R178" s="220">
        <f>SUM(R179:R183)</f>
        <v>0</v>
      </c>
      <c r="S178" s="219"/>
      <c r="T178" s="221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2" t="s">
        <v>81</v>
      </c>
      <c r="AT178" s="223" t="s">
        <v>72</v>
      </c>
      <c r="AU178" s="223" t="s">
        <v>73</v>
      </c>
      <c r="AY178" s="222" t="s">
        <v>183</v>
      </c>
      <c r="BK178" s="224">
        <f>SUM(BK179:BK183)</f>
        <v>0</v>
      </c>
    </row>
    <row r="179" s="2" customFormat="1" ht="24.15" customHeight="1">
      <c r="A179" s="38"/>
      <c r="B179" s="39"/>
      <c r="C179" s="227" t="s">
        <v>528</v>
      </c>
      <c r="D179" s="227" t="s">
        <v>185</v>
      </c>
      <c r="E179" s="228" t="s">
        <v>6418</v>
      </c>
      <c r="F179" s="229" t="s">
        <v>6419</v>
      </c>
      <c r="G179" s="230" t="s">
        <v>319</v>
      </c>
      <c r="H179" s="231">
        <v>40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188</v>
      </c>
      <c r="AT179" s="239" t="s">
        <v>185</v>
      </c>
      <c r="AU179" s="239" t="s">
        <v>81</v>
      </c>
      <c r="AY179" s="17" t="s">
        <v>183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81</v>
      </c>
      <c r="BK179" s="240">
        <f>ROUND(I179*H179,2)</f>
        <v>0</v>
      </c>
      <c r="BL179" s="17" t="s">
        <v>188</v>
      </c>
      <c r="BM179" s="239" t="s">
        <v>2054</v>
      </c>
    </row>
    <row r="180" s="2" customFormat="1" ht="24.15" customHeight="1">
      <c r="A180" s="38"/>
      <c r="B180" s="39"/>
      <c r="C180" s="227" t="s">
        <v>533</v>
      </c>
      <c r="D180" s="227" t="s">
        <v>185</v>
      </c>
      <c r="E180" s="228" t="s">
        <v>6420</v>
      </c>
      <c r="F180" s="229" t="s">
        <v>6421</v>
      </c>
      <c r="G180" s="230" t="s">
        <v>319</v>
      </c>
      <c r="H180" s="231">
        <v>25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38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188</v>
      </c>
      <c r="AT180" s="239" t="s">
        <v>185</v>
      </c>
      <c r="AU180" s="239" t="s">
        <v>81</v>
      </c>
      <c r="AY180" s="17" t="s">
        <v>183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81</v>
      </c>
      <c r="BK180" s="240">
        <f>ROUND(I180*H180,2)</f>
        <v>0</v>
      </c>
      <c r="BL180" s="17" t="s">
        <v>188</v>
      </c>
      <c r="BM180" s="239" t="s">
        <v>2066</v>
      </c>
    </row>
    <row r="181" s="2" customFormat="1" ht="24.15" customHeight="1">
      <c r="A181" s="38"/>
      <c r="B181" s="39"/>
      <c r="C181" s="227" t="s">
        <v>552</v>
      </c>
      <c r="D181" s="227" t="s">
        <v>185</v>
      </c>
      <c r="E181" s="228" t="s">
        <v>6422</v>
      </c>
      <c r="F181" s="229" t="s">
        <v>6423</v>
      </c>
      <c r="G181" s="230" t="s">
        <v>1875</v>
      </c>
      <c r="H181" s="231">
        <v>120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38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188</v>
      </c>
      <c r="AT181" s="239" t="s">
        <v>185</v>
      </c>
      <c r="AU181" s="239" t="s">
        <v>81</v>
      </c>
      <c r="AY181" s="17" t="s">
        <v>183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81</v>
      </c>
      <c r="BK181" s="240">
        <f>ROUND(I181*H181,2)</f>
        <v>0</v>
      </c>
      <c r="BL181" s="17" t="s">
        <v>188</v>
      </c>
      <c r="BM181" s="239" t="s">
        <v>2075</v>
      </c>
    </row>
    <row r="182" s="2" customFormat="1" ht="24.15" customHeight="1">
      <c r="A182" s="38"/>
      <c r="B182" s="39"/>
      <c r="C182" s="227" t="s">
        <v>822</v>
      </c>
      <c r="D182" s="227" t="s">
        <v>185</v>
      </c>
      <c r="E182" s="228" t="s">
        <v>6424</v>
      </c>
      <c r="F182" s="229" t="s">
        <v>6425</v>
      </c>
      <c r="G182" s="230" t="s">
        <v>1875</v>
      </c>
      <c r="H182" s="231">
        <v>50</v>
      </c>
      <c r="I182" s="232"/>
      <c r="J182" s="233">
        <f>ROUND(I182*H182,2)</f>
        <v>0</v>
      </c>
      <c r="K182" s="234"/>
      <c r="L182" s="44"/>
      <c r="M182" s="235" t="s">
        <v>1</v>
      </c>
      <c r="N182" s="236" t="s">
        <v>38</v>
      </c>
      <c r="O182" s="91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188</v>
      </c>
      <c r="AT182" s="239" t="s">
        <v>185</v>
      </c>
      <c r="AU182" s="239" t="s">
        <v>81</v>
      </c>
      <c r="AY182" s="17" t="s">
        <v>183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7" t="s">
        <v>81</v>
      </c>
      <c r="BK182" s="240">
        <f>ROUND(I182*H182,2)</f>
        <v>0</v>
      </c>
      <c r="BL182" s="17" t="s">
        <v>188</v>
      </c>
      <c r="BM182" s="239" t="s">
        <v>2083</v>
      </c>
    </row>
    <row r="183" s="2" customFormat="1" ht="16.5" customHeight="1">
      <c r="A183" s="38"/>
      <c r="B183" s="39"/>
      <c r="C183" s="227" t="s">
        <v>828</v>
      </c>
      <c r="D183" s="227" t="s">
        <v>185</v>
      </c>
      <c r="E183" s="228" t="s">
        <v>6426</v>
      </c>
      <c r="F183" s="229" t="s">
        <v>6427</v>
      </c>
      <c r="G183" s="230" t="s">
        <v>1408</v>
      </c>
      <c r="H183" s="231">
        <v>1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38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188</v>
      </c>
      <c r="AT183" s="239" t="s">
        <v>185</v>
      </c>
      <c r="AU183" s="239" t="s">
        <v>81</v>
      </c>
      <c r="AY183" s="17" t="s">
        <v>183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81</v>
      </c>
      <c r="BK183" s="240">
        <f>ROUND(I183*H183,2)</f>
        <v>0</v>
      </c>
      <c r="BL183" s="17" t="s">
        <v>188</v>
      </c>
      <c r="BM183" s="239" t="s">
        <v>2088</v>
      </c>
    </row>
    <row r="184" s="12" customFormat="1" ht="25.92" customHeight="1">
      <c r="A184" s="12"/>
      <c r="B184" s="211"/>
      <c r="C184" s="212"/>
      <c r="D184" s="213" t="s">
        <v>72</v>
      </c>
      <c r="E184" s="214" t="s">
        <v>3213</v>
      </c>
      <c r="F184" s="214" t="s">
        <v>6428</v>
      </c>
      <c r="G184" s="212"/>
      <c r="H184" s="212"/>
      <c r="I184" s="215"/>
      <c r="J184" s="216">
        <f>BK184</f>
        <v>0</v>
      </c>
      <c r="K184" s="212"/>
      <c r="L184" s="217"/>
      <c r="M184" s="218"/>
      <c r="N184" s="219"/>
      <c r="O184" s="219"/>
      <c r="P184" s="220">
        <f>SUM(P185:P194)</f>
        <v>0</v>
      </c>
      <c r="Q184" s="219"/>
      <c r="R184" s="220">
        <f>SUM(R185:R194)</f>
        <v>0</v>
      </c>
      <c r="S184" s="219"/>
      <c r="T184" s="221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81</v>
      </c>
      <c r="AT184" s="223" t="s">
        <v>72</v>
      </c>
      <c r="AU184" s="223" t="s">
        <v>73</v>
      </c>
      <c r="AY184" s="222" t="s">
        <v>183</v>
      </c>
      <c r="BK184" s="224">
        <f>SUM(BK185:BK194)</f>
        <v>0</v>
      </c>
    </row>
    <row r="185" s="2" customFormat="1" ht="16.5" customHeight="1">
      <c r="A185" s="38"/>
      <c r="B185" s="39"/>
      <c r="C185" s="227" t="s">
        <v>834</v>
      </c>
      <c r="D185" s="227" t="s">
        <v>185</v>
      </c>
      <c r="E185" s="228" t="s">
        <v>6429</v>
      </c>
      <c r="F185" s="229" t="s">
        <v>6430</v>
      </c>
      <c r="G185" s="230" t="s">
        <v>1408</v>
      </c>
      <c r="H185" s="231">
        <v>1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188</v>
      </c>
      <c r="AT185" s="239" t="s">
        <v>185</v>
      </c>
      <c r="AU185" s="239" t="s">
        <v>81</v>
      </c>
      <c r="AY185" s="17" t="s">
        <v>183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81</v>
      </c>
      <c r="BK185" s="240">
        <f>ROUND(I185*H185,2)</f>
        <v>0</v>
      </c>
      <c r="BL185" s="17" t="s">
        <v>188</v>
      </c>
      <c r="BM185" s="239" t="s">
        <v>2096</v>
      </c>
    </row>
    <row r="186" s="2" customFormat="1" ht="16.5" customHeight="1">
      <c r="A186" s="38"/>
      <c r="B186" s="39"/>
      <c r="C186" s="227" t="s">
        <v>840</v>
      </c>
      <c r="D186" s="227" t="s">
        <v>185</v>
      </c>
      <c r="E186" s="228" t="s">
        <v>6431</v>
      </c>
      <c r="F186" s="229" t="s">
        <v>6432</v>
      </c>
      <c r="G186" s="230" t="s">
        <v>1408</v>
      </c>
      <c r="H186" s="231">
        <v>1</v>
      </c>
      <c r="I186" s="232"/>
      <c r="J186" s="233">
        <f>ROUND(I186*H186,2)</f>
        <v>0</v>
      </c>
      <c r="K186" s="234"/>
      <c r="L186" s="44"/>
      <c r="M186" s="235" t="s">
        <v>1</v>
      </c>
      <c r="N186" s="236" t="s">
        <v>38</v>
      </c>
      <c r="O186" s="91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188</v>
      </c>
      <c r="AT186" s="239" t="s">
        <v>185</v>
      </c>
      <c r="AU186" s="239" t="s">
        <v>81</v>
      </c>
      <c r="AY186" s="17" t="s">
        <v>183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81</v>
      </c>
      <c r="BK186" s="240">
        <f>ROUND(I186*H186,2)</f>
        <v>0</v>
      </c>
      <c r="BL186" s="17" t="s">
        <v>188</v>
      </c>
      <c r="BM186" s="239" t="s">
        <v>547</v>
      </c>
    </row>
    <row r="187" s="2" customFormat="1" ht="24.15" customHeight="1">
      <c r="A187" s="38"/>
      <c r="B187" s="39"/>
      <c r="C187" s="227" t="s">
        <v>846</v>
      </c>
      <c r="D187" s="227" t="s">
        <v>185</v>
      </c>
      <c r="E187" s="228" t="s">
        <v>6433</v>
      </c>
      <c r="F187" s="229" t="s">
        <v>6434</v>
      </c>
      <c r="G187" s="230" t="s">
        <v>1408</v>
      </c>
      <c r="H187" s="231">
        <v>1</v>
      </c>
      <c r="I187" s="232"/>
      <c r="J187" s="233">
        <f>ROUND(I187*H187,2)</f>
        <v>0</v>
      </c>
      <c r="K187" s="234"/>
      <c r="L187" s="44"/>
      <c r="M187" s="235" t="s">
        <v>1</v>
      </c>
      <c r="N187" s="236" t="s">
        <v>38</v>
      </c>
      <c r="O187" s="91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188</v>
      </c>
      <c r="AT187" s="239" t="s">
        <v>185</v>
      </c>
      <c r="AU187" s="239" t="s">
        <v>81</v>
      </c>
      <c r="AY187" s="17" t="s">
        <v>183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81</v>
      </c>
      <c r="BK187" s="240">
        <f>ROUND(I187*H187,2)</f>
        <v>0</v>
      </c>
      <c r="BL187" s="17" t="s">
        <v>188</v>
      </c>
      <c r="BM187" s="239" t="s">
        <v>2124</v>
      </c>
    </row>
    <row r="188" s="2" customFormat="1" ht="16.5" customHeight="1">
      <c r="A188" s="38"/>
      <c r="B188" s="39"/>
      <c r="C188" s="227" t="s">
        <v>859</v>
      </c>
      <c r="D188" s="227" t="s">
        <v>185</v>
      </c>
      <c r="E188" s="228" t="s">
        <v>6435</v>
      </c>
      <c r="F188" s="229" t="s">
        <v>6436</v>
      </c>
      <c r="G188" s="230" t="s">
        <v>1408</v>
      </c>
      <c r="H188" s="231">
        <v>1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188</v>
      </c>
      <c r="AT188" s="239" t="s">
        <v>185</v>
      </c>
      <c r="AU188" s="239" t="s">
        <v>81</v>
      </c>
      <c r="AY188" s="17" t="s">
        <v>183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81</v>
      </c>
      <c r="BK188" s="240">
        <f>ROUND(I188*H188,2)</f>
        <v>0</v>
      </c>
      <c r="BL188" s="17" t="s">
        <v>188</v>
      </c>
      <c r="BM188" s="239" t="s">
        <v>2135</v>
      </c>
    </row>
    <row r="189" s="2" customFormat="1" ht="21.75" customHeight="1">
      <c r="A189" s="38"/>
      <c r="B189" s="39"/>
      <c r="C189" s="227" t="s">
        <v>865</v>
      </c>
      <c r="D189" s="227" t="s">
        <v>185</v>
      </c>
      <c r="E189" s="228" t="s">
        <v>6437</v>
      </c>
      <c r="F189" s="229" t="s">
        <v>6438</v>
      </c>
      <c r="G189" s="230" t="s">
        <v>1408</v>
      </c>
      <c r="H189" s="231">
        <v>1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188</v>
      </c>
      <c r="AT189" s="239" t="s">
        <v>185</v>
      </c>
      <c r="AU189" s="239" t="s">
        <v>81</v>
      </c>
      <c r="AY189" s="17" t="s">
        <v>183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81</v>
      </c>
      <c r="BK189" s="240">
        <f>ROUND(I189*H189,2)</f>
        <v>0</v>
      </c>
      <c r="BL189" s="17" t="s">
        <v>188</v>
      </c>
      <c r="BM189" s="239" t="s">
        <v>1527</v>
      </c>
    </row>
    <row r="190" s="2" customFormat="1" ht="16.5" customHeight="1">
      <c r="A190" s="38"/>
      <c r="B190" s="39"/>
      <c r="C190" s="227" t="s">
        <v>869</v>
      </c>
      <c r="D190" s="227" t="s">
        <v>185</v>
      </c>
      <c r="E190" s="228" t="s">
        <v>6439</v>
      </c>
      <c r="F190" s="229" t="s">
        <v>6304</v>
      </c>
      <c r="G190" s="230" t="s">
        <v>1408</v>
      </c>
      <c r="H190" s="231">
        <v>1</v>
      </c>
      <c r="I190" s="232"/>
      <c r="J190" s="233">
        <f>ROUND(I190*H190,2)</f>
        <v>0</v>
      </c>
      <c r="K190" s="234"/>
      <c r="L190" s="44"/>
      <c r="M190" s="235" t="s">
        <v>1</v>
      </c>
      <c r="N190" s="236" t="s">
        <v>38</v>
      </c>
      <c r="O190" s="91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188</v>
      </c>
      <c r="AT190" s="239" t="s">
        <v>185</v>
      </c>
      <c r="AU190" s="239" t="s">
        <v>81</v>
      </c>
      <c r="AY190" s="17" t="s">
        <v>183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81</v>
      </c>
      <c r="BK190" s="240">
        <f>ROUND(I190*H190,2)</f>
        <v>0</v>
      </c>
      <c r="BL190" s="17" t="s">
        <v>188</v>
      </c>
      <c r="BM190" s="239" t="s">
        <v>2160</v>
      </c>
    </row>
    <row r="191" s="2" customFormat="1" ht="16.5" customHeight="1">
      <c r="A191" s="38"/>
      <c r="B191" s="39"/>
      <c r="C191" s="227" t="s">
        <v>876</v>
      </c>
      <c r="D191" s="227" t="s">
        <v>185</v>
      </c>
      <c r="E191" s="228" t="s">
        <v>6440</v>
      </c>
      <c r="F191" s="229" t="s">
        <v>6441</v>
      </c>
      <c r="G191" s="230" t="s">
        <v>1408</v>
      </c>
      <c r="H191" s="231">
        <v>1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188</v>
      </c>
      <c r="AT191" s="239" t="s">
        <v>185</v>
      </c>
      <c r="AU191" s="239" t="s">
        <v>81</v>
      </c>
      <c r="AY191" s="17" t="s">
        <v>183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81</v>
      </c>
      <c r="BK191" s="240">
        <f>ROUND(I191*H191,2)</f>
        <v>0</v>
      </c>
      <c r="BL191" s="17" t="s">
        <v>188</v>
      </c>
      <c r="BM191" s="239" t="s">
        <v>2172</v>
      </c>
    </row>
    <row r="192" s="2" customFormat="1" ht="16.5" customHeight="1">
      <c r="A192" s="38"/>
      <c r="B192" s="39"/>
      <c r="C192" s="227" t="s">
        <v>884</v>
      </c>
      <c r="D192" s="227" t="s">
        <v>185</v>
      </c>
      <c r="E192" s="228" t="s">
        <v>6442</v>
      </c>
      <c r="F192" s="229" t="s">
        <v>6443</v>
      </c>
      <c r="G192" s="230" t="s">
        <v>1408</v>
      </c>
      <c r="H192" s="231">
        <v>1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38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188</v>
      </c>
      <c r="AT192" s="239" t="s">
        <v>185</v>
      </c>
      <c r="AU192" s="239" t="s">
        <v>81</v>
      </c>
      <c r="AY192" s="17" t="s">
        <v>183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81</v>
      </c>
      <c r="BK192" s="240">
        <f>ROUND(I192*H192,2)</f>
        <v>0</v>
      </c>
      <c r="BL192" s="17" t="s">
        <v>188</v>
      </c>
      <c r="BM192" s="239" t="s">
        <v>2183</v>
      </c>
    </row>
    <row r="193" s="2" customFormat="1" ht="16.5" customHeight="1">
      <c r="A193" s="38"/>
      <c r="B193" s="39"/>
      <c r="C193" s="227" t="s">
        <v>890</v>
      </c>
      <c r="D193" s="227" t="s">
        <v>185</v>
      </c>
      <c r="E193" s="228" t="s">
        <v>6444</v>
      </c>
      <c r="F193" s="229" t="s">
        <v>6445</v>
      </c>
      <c r="G193" s="230" t="s">
        <v>1408</v>
      </c>
      <c r="H193" s="231">
        <v>1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38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188</v>
      </c>
      <c r="AT193" s="239" t="s">
        <v>185</v>
      </c>
      <c r="AU193" s="239" t="s">
        <v>81</v>
      </c>
      <c r="AY193" s="17" t="s">
        <v>183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81</v>
      </c>
      <c r="BK193" s="240">
        <f>ROUND(I193*H193,2)</f>
        <v>0</v>
      </c>
      <c r="BL193" s="17" t="s">
        <v>188</v>
      </c>
      <c r="BM193" s="239" t="s">
        <v>2190</v>
      </c>
    </row>
    <row r="194" s="2" customFormat="1" ht="16.5" customHeight="1">
      <c r="A194" s="38"/>
      <c r="B194" s="39"/>
      <c r="C194" s="227" t="s">
        <v>896</v>
      </c>
      <c r="D194" s="227" t="s">
        <v>185</v>
      </c>
      <c r="E194" s="228" t="s">
        <v>6446</v>
      </c>
      <c r="F194" s="229" t="s">
        <v>6447</v>
      </c>
      <c r="G194" s="230" t="s">
        <v>1408</v>
      </c>
      <c r="H194" s="231">
        <v>1</v>
      </c>
      <c r="I194" s="232"/>
      <c r="J194" s="233">
        <f>ROUND(I194*H194,2)</f>
        <v>0</v>
      </c>
      <c r="K194" s="234"/>
      <c r="L194" s="44"/>
      <c r="M194" s="290" t="s">
        <v>1</v>
      </c>
      <c r="N194" s="291" t="s">
        <v>38</v>
      </c>
      <c r="O194" s="292"/>
      <c r="P194" s="293">
        <f>O194*H194</f>
        <v>0</v>
      </c>
      <c r="Q194" s="293">
        <v>0</v>
      </c>
      <c r="R194" s="293">
        <f>Q194*H194</f>
        <v>0</v>
      </c>
      <c r="S194" s="293">
        <v>0</v>
      </c>
      <c r="T194" s="29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188</v>
      </c>
      <c r="AT194" s="239" t="s">
        <v>185</v>
      </c>
      <c r="AU194" s="239" t="s">
        <v>81</v>
      </c>
      <c r="AY194" s="17" t="s">
        <v>183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81</v>
      </c>
      <c r="BK194" s="240">
        <f>ROUND(I194*H194,2)</f>
        <v>0</v>
      </c>
      <c r="BL194" s="17" t="s">
        <v>188</v>
      </c>
      <c r="BM194" s="239" t="s">
        <v>2195</v>
      </c>
    </row>
    <row r="195" s="2" customFormat="1" ht="6.96" customHeight="1">
      <c r="A195" s="38"/>
      <c r="B195" s="66"/>
      <c r="C195" s="67"/>
      <c r="D195" s="67"/>
      <c r="E195" s="67"/>
      <c r="F195" s="67"/>
      <c r="G195" s="67"/>
      <c r="H195" s="67"/>
      <c r="I195" s="67"/>
      <c r="J195" s="67"/>
      <c r="K195" s="67"/>
      <c r="L195" s="44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sheetProtection sheet="1" autoFilter="0" formatColumns="0" formatRows="0" objects="1" scenarios="1" spinCount="100000" saltValue="ZC14SrO98/u2b9nUOmDLb5xHBIAtaiNxvyAliD2BQzsSjR6VYXw0bb6BvshOVOe4XT5SOwsIwlySu93w8X/Gsw==" hashValue="iRDFbWgO2+mGb1JbAaU46aGoZW7KPTB+kKkE4/72+8QOZrnvSLe0p5RdUCM8JOQ3m4mnaknTAvnczZxfsLhvWw==" algorithmName="SHA-512" password="CC35"/>
  <autoFilter ref="C123:K19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150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6448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10. 6. 2025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ROUND((SUM(BE132:BE260)),  2)</f>
        <v>0</v>
      </c>
      <c r="G33" s="38"/>
      <c r="H33" s="38"/>
      <c r="I33" s="164">
        <v>0.20999999999999999</v>
      </c>
      <c r="J33" s="163">
        <f>ROUND(((SUM(BE132:BE260))*I33),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ROUND((SUM(BF132:BF260)),  2)</f>
        <v>0</v>
      </c>
      <c r="G34" s="38"/>
      <c r="H34" s="38"/>
      <c r="I34" s="164">
        <v>0.12</v>
      </c>
      <c r="J34" s="163">
        <f>ROUND(((SUM(BF132:BF260))*I34),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ROUND((SUM(BG132:BG260)),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ROUND((SUM(BH132:BH260)),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ROUND((SUM(BI132:BI260)),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150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10 - EPS_EROP, ESL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10. 6. 2025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153</v>
      </c>
      <c r="D94" s="185"/>
      <c r="E94" s="185"/>
      <c r="F94" s="185"/>
      <c r="G94" s="185"/>
      <c r="H94" s="185"/>
      <c r="I94" s="185"/>
      <c r="J94" s="186" t="s">
        <v>154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155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156</v>
      </c>
    </row>
    <row r="97" s="9" customFormat="1" ht="24.96" customHeight="1">
      <c r="A97" s="9"/>
      <c r="B97" s="188"/>
      <c r="C97" s="189"/>
      <c r="D97" s="190" t="s">
        <v>6449</v>
      </c>
      <c r="E97" s="191"/>
      <c r="F97" s="191"/>
      <c r="G97" s="191"/>
      <c r="H97" s="191"/>
      <c r="I97" s="191"/>
      <c r="J97" s="192">
        <f>J133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6450</v>
      </c>
      <c r="E98" s="196"/>
      <c r="F98" s="196"/>
      <c r="G98" s="196"/>
      <c r="H98" s="196"/>
      <c r="I98" s="196"/>
      <c r="J98" s="197">
        <f>J134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4"/>
      <c r="C99" s="133"/>
      <c r="D99" s="195" t="s">
        <v>6451</v>
      </c>
      <c r="E99" s="196"/>
      <c r="F99" s="196"/>
      <c r="G99" s="196"/>
      <c r="H99" s="196"/>
      <c r="I99" s="196"/>
      <c r="J99" s="197">
        <f>J135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4"/>
      <c r="C100" s="133"/>
      <c r="D100" s="195" t="s">
        <v>6452</v>
      </c>
      <c r="E100" s="196"/>
      <c r="F100" s="196"/>
      <c r="G100" s="196"/>
      <c r="H100" s="196"/>
      <c r="I100" s="196"/>
      <c r="J100" s="197">
        <f>J142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4"/>
      <c r="C101" s="133"/>
      <c r="D101" s="195" t="s">
        <v>6453</v>
      </c>
      <c r="E101" s="196"/>
      <c r="F101" s="196"/>
      <c r="G101" s="196"/>
      <c r="H101" s="196"/>
      <c r="I101" s="196"/>
      <c r="J101" s="197">
        <f>J186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4"/>
      <c r="C102" s="133"/>
      <c r="D102" s="195" t="s">
        <v>6454</v>
      </c>
      <c r="E102" s="196"/>
      <c r="F102" s="196"/>
      <c r="G102" s="196"/>
      <c r="H102" s="196"/>
      <c r="I102" s="196"/>
      <c r="J102" s="197">
        <f>J205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4"/>
      <c r="C103" s="133"/>
      <c r="D103" s="195" t="s">
        <v>6455</v>
      </c>
      <c r="E103" s="196"/>
      <c r="F103" s="196"/>
      <c r="G103" s="196"/>
      <c r="H103" s="196"/>
      <c r="I103" s="196"/>
      <c r="J103" s="197">
        <f>J215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4"/>
      <c r="C104" s="133"/>
      <c r="D104" s="195" t="s">
        <v>6456</v>
      </c>
      <c r="E104" s="196"/>
      <c r="F104" s="196"/>
      <c r="G104" s="196"/>
      <c r="H104" s="196"/>
      <c r="I104" s="196"/>
      <c r="J104" s="197">
        <f>J218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4"/>
      <c r="C105" s="133"/>
      <c r="D105" s="195" t="s">
        <v>6457</v>
      </c>
      <c r="E105" s="196"/>
      <c r="F105" s="196"/>
      <c r="G105" s="196"/>
      <c r="H105" s="196"/>
      <c r="I105" s="196"/>
      <c r="J105" s="197">
        <f>J221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4"/>
      <c r="C106" s="133"/>
      <c r="D106" s="195" t="s">
        <v>6458</v>
      </c>
      <c r="E106" s="196"/>
      <c r="F106" s="196"/>
      <c r="G106" s="196"/>
      <c r="H106" s="196"/>
      <c r="I106" s="196"/>
      <c r="J106" s="197">
        <f>J229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4"/>
      <c r="C107" s="133"/>
      <c r="D107" s="195" t="s">
        <v>6459</v>
      </c>
      <c r="E107" s="196"/>
      <c r="F107" s="196"/>
      <c r="G107" s="196"/>
      <c r="H107" s="196"/>
      <c r="I107" s="196"/>
      <c r="J107" s="197">
        <f>J237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4"/>
      <c r="C108" s="133"/>
      <c r="D108" s="195" t="s">
        <v>6460</v>
      </c>
      <c r="E108" s="196"/>
      <c r="F108" s="196"/>
      <c r="G108" s="196"/>
      <c r="H108" s="196"/>
      <c r="I108" s="196"/>
      <c r="J108" s="197">
        <f>J240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4"/>
      <c r="C109" s="133"/>
      <c r="D109" s="195" t="s">
        <v>6461</v>
      </c>
      <c r="E109" s="196"/>
      <c r="F109" s="196"/>
      <c r="G109" s="196"/>
      <c r="H109" s="196"/>
      <c r="I109" s="196"/>
      <c r="J109" s="197">
        <f>J242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4"/>
      <c r="C110" s="133"/>
      <c r="D110" s="195" t="s">
        <v>6462</v>
      </c>
      <c r="E110" s="196"/>
      <c r="F110" s="196"/>
      <c r="G110" s="196"/>
      <c r="H110" s="196"/>
      <c r="I110" s="196"/>
      <c r="J110" s="197">
        <f>J248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8"/>
      <c r="C111" s="189"/>
      <c r="D111" s="190" t="s">
        <v>161</v>
      </c>
      <c r="E111" s="191"/>
      <c r="F111" s="191"/>
      <c r="G111" s="191"/>
      <c r="H111" s="191"/>
      <c r="I111" s="191"/>
      <c r="J111" s="192">
        <f>J257</f>
        <v>0</v>
      </c>
      <c r="K111" s="189"/>
      <c r="L111" s="19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4"/>
      <c r="C112" s="133"/>
      <c r="D112" s="195" t="s">
        <v>574</v>
      </c>
      <c r="E112" s="196"/>
      <c r="F112" s="196"/>
      <c r="G112" s="196"/>
      <c r="H112" s="196"/>
      <c r="I112" s="196"/>
      <c r="J112" s="197">
        <f>J258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168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40"/>
      <c r="D122" s="40"/>
      <c r="E122" s="183" t="str">
        <f>E7</f>
        <v>Dejvické divadlo-Přístavba a stavební úpravy objektu č.p.1084, k.ú. Dejvice, Zelená 15a,Praha 6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150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10 - EPS_EROP, ESL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 xml:space="preserve"> </v>
      </c>
      <c r="G126" s="40"/>
      <c r="H126" s="40"/>
      <c r="I126" s="32" t="s">
        <v>22</v>
      </c>
      <c r="J126" s="79" t="str">
        <f>IF(J12="","",J12)</f>
        <v>10. 6. 2025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E15</f>
        <v xml:space="preserve"> </v>
      </c>
      <c r="G128" s="40"/>
      <c r="H128" s="40"/>
      <c r="I128" s="32" t="s">
        <v>29</v>
      </c>
      <c r="J128" s="36" t="str">
        <f>E21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27</v>
      </c>
      <c r="D129" s="40"/>
      <c r="E129" s="40"/>
      <c r="F129" s="27" t="str">
        <f>IF(E18="","",E18)</f>
        <v>Vyplň údaj</v>
      </c>
      <c r="G129" s="40"/>
      <c r="H129" s="40"/>
      <c r="I129" s="32" t="s">
        <v>31</v>
      </c>
      <c r="J129" s="36" t="str">
        <f>E24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9"/>
      <c r="B131" s="200"/>
      <c r="C131" s="201" t="s">
        <v>169</v>
      </c>
      <c r="D131" s="202" t="s">
        <v>58</v>
      </c>
      <c r="E131" s="202" t="s">
        <v>54</v>
      </c>
      <c r="F131" s="202" t="s">
        <v>55</v>
      </c>
      <c r="G131" s="202" t="s">
        <v>170</v>
      </c>
      <c r="H131" s="202" t="s">
        <v>171</v>
      </c>
      <c r="I131" s="202" t="s">
        <v>172</v>
      </c>
      <c r="J131" s="203" t="s">
        <v>154</v>
      </c>
      <c r="K131" s="204" t="s">
        <v>173</v>
      </c>
      <c r="L131" s="205"/>
      <c r="M131" s="100" t="s">
        <v>1</v>
      </c>
      <c r="N131" s="101" t="s">
        <v>37</v>
      </c>
      <c r="O131" s="101" t="s">
        <v>174</v>
      </c>
      <c r="P131" s="101" t="s">
        <v>175</v>
      </c>
      <c r="Q131" s="101" t="s">
        <v>176</v>
      </c>
      <c r="R131" s="101" t="s">
        <v>177</v>
      </c>
      <c r="S131" s="101" t="s">
        <v>178</v>
      </c>
      <c r="T131" s="102" t="s">
        <v>179</v>
      </c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</row>
    <row r="132" s="2" customFormat="1" ht="22.8" customHeight="1">
      <c r="A132" s="38"/>
      <c r="B132" s="39"/>
      <c r="C132" s="107" t="s">
        <v>180</v>
      </c>
      <c r="D132" s="40"/>
      <c r="E132" s="40"/>
      <c r="F132" s="40"/>
      <c r="G132" s="40"/>
      <c r="H132" s="40"/>
      <c r="I132" s="40"/>
      <c r="J132" s="206">
        <f>BK132</f>
        <v>0</v>
      </c>
      <c r="K132" s="40"/>
      <c r="L132" s="44"/>
      <c r="M132" s="103"/>
      <c r="N132" s="207"/>
      <c r="O132" s="104"/>
      <c r="P132" s="208">
        <f>P133+P257</f>
        <v>0</v>
      </c>
      <c r="Q132" s="104"/>
      <c r="R132" s="208">
        <f>R133+R257</f>
        <v>0</v>
      </c>
      <c r="S132" s="104"/>
      <c r="T132" s="209">
        <f>T133+T257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72</v>
      </c>
      <c r="AU132" s="17" t="s">
        <v>156</v>
      </c>
      <c r="BK132" s="210">
        <f>BK133+BK257</f>
        <v>0</v>
      </c>
    </row>
    <row r="133" s="12" customFormat="1" ht="25.92" customHeight="1">
      <c r="A133" s="12"/>
      <c r="B133" s="211"/>
      <c r="C133" s="212"/>
      <c r="D133" s="213" t="s">
        <v>72</v>
      </c>
      <c r="E133" s="214" t="s">
        <v>6463</v>
      </c>
      <c r="F133" s="214" t="s">
        <v>6464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</f>
        <v>0</v>
      </c>
      <c r="Q133" s="219"/>
      <c r="R133" s="220">
        <f>R134</f>
        <v>0</v>
      </c>
      <c r="S133" s="219"/>
      <c r="T133" s="221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81</v>
      </c>
      <c r="AT133" s="223" t="s">
        <v>72</v>
      </c>
      <c r="AU133" s="223" t="s">
        <v>73</v>
      </c>
      <c r="AY133" s="222" t="s">
        <v>183</v>
      </c>
      <c r="BK133" s="224">
        <f>BK134</f>
        <v>0</v>
      </c>
    </row>
    <row r="134" s="12" customFormat="1" ht="22.8" customHeight="1">
      <c r="A134" s="12"/>
      <c r="B134" s="211"/>
      <c r="C134" s="212"/>
      <c r="D134" s="213" t="s">
        <v>72</v>
      </c>
      <c r="E134" s="225" t="s">
        <v>6465</v>
      </c>
      <c r="F134" s="225" t="s">
        <v>6466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P135+P142+P186+P205+P215+P218+P221+P229+P237+P240+P242+P248</f>
        <v>0</v>
      </c>
      <c r="Q134" s="219"/>
      <c r="R134" s="220">
        <f>R135+R142+R186+R205+R215+R218+R221+R229+R237+R240+R242+R248</f>
        <v>0</v>
      </c>
      <c r="S134" s="219"/>
      <c r="T134" s="221">
        <f>T135+T142+T186+T205+T215+T218+T221+T229+T237+T240+T242+T248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81</v>
      </c>
      <c r="AT134" s="223" t="s">
        <v>72</v>
      </c>
      <c r="AU134" s="223" t="s">
        <v>81</v>
      </c>
      <c r="AY134" s="222" t="s">
        <v>183</v>
      </c>
      <c r="BK134" s="224">
        <f>BK135+BK142+BK186+BK205+BK215+BK218+BK221+BK229+BK237+BK240+BK242+BK248</f>
        <v>0</v>
      </c>
    </row>
    <row r="135" s="12" customFormat="1" ht="20.88" customHeight="1">
      <c r="A135" s="12"/>
      <c r="B135" s="211"/>
      <c r="C135" s="212"/>
      <c r="D135" s="213" t="s">
        <v>72</v>
      </c>
      <c r="E135" s="225" t="s">
        <v>6467</v>
      </c>
      <c r="F135" s="225" t="s">
        <v>6468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SUM(P136:P141)</f>
        <v>0</v>
      </c>
      <c r="Q135" s="219"/>
      <c r="R135" s="220">
        <f>SUM(R136:R141)</f>
        <v>0</v>
      </c>
      <c r="S135" s="219"/>
      <c r="T135" s="221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81</v>
      </c>
      <c r="AT135" s="223" t="s">
        <v>72</v>
      </c>
      <c r="AU135" s="223" t="s">
        <v>83</v>
      </c>
      <c r="AY135" s="222" t="s">
        <v>183</v>
      </c>
      <c r="BK135" s="224">
        <f>SUM(BK136:BK141)</f>
        <v>0</v>
      </c>
    </row>
    <row r="136" s="2" customFormat="1" ht="24.15" customHeight="1">
      <c r="A136" s="38"/>
      <c r="B136" s="39"/>
      <c r="C136" s="227" t="s">
        <v>81</v>
      </c>
      <c r="D136" s="227" t="s">
        <v>185</v>
      </c>
      <c r="E136" s="228" t="s">
        <v>6469</v>
      </c>
      <c r="F136" s="229" t="s">
        <v>6470</v>
      </c>
      <c r="G136" s="230" t="s">
        <v>1</v>
      </c>
      <c r="H136" s="231">
        <v>0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188</v>
      </c>
      <c r="AT136" s="239" t="s">
        <v>185</v>
      </c>
      <c r="AU136" s="239" t="s">
        <v>199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188</v>
      </c>
      <c r="BM136" s="239" t="s">
        <v>6471</v>
      </c>
    </row>
    <row r="137" s="2" customFormat="1" ht="33" customHeight="1">
      <c r="A137" s="38"/>
      <c r="B137" s="39"/>
      <c r="C137" s="227" t="s">
        <v>83</v>
      </c>
      <c r="D137" s="227" t="s">
        <v>185</v>
      </c>
      <c r="E137" s="228" t="s">
        <v>6472</v>
      </c>
      <c r="F137" s="229" t="s">
        <v>6473</v>
      </c>
      <c r="G137" s="230" t="s">
        <v>1</v>
      </c>
      <c r="H137" s="231">
        <v>0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188</v>
      </c>
      <c r="AT137" s="239" t="s">
        <v>185</v>
      </c>
      <c r="AU137" s="239" t="s">
        <v>199</v>
      </c>
      <c r="AY137" s="17" t="s">
        <v>183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81</v>
      </c>
      <c r="BK137" s="240">
        <f>ROUND(I137*H137,2)</f>
        <v>0</v>
      </c>
      <c r="BL137" s="17" t="s">
        <v>188</v>
      </c>
      <c r="BM137" s="239" t="s">
        <v>6474</v>
      </c>
    </row>
    <row r="138" s="2" customFormat="1" ht="24.15" customHeight="1">
      <c r="A138" s="38"/>
      <c r="B138" s="39"/>
      <c r="C138" s="227" t="s">
        <v>199</v>
      </c>
      <c r="D138" s="227" t="s">
        <v>185</v>
      </c>
      <c r="E138" s="228" t="s">
        <v>6475</v>
      </c>
      <c r="F138" s="229" t="s">
        <v>6476</v>
      </c>
      <c r="G138" s="230" t="s">
        <v>1</v>
      </c>
      <c r="H138" s="231">
        <v>0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38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188</v>
      </c>
      <c r="AT138" s="239" t="s">
        <v>185</v>
      </c>
      <c r="AU138" s="239" t="s">
        <v>199</v>
      </c>
      <c r="AY138" s="17" t="s">
        <v>183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81</v>
      </c>
      <c r="BK138" s="240">
        <f>ROUND(I138*H138,2)</f>
        <v>0</v>
      </c>
      <c r="BL138" s="17" t="s">
        <v>188</v>
      </c>
      <c r="BM138" s="239" t="s">
        <v>6477</v>
      </c>
    </row>
    <row r="139" s="2" customFormat="1" ht="37.8" customHeight="1">
      <c r="A139" s="38"/>
      <c r="B139" s="39"/>
      <c r="C139" s="227" t="s">
        <v>188</v>
      </c>
      <c r="D139" s="227" t="s">
        <v>185</v>
      </c>
      <c r="E139" s="228" t="s">
        <v>6478</v>
      </c>
      <c r="F139" s="229" t="s">
        <v>6479</v>
      </c>
      <c r="G139" s="230" t="s">
        <v>1</v>
      </c>
      <c r="H139" s="231">
        <v>0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188</v>
      </c>
      <c r="AT139" s="239" t="s">
        <v>185</v>
      </c>
      <c r="AU139" s="239" t="s">
        <v>199</v>
      </c>
      <c r="AY139" s="17" t="s">
        <v>183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188</v>
      </c>
      <c r="BM139" s="239" t="s">
        <v>6480</v>
      </c>
    </row>
    <row r="140" s="2" customFormat="1" ht="24.15" customHeight="1">
      <c r="A140" s="38"/>
      <c r="B140" s="39"/>
      <c r="C140" s="227" t="s">
        <v>244</v>
      </c>
      <c r="D140" s="227" t="s">
        <v>185</v>
      </c>
      <c r="E140" s="228" t="s">
        <v>6481</v>
      </c>
      <c r="F140" s="229" t="s">
        <v>6482</v>
      </c>
      <c r="G140" s="230" t="s">
        <v>1</v>
      </c>
      <c r="H140" s="231">
        <v>0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188</v>
      </c>
      <c r="AT140" s="239" t="s">
        <v>185</v>
      </c>
      <c r="AU140" s="239" t="s">
        <v>199</v>
      </c>
      <c r="AY140" s="17" t="s">
        <v>183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81</v>
      </c>
      <c r="BK140" s="240">
        <f>ROUND(I140*H140,2)</f>
        <v>0</v>
      </c>
      <c r="BL140" s="17" t="s">
        <v>188</v>
      </c>
      <c r="BM140" s="239" t="s">
        <v>6483</v>
      </c>
    </row>
    <row r="141" s="2" customFormat="1" ht="49.05" customHeight="1">
      <c r="A141" s="38"/>
      <c r="B141" s="39"/>
      <c r="C141" s="227" t="s">
        <v>257</v>
      </c>
      <c r="D141" s="227" t="s">
        <v>185</v>
      </c>
      <c r="E141" s="228" t="s">
        <v>6484</v>
      </c>
      <c r="F141" s="229" t="s">
        <v>6485</v>
      </c>
      <c r="G141" s="230" t="s">
        <v>1</v>
      </c>
      <c r="H141" s="231">
        <v>0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188</v>
      </c>
      <c r="AT141" s="239" t="s">
        <v>185</v>
      </c>
      <c r="AU141" s="239" t="s">
        <v>199</v>
      </c>
      <c r="AY141" s="17" t="s">
        <v>183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188</v>
      </c>
      <c r="BM141" s="239" t="s">
        <v>6486</v>
      </c>
    </row>
    <row r="142" s="12" customFormat="1" ht="20.88" customHeight="1">
      <c r="A142" s="12"/>
      <c r="B142" s="211"/>
      <c r="C142" s="212"/>
      <c r="D142" s="213" t="s">
        <v>72</v>
      </c>
      <c r="E142" s="225" t="s">
        <v>6487</v>
      </c>
      <c r="F142" s="225" t="s">
        <v>6488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SUM(P143:P185)</f>
        <v>0</v>
      </c>
      <c r="Q142" s="219"/>
      <c r="R142" s="220">
        <f>SUM(R143:R185)</f>
        <v>0</v>
      </c>
      <c r="S142" s="219"/>
      <c r="T142" s="221">
        <f>SUM(T143:T185)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81</v>
      </c>
      <c r="AT142" s="223" t="s">
        <v>72</v>
      </c>
      <c r="AU142" s="223" t="s">
        <v>83</v>
      </c>
      <c r="AY142" s="222" t="s">
        <v>183</v>
      </c>
      <c r="BK142" s="224">
        <f>SUM(BK143:BK185)</f>
        <v>0</v>
      </c>
    </row>
    <row r="143" s="2" customFormat="1" ht="33" customHeight="1">
      <c r="A143" s="38"/>
      <c r="B143" s="39"/>
      <c r="C143" s="227" t="s">
        <v>277</v>
      </c>
      <c r="D143" s="227" t="s">
        <v>185</v>
      </c>
      <c r="E143" s="228" t="s">
        <v>6489</v>
      </c>
      <c r="F143" s="229" t="s">
        <v>6490</v>
      </c>
      <c r="G143" s="230" t="s">
        <v>1875</v>
      </c>
      <c r="H143" s="231">
        <v>1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188</v>
      </c>
      <c r="AT143" s="239" t="s">
        <v>185</v>
      </c>
      <c r="AU143" s="239" t="s">
        <v>199</v>
      </c>
      <c r="AY143" s="17" t="s">
        <v>183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188</v>
      </c>
      <c r="BM143" s="239" t="s">
        <v>6491</v>
      </c>
    </row>
    <row r="144" s="2" customFormat="1" ht="16.5" customHeight="1">
      <c r="A144" s="38"/>
      <c r="B144" s="39"/>
      <c r="C144" s="227" t="s">
        <v>283</v>
      </c>
      <c r="D144" s="227" t="s">
        <v>185</v>
      </c>
      <c r="E144" s="228" t="s">
        <v>6492</v>
      </c>
      <c r="F144" s="229" t="s">
        <v>6493</v>
      </c>
      <c r="G144" s="230" t="s">
        <v>1875</v>
      </c>
      <c r="H144" s="231">
        <v>2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188</v>
      </c>
      <c r="AT144" s="239" t="s">
        <v>185</v>
      </c>
      <c r="AU144" s="239" t="s">
        <v>199</v>
      </c>
      <c r="AY144" s="17" t="s">
        <v>183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81</v>
      </c>
      <c r="BK144" s="240">
        <f>ROUND(I144*H144,2)</f>
        <v>0</v>
      </c>
      <c r="BL144" s="17" t="s">
        <v>188</v>
      </c>
      <c r="BM144" s="239" t="s">
        <v>6494</v>
      </c>
    </row>
    <row r="145" s="2" customFormat="1" ht="24.15" customHeight="1">
      <c r="A145" s="38"/>
      <c r="B145" s="39"/>
      <c r="C145" s="227" t="s">
        <v>190</v>
      </c>
      <c r="D145" s="227" t="s">
        <v>185</v>
      </c>
      <c r="E145" s="228" t="s">
        <v>6495</v>
      </c>
      <c r="F145" s="229" t="s">
        <v>6496</v>
      </c>
      <c r="G145" s="230" t="s">
        <v>1875</v>
      </c>
      <c r="H145" s="231">
        <v>1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188</v>
      </c>
      <c r="AT145" s="239" t="s">
        <v>185</v>
      </c>
      <c r="AU145" s="239" t="s">
        <v>199</v>
      </c>
      <c r="AY145" s="17" t="s">
        <v>183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81</v>
      </c>
      <c r="BK145" s="240">
        <f>ROUND(I145*H145,2)</f>
        <v>0</v>
      </c>
      <c r="BL145" s="17" t="s">
        <v>188</v>
      </c>
      <c r="BM145" s="239" t="s">
        <v>6497</v>
      </c>
    </row>
    <row r="146" s="2" customFormat="1" ht="16.5" customHeight="1">
      <c r="A146" s="38"/>
      <c r="B146" s="39"/>
      <c r="C146" s="227" t="s">
        <v>137</v>
      </c>
      <c r="D146" s="227" t="s">
        <v>185</v>
      </c>
      <c r="E146" s="228" t="s">
        <v>6498</v>
      </c>
      <c r="F146" s="229" t="s">
        <v>6499</v>
      </c>
      <c r="G146" s="230" t="s">
        <v>1408</v>
      </c>
      <c r="H146" s="231">
        <v>1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188</v>
      </c>
      <c r="AT146" s="239" t="s">
        <v>185</v>
      </c>
      <c r="AU146" s="239" t="s">
        <v>199</v>
      </c>
      <c r="AY146" s="17" t="s">
        <v>183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81</v>
      </c>
      <c r="BK146" s="240">
        <f>ROUND(I146*H146,2)</f>
        <v>0</v>
      </c>
      <c r="BL146" s="17" t="s">
        <v>188</v>
      </c>
      <c r="BM146" s="239" t="s">
        <v>6500</v>
      </c>
    </row>
    <row r="147" s="2" customFormat="1" ht="21.75" customHeight="1">
      <c r="A147" s="38"/>
      <c r="B147" s="39"/>
      <c r="C147" s="227" t="s">
        <v>140</v>
      </c>
      <c r="D147" s="227" t="s">
        <v>185</v>
      </c>
      <c r="E147" s="228" t="s">
        <v>6501</v>
      </c>
      <c r="F147" s="229" t="s">
        <v>6502</v>
      </c>
      <c r="G147" s="230" t="s">
        <v>1875</v>
      </c>
      <c r="H147" s="231">
        <v>1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188</v>
      </c>
      <c r="AT147" s="239" t="s">
        <v>185</v>
      </c>
      <c r="AU147" s="239" t="s">
        <v>199</v>
      </c>
      <c r="AY147" s="17" t="s">
        <v>183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188</v>
      </c>
      <c r="BM147" s="239" t="s">
        <v>6503</v>
      </c>
    </row>
    <row r="148" s="2" customFormat="1" ht="16.5" customHeight="1">
      <c r="A148" s="38"/>
      <c r="B148" s="39"/>
      <c r="C148" s="227" t="s">
        <v>8</v>
      </c>
      <c r="D148" s="227" t="s">
        <v>185</v>
      </c>
      <c r="E148" s="228" t="s">
        <v>6504</v>
      </c>
      <c r="F148" s="229" t="s">
        <v>6493</v>
      </c>
      <c r="G148" s="230" t="s">
        <v>1875</v>
      </c>
      <c r="H148" s="231">
        <v>2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188</v>
      </c>
      <c r="AT148" s="239" t="s">
        <v>185</v>
      </c>
      <c r="AU148" s="239" t="s">
        <v>199</v>
      </c>
      <c r="AY148" s="17" t="s">
        <v>183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188</v>
      </c>
      <c r="BM148" s="239" t="s">
        <v>6505</v>
      </c>
    </row>
    <row r="149" s="2" customFormat="1" ht="16.5" customHeight="1">
      <c r="A149" s="38"/>
      <c r="B149" s="39"/>
      <c r="C149" s="227" t="s">
        <v>143</v>
      </c>
      <c r="D149" s="227" t="s">
        <v>185</v>
      </c>
      <c r="E149" s="228" t="s">
        <v>6506</v>
      </c>
      <c r="F149" s="229" t="s">
        <v>6507</v>
      </c>
      <c r="G149" s="230" t="s">
        <v>1875</v>
      </c>
      <c r="H149" s="231">
        <v>1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188</v>
      </c>
      <c r="AT149" s="239" t="s">
        <v>185</v>
      </c>
      <c r="AU149" s="239" t="s">
        <v>199</v>
      </c>
      <c r="AY149" s="17" t="s">
        <v>183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81</v>
      </c>
      <c r="BK149" s="240">
        <f>ROUND(I149*H149,2)</f>
        <v>0</v>
      </c>
      <c r="BL149" s="17" t="s">
        <v>188</v>
      </c>
      <c r="BM149" s="239" t="s">
        <v>6508</v>
      </c>
    </row>
    <row r="150" s="2" customFormat="1" ht="16.5" customHeight="1">
      <c r="A150" s="38"/>
      <c r="B150" s="39"/>
      <c r="C150" s="227" t="s">
        <v>146</v>
      </c>
      <c r="D150" s="227" t="s">
        <v>185</v>
      </c>
      <c r="E150" s="228" t="s">
        <v>6509</v>
      </c>
      <c r="F150" s="229" t="s">
        <v>6510</v>
      </c>
      <c r="G150" s="230" t="s">
        <v>1875</v>
      </c>
      <c r="H150" s="231">
        <v>1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188</v>
      </c>
      <c r="AT150" s="239" t="s">
        <v>185</v>
      </c>
      <c r="AU150" s="239" t="s">
        <v>199</v>
      </c>
      <c r="AY150" s="17" t="s">
        <v>183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188</v>
      </c>
      <c r="BM150" s="239" t="s">
        <v>6511</v>
      </c>
    </row>
    <row r="151" s="2" customFormat="1" ht="16.5" customHeight="1">
      <c r="A151" s="38"/>
      <c r="B151" s="39"/>
      <c r="C151" s="227" t="s">
        <v>322</v>
      </c>
      <c r="D151" s="227" t="s">
        <v>185</v>
      </c>
      <c r="E151" s="228" t="s">
        <v>6512</v>
      </c>
      <c r="F151" s="229" t="s">
        <v>6513</v>
      </c>
      <c r="G151" s="230" t="s">
        <v>1875</v>
      </c>
      <c r="H151" s="231">
        <v>1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188</v>
      </c>
      <c r="AT151" s="239" t="s">
        <v>185</v>
      </c>
      <c r="AU151" s="239" t="s">
        <v>199</v>
      </c>
      <c r="AY151" s="17" t="s">
        <v>183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188</v>
      </c>
      <c r="BM151" s="239" t="s">
        <v>6514</v>
      </c>
    </row>
    <row r="152" s="2" customFormat="1" ht="16.5" customHeight="1">
      <c r="A152" s="38"/>
      <c r="B152" s="39"/>
      <c r="C152" s="227" t="s">
        <v>327</v>
      </c>
      <c r="D152" s="227" t="s">
        <v>185</v>
      </c>
      <c r="E152" s="228" t="s">
        <v>6515</v>
      </c>
      <c r="F152" s="229" t="s">
        <v>6516</v>
      </c>
      <c r="G152" s="230" t="s">
        <v>1875</v>
      </c>
      <c r="H152" s="231">
        <v>1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38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188</v>
      </c>
      <c r="AT152" s="239" t="s">
        <v>185</v>
      </c>
      <c r="AU152" s="239" t="s">
        <v>199</v>
      </c>
      <c r="AY152" s="17" t="s">
        <v>183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81</v>
      </c>
      <c r="BK152" s="240">
        <f>ROUND(I152*H152,2)</f>
        <v>0</v>
      </c>
      <c r="BL152" s="17" t="s">
        <v>188</v>
      </c>
      <c r="BM152" s="239" t="s">
        <v>6517</v>
      </c>
    </row>
    <row r="153" s="2" customFormat="1" ht="16.5" customHeight="1">
      <c r="A153" s="38"/>
      <c r="B153" s="39"/>
      <c r="C153" s="227" t="s">
        <v>331</v>
      </c>
      <c r="D153" s="227" t="s">
        <v>185</v>
      </c>
      <c r="E153" s="228" t="s">
        <v>6518</v>
      </c>
      <c r="F153" s="229" t="s">
        <v>6519</v>
      </c>
      <c r="G153" s="230" t="s">
        <v>1875</v>
      </c>
      <c r="H153" s="231">
        <v>56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188</v>
      </c>
      <c r="AT153" s="239" t="s">
        <v>185</v>
      </c>
      <c r="AU153" s="239" t="s">
        <v>199</v>
      </c>
      <c r="AY153" s="17" t="s">
        <v>183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188</v>
      </c>
      <c r="BM153" s="239" t="s">
        <v>6520</v>
      </c>
    </row>
    <row r="154" s="2" customFormat="1" ht="16.5" customHeight="1">
      <c r="A154" s="38"/>
      <c r="B154" s="39"/>
      <c r="C154" s="227" t="s">
        <v>335</v>
      </c>
      <c r="D154" s="227" t="s">
        <v>185</v>
      </c>
      <c r="E154" s="228" t="s">
        <v>6521</v>
      </c>
      <c r="F154" s="229" t="s">
        <v>6522</v>
      </c>
      <c r="G154" s="230" t="s">
        <v>1875</v>
      </c>
      <c r="H154" s="231">
        <v>1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188</v>
      </c>
      <c r="AT154" s="239" t="s">
        <v>185</v>
      </c>
      <c r="AU154" s="239" t="s">
        <v>199</v>
      </c>
      <c r="AY154" s="17" t="s">
        <v>183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81</v>
      </c>
      <c r="BK154" s="240">
        <f>ROUND(I154*H154,2)</f>
        <v>0</v>
      </c>
      <c r="BL154" s="17" t="s">
        <v>188</v>
      </c>
      <c r="BM154" s="239" t="s">
        <v>6523</v>
      </c>
    </row>
    <row r="155" s="2" customFormat="1" ht="16.5" customHeight="1">
      <c r="A155" s="38"/>
      <c r="B155" s="39"/>
      <c r="C155" s="227" t="s">
        <v>343</v>
      </c>
      <c r="D155" s="227" t="s">
        <v>185</v>
      </c>
      <c r="E155" s="228" t="s">
        <v>6524</v>
      </c>
      <c r="F155" s="229" t="s">
        <v>6525</v>
      </c>
      <c r="G155" s="230" t="s">
        <v>1875</v>
      </c>
      <c r="H155" s="231">
        <v>57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188</v>
      </c>
      <c r="AT155" s="239" t="s">
        <v>185</v>
      </c>
      <c r="AU155" s="239" t="s">
        <v>199</v>
      </c>
      <c r="AY155" s="17" t="s">
        <v>183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188</v>
      </c>
      <c r="BM155" s="239" t="s">
        <v>6526</v>
      </c>
    </row>
    <row r="156" s="2" customFormat="1" ht="16.5" customHeight="1">
      <c r="A156" s="38"/>
      <c r="B156" s="39"/>
      <c r="C156" s="227" t="s">
        <v>349</v>
      </c>
      <c r="D156" s="227" t="s">
        <v>185</v>
      </c>
      <c r="E156" s="228" t="s">
        <v>6527</v>
      </c>
      <c r="F156" s="229" t="s">
        <v>6528</v>
      </c>
      <c r="G156" s="230" t="s">
        <v>1875</v>
      </c>
      <c r="H156" s="231">
        <v>8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188</v>
      </c>
      <c r="AT156" s="239" t="s">
        <v>185</v>
      </c>
      <c r="AU156" s="239" t="s">
        <v>199</v>
      </c>
      <c r="AY156" s="17" t="s">
        <v>183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81</v>
      </c>
      <c r="BK156" s="240">
        <f>ROUND(I156*H156,2)</f>
        <v>0</v>
      </c>
      <c r="BL156" s="17" t="s">
        <v>188</v>
      </c>
      <c r="BM156" s="239" t="s">
        <v>6529</v>
      </c>
    </row>
    <row r="157" s="2" customFormat="1" ht="16.5" customHeight="1">
      <c r="A157" s="38"/>
      <c r="B157" s="39"/>
      <c r="C157" s="227" t="s">
        <v>7</v>
      </c>
      <c r="D157" s="227" t="s">
        <v>185</v>
      </c>
      <c r="E157" s="228" t="s">
        <v>6530</v>
      </c>
      <c r="F157" s="229" t="s">
        <v>6531</v>
      </c>
      <c r="G157" s="230" t="s">
        <v>1875</v>
      </c>
      <c r="H157" s="231">
        <v>15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188</v>
      </c>
      <c r="AT157" s="239" t="s">
        <v>185</v>
      </c>
      <c r="AU157" s="239" t="s">
        <v>199</v>
      </c>
      <c r="AY157" s="17" t="s">
        <v>183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188</v>
      </c>
      <c r="BM157" s="239" t="s">
        <v>6532</v>
      </c>
    </row>
    <row r="158" s="2" customFormat="1" ht="16.5" customHeight="1">
      <c r="A158" s="38"/>
      <c r="B158" s="39"/>
      <c r="C158" s="227" t="s">
        <v>362</v>
      </c>
      <c r="D158" s="227" t="s">
        <v>185</v>
      </c>
      <c r="E158" s="228" t="s">
        <v>6533</v>
      </c>
      <c r="F158" s="229" t="s">
        <v>6534</v>
      </c>
      <c r="G158" s="230" t="s">
        <v>1875</v>
      </c>
      <c r="H158" s="231">
        <v>15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188</v>
      </c>
      <c r="AT158" s="239" t="s">
        <v>185</v>
      </c>
      <c r="AU158" s="239" t="s">
        <v>199</v>
      </c>
      <c r="AY158" s="17" t="s">
        <v>183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81</v>
      </c>
      <c r="BK158" s="240">
        <f>ROUND(I158*H158,2)</f>
        <v>0</v>
      </c>
      <c r="BL158" s="17" t="s">
        <v>188</v>
      </c>
      <c r="BM158" s="239" t="s">
        <v>6535</v>
      </c>
    </row>
    <row r="159" s="2" customFormat="1" ht="24.15" customHeight="1">
      <c r="A159" s="38"/>
      <c r="B159" s="39"/>
      <c r="C159" s="227" t="s">
        <v>370</v>
      </c>
      <c r="D159" s="227" t="s">
        <v>185</v>
      </c>
      <c r="E159" s="228" t="s">
        <v>6536</v>
      </c>
      <c r="F159" s="229" t="s">
        <v>6537</v>
      </c>
      <c r="G159" s="230" t="s">
        <v>1875</v>
      </c>
      <c r="H159" s="231">
        <v>1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188</v>
      </c>
      <c r="AT159" s="239" t="s">
        <v>185</v>
      </c>
      <c r="AU159" s="239" t="s">
        <v>199</v>
      </c>
      <c r="AY159" s="17" t="s">
        <v>183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188</v>
      </c>
      <c r="BM159" s="239" t="s">
        <v>6538</v>
      </c>
    </row>
    <row r="160" s="2" customFormat="1" ht="44.25" customHeight="1">
      <c r="A160" s="38"/>
      <c r="B160" s="39"/>
      <c r="C160" s="227" t="s">
        <v>376</v>
      </c>
      <c r="D160" s="227" t="s">
        <v>185</v>
      </c>
      <c r="E160" s="228" t="s">
        <v>6539</v>
      </c>
      <c r="F160" s="229" t="s">
        <v>6540</v>
      </c>
      <c r="G160" s="230" t="s">
        <v>319</v>
      </c>
      <c r="H160" s="231">
        <v>700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188</v>
      </c>
      <c r="AT160" s="239" t="s">
        <v>185</v>
      </c>
      <c r="AU160" s="239" t="s">
        <v>199</v>
      </c>
      <c r="AY160" s="17" t="s">
        <v>183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81</v>
      </c>
      <c r="BK160" s="240">
        <f>ROUND(I160*H160,2)</f>
        <v>0</v>
      </c>
      <c r="BL160" s="17" t="s">
        <v>188</v>
      </c>
      <c r="BM160" s="239" t="s">
        <v>6541</v>
      </c>
    </row>
    <row r="161" s="2" customFormat="1" ht="16.5" customHeight="1">
      <c r="A161" s="38"/>
      <c r="B161" s="39"/>
      <c r="C161" s="227" t="s">
        <v>391</v>
      </c>
      <c r="D161" s="227" t="s">
        <v>185</v>
      </c>
      <c r="E161" s="228" t="s">
        <v>6542</v>
      </c>
      <c r="F161" s="229" t="s">
        <v>6543</v>
      </c>
      <c r="G161" s="230" t="s">
        <v>319</v>
      </c>
      <c r="H161" s="231">
        <v>80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188</v>
      </c>
      <c r="AT161" s="239" t="s">
        <v>185</v>
      </c>
      <c r="AU161" s="239" t="s">
        <v>199</v>
      </c>
      <c r="AY161" s="17" t="s">
        <v>183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81</v>
      </c>
      <c r="BK161" s="240">
        <f>ROUND(I161*H161,2)</f>
        <v>0</v>
      </c>
      <c r="BL161" s="17" t="s">
        <v>188</v>
      </c>
      <c r="BM161" s="239" t="s">
        <v>6544</v>
      </c>
    </row>
    <row r="162" s="2" customFormat="1" ht="24.15" customHeight="1">
      <c r="A162" s="38"/>
      <c r="B162" s="39"/>
      <c r="C162" s="227" t="s">
        <v>398</v>
      </c>
      <c r="D162" s="227" t="s">
        <v>185</v>
      </c>
      <c r="E162" s="228" t="s">
        <v>6545</v>
      </c>
      <c r="F162" s="229" t="s">
        <v>6546</v>
      </c>
      <c r="G162" s="230" t="s">
        <v>319</v>
      </c>
      <c r="H162" s="231">
        <v>500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188</v>
      </c>
      <c r="AT162" s="239" t="s">
        <v>185</v>
      </c>
      <c r="AU162" s="239" t="s">
        <v>199</v>
      </c>
      <c r="AY162" s="17" t="s">
        <v>183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188</v>
      </c>
      <c r="BM162" s="239" t="s">
        <v>6547</v>
      </c>
    </row>
    <row r="163" s="2" customFormat="1" ht="24.15" customHeight="1">
      <c r="A163" s="38"/>
      <c r="B163" s="39"/>
      <c r="C163" s="227" t="s">
        <v>404</v>
      </c>
      <c r="D163" s="227" t="s">
        <v>185</v>
      </c>
      <c r="E163" s="228" t="s">
        <v>6548</v>
      </c>
      <c r="F163" s="229" t="s">
        <v>6549</v>
      </c>
      <c r="G163" s="230" t="s">
        <v>319</v>
      </c>
      <c r="H163" s="231">
        <v>300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188</v>
      </c>
      <c r="AT163" s="239" t="s">
        <v>185</v>
      </c>
      <c r="AU163" s="239" t="s">
        <v>199</v>
      </c>
      <c r="AY163" s="17" t="s">
        <v>183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188</v>
      </c>
      <c r="BM163" s="239" t="s">
        <v>6550</v>
      </c>
    </row>
    <row r="164" s="2" customFormat="1" ht="16.5" customHeight="1">
      <c r="A164" s="38"/>
      <c r="B164" s="39"/>
      <c r="C164" s="227" t="s">
        <v>414</v>
      </c>
      <c r="D164" s="227" t="s">
        <v>185</v>
      </c>
      <c r="E164" s="228" t="s">
        <v>6551</v>
      </c>
      <c r="F164" s="229" t="s">
        <v>6552</v>
      </c>
      <c r="G164" s="230" t="s">
        <v>319</v>
      </c>
      <c r="H164" s="231">
        <v>25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38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188</v>
      </c>
      <c r="AT164" s="239" t="s">
        <v>185</v>
      </c>
      <c r="AU164" s="239" t="s">
        <v>199</v>
      </c>
      <c r="AY164" s="17" t="s">
        <v>183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81</v>
      </c>
      <c r="BK164" s="240">
        <f>ROUND(I164*H164,2)</f>
        <v>0</v>
      </c>
      <c r="BL164" s="17" t="s">
        <v>188</v>
      </c>
      <c r="BM164" s="239" t="s">
        <v>6553</v>
      </c>
    </row>
    <row r="165" s="2" customFormat="1" ht="16.5" customHeight="1">
      <c r="A165" s="38"/>
      <c r="B165" s="39"/>
      <c r="C165" s="227" t="s">
        <v>419</v>
      </c>
      <c r="D165" s="227" t="s">
        <v>185</v>
      </c>
      <c r="E165" s="228" t="s">
        <v>6554</v>
      </c>
      <c r="F165" s="229" t="s">
        <v>6555</v>
      </c>
      <c r="G165" s="230" t="s">
        <v>319</v>
      </c>
      <c r="H165" s="231">
        <v>20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188</v>
      </c>
      <c r="AT165" s="239" t="s">
        <v>185</v>
      </c>
      <c r="AU165" s="239" t="s">
        <v>199</v>
      </c>
      <c r="AY165" s="17" t="s">
        <v>183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81</v>
      </c>
      <c r="BK165" s="240">
        <f>ROUND(I165*H165,2)</f>
        <v>0</v>
      </c>
      <c r="BL165" s="17" t="s">
        <v>188</v>
      </c>
      <c r="BM165" s="239" t="s">
        <v>6556</v>
      </c>
    </row>
    <row r="166" s="2" customFormat="1" ht="16.5" customHeight="1">
      <c r="A166" s="38"/>
      <c r="B166" s="39"/>
      <c r="C166" s="227" t="s">
        <v>424</v>
      </c>
      <c r="D166" s="227" t="s">
        <v>185</v>
      </c>
      <c r="E166" s="228" t="s">
        <v>6557</v>
      </c>
      <c r="F166" s="229" t="s">
        <v>6558</v>
      </c>
      <c r="G166" s="230" t="s">
        <v>319</v>
      </c>
      <c r="H166" s="231">
        <v>20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188</v>
      </c>
      <c r="AT166" s="239" t="s">
        <v>185</v>
      </c>
      <c r="AU166" s="239" t="s">
        <v>199</v>
      </c>
      <c r="AY166" s="17" t="s">
        <v>183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81</v>
      </c>
      <c r="BK166" s="240">
        <f>ROUND(I166*H166,2)</f>
        <v>0</v>
      </c>
      <c r="BL166" s="17" t="s">
        <v>188</v>
      </c>
      <c r="BM166" s="239" t="s">
        <v>6559</v>
      </c>
    </row>
    <row r="167" s="2" customFormat="1" ht="16.5" customHeight="1">
      <c r="A167" s="38"/>
      <c r="B167" s="39"/>
      <c r="C167" s="227" t="s">
        <v>428</v>
      </c>
      <c r="D167" s="227" t="s">
        <v>185</v>
      </c>
      <c r="E167" s="228" t="s">
        <v>6560</v>
      </c>
      <c r="F167" s="229" t="s">
        <v>6561</v>
      </c>
      <c r="G167" s="230" t="s">
        <v>1875</v>
      </c>
      <c r="H167" s="231">
        <v>5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188</v>
      </c>
      <c r="AT167" s="239" t="s">
        <v>185</v>
      </c>
      <c r="AU167" s="239" t="s">
        <v>199</v>
      </c>
      <c r="AY167" s="17" t="s">
        <v>183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81</v>
      </c>
      <c r="BK167" s="240">
        <f>ROUND(I167*H167,2)</f>
        <v>0</v>
      </c>
      <c r="BL167" s="17" t="s">
        <v>188</v>
      </c>
      <c r="BM167" s="239" t="s">
        <v>6562</v>
      </c>
    </row>
    <row r="168" s="2" customFormat="1" ht="16.5" customHeight="1">
      <c r="A168" s="38"/>
      <c r="B168" s="39"/>
      <c r="C168" s="227" t="s">
        <v>435</v>
      </c>
      <c r="D168" s="227" t="s">
        <v>185</v>
      </c>
      <c r="E168" s="228" t="s">
        <v>6563</v>
      </c>
      <c r="F168" s="229" t="s">
        <v>6564</v>
      </c>
      <c r="G168" s="230" t="s">
        <v>1408</v>
      </c>
      <c r="H168" s="231">
        <v>1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38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188</v>
      </c>
      <c r="AT168" s="239" t="s">
        <v>185</v>
      </c>
      <c r="AU168" s="239" t="s">
        <v>199</v>
      </c>
      <c r="AY168" s="17" t="s">
        <v>183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81</v>
      </c>
      <c r="BK168" s="240">
        <f>ROUND(I168*H168,2)</f>
        <v>0</v>
      </c>
      <c r="BL168" s="17" t="s">
        <v>188</v>
      </c>
      <c r="BM168" s="239" t="s">
        <v>6565</v>
      </c>
    </row>
    <row r="169" s="2" customFormat="1" ht="24.15" customHeight="1">
      <c r="A169" s="38"/>
      <c r="B169" s="39"/>
      <c r="C169" s="227" t="s">
        <v>439</v>
      </c>
      <c r="D169" s="227" t="s">
        <v>185</v>
      </c>
      <c r="E169" s="228" t="s">
        <v>6566</v>
      </c>
      <c r="F169" s="229" t="s">
        <v>6567</v>
      </c>
      <c r="G169" s="230" t="s">
        <v>319</v>
      </c>
      <c r="H169" s="231">
        <v>400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188</v>
      </c>
      <c r="AT169" s="239" t="s">
        <v>185</v>
      </c>
      <c r="AU169" s="239" t="s">
        <v>199</v>
      </c>
      <c r="AY169" s="17" t="s">
        <v>183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188</v>
      </c>
      <c r="BM169" s="239" t="s">
        <v>6568</v>
      </c>
    </row>
    <row r="170" s="2" customFormat="1" ht="21.75" customHeight="1">
      <c r="A170" s="38"/>
      <c r="B170" s="39"/>
      <c r="C170" s="227" t="s">
        <v>444</v>
      </c>
      <c r="D170" s="227" t="s">
        <v>185</v>
      </c>
      <c r="E170" s="228" t="s">
        <v>6569</v>
      </c>
      <c r="F170" s="229" t="s">
        <v>6570</v>
      </c>
      <c r="G170" s="230" t="s">
        <v>1875</v>
      </c>
      <c r="H170" s="231">
        <v>1400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188</v>
      </c>
      <c r="AT170" s="239" t="s">
        <v>185</v>
      </c>
      <c r="AU170" s="239" t="s">
        <v>199</v>
      </c>
      <c r="AY170" s="17" t="s">
        <v>183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81</v>
      </c>
      <c r="BK170" s="240">
        <f>ROUND(I170*H170,2)</f>
        <v>0</v>
      </c>
      <c r="BL170" s="17" t="s">
        <v>188</v>
      </c>
      <c r="BM170" s="239" t="s">
        <v>6571</v>
      </c>
    </row>
    <row r="171" s="2" customFormat="1" ht="16.5" customHeight="1">
      <c r="A171" s="38"/>
      <c r="B171" s="39"/>
      <c r="C171" s="227" t="s">
        <v>448</v>
      </c>
      <c r="D171" s="227" t="s">
        <v>185</v>
      </c>
      <c r="E171" s="228" t="s">
        <v>6572</v>
      </c>
      <c r="F171" s="229" t="s">
        <v>6573</v>
      </c>
      <c r="G171" s="230" t="s">
        <v>1875</v>
      </c>
      <c r="H171" s="231">
        <v>100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188</v>
      </c>
      <c r="AT171" s="239" t="s">
        <v>185</v>
      </c>
      <c r="AU171" s="239" t="s">
        <v>199</v>
      </c>
      <c r="AY171" s="17" t="s">
        <v>183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188</v>
      </c>
      <c r="BM171" s="239" t="s">
        <v>6574</v>
      </c>
    </row>
    <row r="172" s="2" customFormat="1" ht="24.15" customHeight="1">
      <c r="A172" s="38"/>
      <c r="B172" s="39"/>
      <c r="C172" s="227" t="s">
        <v>453</v>
      </c>
      <c r="D172" s="227" t="s">
        <v>185</v>
      </c>
      <c r="E172" s="228" t="s">
        <v>6575</v>
      </c>
      <c r="F172" s="229" t="s">
        <v>6576</v>
      </c>
      <c r="G172" s="230" t="s">
        <v>1875</v>
      </c>
      <c r="H172" s="231">
        <v>1000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38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188</v>
      </c>
      <c r="AT172" s="239" t="s">
        <v>185</v>
      </c>
      <c r="AU172" s="239" t="s">
        <v>199</v>
      </c>
      <c r="AY172" s="17" t="s">
        <v>183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81</v>
      </c>
      <c r="BK172" s="240">
        <f>ROUND(I172*H172,2)</f>
        <v>0</v>
      </c>
      <c r="BL172" s="17" t="s">
        <v>188</v>
      </c>
      <c r="BM172" s="239" t="s">
        <v>6577</v>
      </c>
    </row>
    <row r="173" s="2" customFormat="1" ht="21.75" customHeight="1">
      <c r="A173" s="38"/>
      <c r="B173" s="39"/>
      <c r="C173" s="227" t="s">
        <v>461</v>
      </c>
      <c r="D173" s="227" t="s">
        <v>185</v>
      </c>
      <c r="E173" s="228" t="s">
        <v>6578</v>
      </c>
      <c r="F173" s="229" t="s">
        <v>6579</v>
      </c>
      <c r="G173" s="230" t="s">
        <v>319</v>
      </c>
      <c r="H173" s="231">
        <v>40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188</v>
      </c>
      <c r="AT173" s="239" t="s">
        <v>185</v>
      </c>
      <c r="AU173" s="239" t="s">
        <v>199</v>
      </c>
      <c r="AY173" s="17" t="s">
        <v>183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188</v>
      </c>
      <c r="BM173" s="239" t="s">
        <v>6580</v>
      </c>
    </row>
    <row r="174" s="2" customFormat="1" ht="16.5" customHeight="1">
      <c r="A174" s="38"/>
      <c r="B174" s="39"/>
      <c r="C174" s="227" t="s">
        <v>468</v>
      </c>
      <c r="D174" s="227" t="s">
        <v>185</v>
      </c>
      <c r="E174" s="228" t="s">
        <v>6581</v>
      </c>
      <c r="F174" s="229" t="s">
        <v>6445</v>
      </c>
      <c r="G174" s="230" t="s">
        <v>1875</v>
      </c>
      <c r="H174" s="231">
        <v>4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38</v>
      </c>
      <c r="O174" s="91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188</v>
      </c>
      <c r="AT174" s="239" t="s">
        <v>185</v>
      </c>
      <c r="AU174" s="239" t="s">
        <v>199</v>
      </c>
      <c r="AY174" s="17" t="s">
        <v>183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81</v>
      </c>
      <c r="BK174" s="240">
        <f>ROUND(I174*H174,2)</f>
        <v>0</v>
      </c>
      <c r="BL174" s="17" t="s">
        <v>188</v>
      </c>
      <c r="BM174" s="239" t="s">
        <v>6582</v>
      </c>
    </row>
    <row r="175" s="2" customFormat="1" ht="16.5" customHeight="1">
      <c r="A175" s="38"/>
      <c r="B175" s="39"/>
      <c r="C175" s="227" t="s">
        <v>475</v>
      </c>
      <c r="D175" s="227" t="s">
        <v>185</v>
      </c>
      <c r="E175" s="228" t="s">
        <v>6583</v>
      </c>
      <c r="F175" s="229" t="s">
        <v>6584</v>
      </c>
      <c r="G175" s="230" t="s">
        <v>1875</v>
      </c>
      <c r="H175" s="231">
        <v>85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188</v>
      </c>
      <c r="AT175" s="239" t="s">
        <v>185</v>
      </c>
      <c r="AU175" s="239" t="s">
        <v>199</v>
      </c>
      <c r="AY175" s="17" t="s">
        <v>183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81</v>
      </c>
      <c r="BK175" s="240">
        <f>ROUND(I175*H175,2)</f>
        <v>0</v>
      </c>
      <c r="BL175" s="17" t="s">
        <v>188</v>
      </c>
      <c r="BM175" s="239" t="s">
        <v>6585</v>
      </c>
    </row>
    <row r="176" s="2" customFormat="1" ht="16.5" customHeight="1">
      <c r="A176" s="38"/>
      <c r="B176" s="39"/>
      <c r="C176" s="227" t="s">
        <v>482</v>
      </c>
      <c r="D176" s="227" t="s">
        <v>185</v>
      </c>
      <c r="E176" s="228" t="s">
        <v>6586</v>
      </c>
      <c r="F176" s="229" t="s">
        <v>6587</v>
      </c>
      <c r="G176" s="230" t="s">
        <v>939</v>
      </c>
      <c r="H176" s="231">
        <v>120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188</v>
      </c>
      <c r="AT176" s="239" t="s">
        <v>185</v>
      </c>
      <c r="AU176" s="239" t="s">
        <v>199</v>
      </c>
      <c r="AY176" s="17" t="s">
        <v>183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81</v>
      </c>
      <c r="BK176" s="240">
        <f>ROUND(I176*H176,2)</f>
        <v>0</v>
      </c>
      <c r="BL176" s="17" t="s">
        <v>188</v>
      </c>
      <c r="BM176" s="239" t="s">
        <v>6588</v>
      </c>
    </row>
    <row r="177" s="2" customFormat="1" ht="16.5" customHeight="1">
      <c r="A177" s="38"/>
      <c r="B177" s="39"/>
      <c r="C177" s="227" t="s">
        <v>489</v>
      </c>
      <c r="D177" s="227" t="s">
        <v>185</v>
      </c>
      <c r="E177" s="228" t="s">
        <v>6589</v>
      </c>
      <c r="F177" s="229" t="s">
        <v>6590</v>
      </c>
      <c r="G177" s="230" t="s">
        <v>1875</v>
      </c>
      <c r="H177" s="231">
        <v>85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188</v>
      </c>
      <c r="AT177" s="239" t="s">
        <v>185</v>
      </c>
      <c r="AU177" s="239" t="s">
        <v>199</v>
      </c>
      <c r="AY177" s="17" t="s">
        <v>183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81</v>
      </c>
      <c r="BK177" s="240">
        <f>ROUND(I177*H177,2)</f>
        <v>0</v>
      </c>
      <c r="BL177" s="17" t="s">
        <v>188</v>
      </c>
      <c r="BM177" s="239" t="s">
        <v>6591</v>
      </c>
    </row>
    <row r="178" s="2" customFormat="1" ht="16.5" customHeight="1">
      <c r="A178" s="38"/>
      <c r="B178" s="39"/>
      <c r="C178" s="227" t="s">
        <v>493</v>
      </c>
      <c r="D178" s="227" t="s">
        <v>185</v>
      </c>
      <c r="E178" s="228" t="s">
        <v>6592</v>
      </c>
      <c r="F178" s="229" t="s">
        <v>6593</v>
      </c>
      <c r="G178" s="230" t="s">
        <v>1875</v>
      </c>
      <c r="H178" s="231">
        <v>85</v>
      </c>
      <c r="I178" s="232"/>
      <c r="J178" s="233">
        <f>ROUND(I178*H178,2)</f>
        <v>0</v>
      </c>
      <c r="K178" s="234"/>
      <c r="L178" s="44"/>
      <c r="M178" s="235" t="s">
        <v>1</v>
      </c>
      <c r="N178" s="236" t="s">
        <v>38</v>
      </c>
      <c r="O178" s="91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188</v>
      </c>
      <c r="AT178" s="239" t="s">
        <v>185</v>
      </c>
      <c r="AU178" s="239" t="s">
        <v>199</v>
      </c>
      <c r="AY178" s="17" t="s">
        <v>183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81</v>
      </c>
      <c r="BK178" s="240">
        <f>ROUND(I178*H178,2)</f>
        <v>0</v>
      </c>
      <c r="BL178" s="17" t="s">
        <v>188</v>
      </c>
      <c r="BM178" s="239" t="s">
        <v>6594</v>
      </c>
    </row>
    <row r="179" s="2" customFormat="1" ht="16.5" customHeight="1">
      <c r="A179" s="38"/>
      <c r="B179" s="39"/>
      <c r="C179" s="227" t="s">
        <v>500</v>
      </c>
      <c r="D179" s="227" t="s">
        <v>185</v>
      </c>
      <c r="E179" s="228" t="s">
        <v>6595</v>
      </c>
      <c r="F179" s="229" t="s">
        <v>6596</v>
      </c>
      <c r="G179" s="230" t="s">
        <v>1408</v>
      </c>
      <c r="H179" s="231">
        <v>1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188</v>
      </c>
      <c r="AT179" s="239" t="s">
        <v>185</v>
      </c>
      <c r="AU179" s="239" t="s">
        <v>199</v>
      </c>
      <c r="AY179" s="17" t="s">
        <v>183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81</v>
      </c>
      <c r="BK179" s="240">
        <f>ROUND(I179*H179,2)</f>
        <v>0</v>
      </c>
      <c r="BL179" s="17" t="s">
        <v>188</v>
      </c>
      <c r="BM179" s="239" t="s">
        <v>6597</v>
      </c>
    </row>
    <row r="180" s="2" customFormat="1" ht="16.5" customHeight="1">
      <c r="A180" s="38"/>
      <c r="B180" s="39"/>
      <c r="C180" s="227" t="s">
        <v>505</v>
      </c>
      <c r="D180" s="227" t="s">
        <v>185</v>
      </c>
      <c r="E180" s="228" t="s">
        <v>6598</v>
      </c>
      <c r="F180" s="229" t="s">
        <v>6599</v>
      </c>
      <c r="G180" s="230" t="s">
        <v>1408</v>
      </c>
      <c r="H180" s="231">
        <v>1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38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188</v>
      </c>
      <c r="AT180" s="239" t="s">
        <v>185</v>
      </c>
      <c r="AU180" s="239" t="s">
        <v>199</v>
      </c>
      <c r="AY180" s="17" t="s">
        <v>183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81</v>
      </c>
      <c r="BK180" s="240">
        <f>ROUND(I180*H180,2)</f>
        <v>0</v>
      </c>
      <c r="BL180" s="17" t="s">
        <v>188</v>
      </c>
      <c r="BM180" s="239" t="s">
        <v>6600</v>
      </c>
    </row>
    <row r="181" s="2" customFormat="1" ht="16.5" customHeight="1">
      <c r="A181" s="38"/>
      <c r="B181" s="39"/>
      <c r="C181" s="227" t="s">
        <v>511</v>
      </c>
      <c r="D181" s="227" t="s">
        <v>185</v>
      </c>
      <c r="E181" s="228" t="s">
        <v>6601</v>
      </c>
      <c r="F181" s="229" t="s">
        <v>6602</v>
      </c>
      <c r="G181" s="230" t="s">
        <v>1875</v>
      </c>
      <c r="H181" s="231">
        <v>1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38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188</v>
      </c>
      <c r="AT181" s="239" t="s">
        <v>185</v>
      </c>
      <c r="AU181" s="239" t="s">
        <v>199</v>
      </c>
      <c r="AY181" s="17" t="s">
        <v>183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81</v>
      </c>
      <c r="BK181" s="240">
        <f>ROUND(I181*H181,2)</f>
        <v>0</v>
      </c>
      <c r="BL181" s="17" t="s">
        <v>188</v>
      </c>
      <c r="BM181" s="239" t="s">
        <v>6603</v>
      </c>
    </row>
    <row r="182" s="2" customFormat="1" ht="49.05" customHeight="1">
      <c r="A182" s="38"/>
      <c r="B182" s="39"/>
      <c r="C182" s="227" t="s">
        <v>517</v>
      </c>
      <c r="D182" s="227" t="s">
        <v>185</v>
      </c>
      <c r="E182" s="228" t="s">
        <v>6604</v>
      </c>
      <c r="F182" s="229" t="s">
        <v>6605</v>
      </c>
      <c r="G182" s="230" t="s">
        <v>1408</v>
      </c>
      <c r="H182" s="231">
        <v>1</v>
      </c>
      <c r="I182" s="232"/>
      <c r="J182" s="233">
        <f>ROUND(I182*H182,2)</f>
        <v>0</v>
      </c>
      <c r="K182" s="234"/>
      <c r="L182" s="44"/>
      <c r="M182" s="235" t="s">
        <v>1</v>
      </c>
      <c r="N182" s="236" t="s">
        <v>38</v>
      </c>
      <c r="O182" s="91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188</v>
      </c>
      <c r="AT182" s="239" t="s">
        <v>185</v>
      </c>
      <c r="AU182" s="239" t="s">
        <v>199</v>
      </c>
      <c r="AY182" s="17" t="s">
        <v>183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7" t="s">
        <v>81</v>
      </c>
      <c r="BK182" s="240">
        <f>ROUND(I182*H182,2)</f>
        <v>0</v>
      </c>
      <c r="BL182" s="17" t="s">
        <v>188</v>
      </c>
      <c r="BM182" s="239" t="s">
        <v>6606</v>
      </c>
    </row>
    <row r="183" s="2" customFormat="1" ht="16.5" customHeight="1">
      <c r="A183" s="38"/>
      <c r="B183" s="39"/>
      <c r="C183" s="227" t="s">
        <v>522</v>
      </c>
      <c r="D183" s="227" t="s">
        <v>185</v>
      </c>
      <c r="E183" s="228" t="s">
        <v>6607</v>
      </c>
      <c r="F183" s="229" t="s">
        <v>6608</v>
      </c>
      <c r="G183" s="230" t="s">
        <v>939</v>
      </c>
      <c r="H183" s="231">
        <v>3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38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188</v>
      </c>
      <c r="AT183" s="239" t="s">
        <v>185</v>
      </c>
      <c r="AU183" s="239" t="s">
        <v>199</v>
      </c>
      <c r="AY183" s="17" t="s">
        <v>183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81</v>
      </c>
      <c r="BK183" s="240">
        <f>ROUND(I183*H183,2)</f>
        <v>0</v>
      </c>
      <c r="BL183" s="17" t="s">
        <v>188</v>
      </c>
      <c r="BM183" s="239" t="s">
        <v>6609</v>
      </c>
    </row>
    <row r="184" s="2" customFormat="1" ht="24.15" customHeight="1">
      <c r="A184" s="38"/>
      <c r="B184" s="39"/>
      <c r="C184" s="227" t="s">
        <v>528</v>
      </c>
      <c r="D184" s="227" t="s">
        <v>185</v>
      </c>
      <c r="E184" s="228" t="s">
        <v>6610</v>
      </c>
      <c r="F184" s="229" t="s">
        <v>6611</v>
      </c>
      <c r="G184" s="230" t="s">
        <v>1</v>
      </c>
      <c r="H184" s="231">
        <v>0</v>
      </c>
      <c r="I184" s="232"/>
      <c r="J184" s="233">
        <f>ROUND(I184*H184,2)</f>
        <v>0</v>
      </c>
      <c r="K184" s="234"/>
      <c r="L184" s="44"/>
      <c r="M184" s="235" t="s">
        <v>1</v>
      </c>
      <c r="N184" s="236" t="s">
        <v>38</v>
      </c>
      <c r="O184" s="91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188</v>
      </c>
      <c r="AT184" s="239" t="s">
        <v>185</v>
      </c>
      <c r="AU184" s="239" t="s">
        <v>199</v>
      </c>
      <c r="AY184" s="17" t="s">
        <v>183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81</v>
      </c>
      <c r="BK184" s="240">
        <f>ROUND(I184*H184,2)</f>
        <v>0</v>
      </c>
      <c r="BL184" s="17" t="s">
        <v>188</v>
      </c>
      <c r="BM184" s="239" t="s">
        <v>6612</v>
      </c>
    </row>
    <row r="185" s="2" customFormat="1" ht="16.5" customHeight="1">
      <c r="A185" s="38"/>
      <c r="B185" s="39"/>
      <c r="C185" s="227" t="s">
        <v>533</v>
      </c>
      <c r="D185" s="227" t="s">
        <v>185</v>
      </c>
      <c r="E185" s="228" t="s">
        <v>6613</v>
      </c>
      <c r="F185" s="229" t="s">
        <v>6587</v>
      </c>
      <c r="G185" s="230" t="s">
        <v>939</v>
      </c>
      <c r="H185" s="231">
        <v>30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188</v>
      </c>
      <c r="AT185" s="239" t="s">
        <v>185</v>
      </c>
      <c r="AU185" s="239" t="s">
        <v>199</v>
      </c>
      <c r="AY185" s="17" t="s">
        <v>183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81</v>
      </c>
      <c r="BK185" s="240">
        <f>ROUND(I185*H185,2)</f>
        <v>0</v>
      </c>
      <c r="BL185" s="17" t="s">
        <v>188</v>
      </c>
      <c r="BM185" s="239" t="s">
        <v>6614</v>
      </c>
    </row>
    <row r="186" s="12" customFormat="1" ht="20.88" customHeight="1">
      <c r="A186" s="12"/>
      <c r="B186" s="211"/>
      <c r="C186" s="212"/>
      <c r="D186" s="213" t="s">
        <v>72</v>
      </c>
      <c r="E186" s="225" t="s">
        <v>6615</v>
      </c>
      <c r="F186" s="225" t="s">
        <v>6616</v>
      </c>
      <c r="G186" s="212"/>
      <c r="H186" s="212"/>
      <c r="I186" s="215"/>
      <c r="J186" s="226">
        <f>BK186</f>
        <v>0</v>
      </c>
      <c r="K186" s="212"/>
      <c r="L186" s="217"/>
      <c r="M186" s="218"/>
      <c r="N186" s="219"/>
      <c r="O186" s="219"/>
      <c r="P186" s="220">
        <f>SUM(P187:P204)</f>
        <v>0</v>
      </c>
      <c r="Q186" s="219"/>
      <c r="R186" s="220">
        <f>SUM(R187:R204)</f>
        <v>0</v>
      </c>
      <c r="S186" s="219"/>
      <c r="T186" s="221">
        <f>SUM(T187:T204)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81</v>
      </c>
      <c r="AT186" s="223" t="s">
        <v>72</v>
      </c>
      <c r="AU186" s="223" t="s">
        <v>83</v>
      </c>
      <c r="AY186" s="222" t="s">
        <v>183</v>
      </c>
      <c r="BK186" s="224">
        <f>SUM(BK187:BK204)</f>
        <v>0</v>
      </c>
    </row>
    <row r="187" s="2" customFormat="1" ht="66.75" customHeight="1">
      <c r="A187" s="38"/>
      <c r="B187" s="39"/>
      <c r="C187" s="227" t="s">
        <v>552</v>
      </c>
      <c r="D187" s="227" t="s">
        <v>185</v>
      </c>
      <c r="E187" s="228" t="s">
        <v>6617</v>
      </c>
      <c r="F187" s="229" t="s">
        <v>6618</v>
      </c>
      <c r="G187" s="230" t="s">
        <v>1875</v>
      </c>
      <c r="H187" s="231">
        <v>1</v>
      </c>
      <c r="I187" s="232"/>
      <c r="J187" s="233">
        <f>ROUND(I187*H187,2)</f>
        <v>0</v>
      </c>
      <c r="K187" s="234"/>
      <c r="L187" s="44"/>
      <c r="M187" s="235" t="s">
        <v>1</v>
      </c>
      <c r="N187" s="236" t="s">
        <v>38</v>
      </c>
      <c r="O187" s="91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188</v>
      </c>
      <c r="AT187" s="239" t="s">
        <v>185</v>
      </c>
      <c r="AU187" s="239" t="s">
        <v>199</v>
      </c>
      <c r="AY187" s="17" t="s">
        <v>183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81</v>
      </c>
      <c r="BK187" s="240">
        <f>ROUND(I187*H187,2)</f>
        <v>0</v>
      </c>
      <c r="BL187" s="17" t="s">
        <v>188</v>
      </c>
      <c r="BM187" s="239" t="s">
        <v>6619</v>
      </c>
    </row>
    <row r="188" s="2" customFormat="1" ht="16.5" customHeight="1">
      <c r="A188" s="38"/>
      <c r="B188" s="39"/>
      <c r="C188" s="227" t="s">
        <v>822</v>
      </c>
      <c r="D188" s="227" t="s">
        <v>185</v>
      </c>
      <c r="E188" s="228" t="s">
        <v>6620</v>
      </c>
      <c r="F188" s="229" t="s">
        <v>6621</v>
      </c>
      <c r="G188" s="230" t="s">
        <v>1875</v>
      </c>
      <c r="H188" s="231">
        <v>1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188</v>
      </c>
      <c r="AT188" s="239" t="s">
        <v>185</v>
      </c>
      <c r="AU188" s="239" t="s">
        <v>199</v>
      </c>
      <c r="AY188" s="17" t="s">
        <v>183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81</v>
      </c>
      <c r="BK188" s="240">
        <f>ROUND(I188*H188,2)</f>
        <v>0</v>
      </c>
      <c r="BL188" s="17" t="s">
        <v>188</v>
      </c>
      <c r="BM188" s="239" t="s">
        <v>6622</v>
      </c>
    </row>
    <row r="189" s="2" customFormat="1" ht="16.5" customHeight="1">
      <c r="A189" s="38"/>
      <c r="B189" s="39"/>
      <c r="C189" s="227" t="s">
        <v>828</v>
      </c>
      <c r="D189" s="227" t="s">
        <v>185</v>
      </c>
      <c r="E189" s="228" t="s">
        <v>6623</v>
      </c>
      <c r="F189" s="229" t="s">
        <v>6624</v>
      </c>
      <c r="G189" s="230" t="s">
        <v>1875</v>
      </c>
      <c r="H189" s="231">
        <v>1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188</v>
      </c>
      <c r="AT189" s="239" t="s">
        <v>185</v>
      </c>
      <c r="AU189" s="239" t="s">
        <v>199</v>
      </c>
      <c r="AY189" s="17" t="s">
        <v>183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81</v>
      </c>
      <c r="BK189" s="240">
        <f>ROUND(I189*H189,2)</f>
        <v>0</v>
      </c>
      <c r="BL189" s="17" t="s">
        <v>188</v>
      </c>
      <c r="BM189" s="239" t="s">
        <v>6625</v>
      </c>
    </row>
    <row r="190" s="2" customFormat="1" ht="16.5" customHeight="1">
      <c r="A190" s="38"/>
      <c r="B190" s="39"/>
      <c r="C190" s="227" t="s">
        <v>834</v>
      </c>
      <c r="D190" s="227" t="s">
        <v>185</v>
      </c>
      <c r="E190" s="228" t="s">
        <v>6626</v>
      </c>
      <c r="F190" s="229" t="s">
        <v>6627</v>
      </c>
      <c r="G190" s="230" t="s">
        <v>1875</v>
      </c>
      <c r="H190" s="231">
        <v>1</v>
      </c>
      <c r="I190" s="232"/>
      <c r="J190" s="233">
        <f>ROUND(I190*H190,2)</f>
        <v>0</v>
      </c>
      <c r="K190" s="234"/>
      <c r="L190" s="44"/>
      <c r="M190" s="235" t="s">
        <v>1</v>
      </c>
      <c r="N190" s="236" t="s">
        <v>38</v>
      </c>
      <c r="O190" s="91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188</v>
      </c>
      <c r="AT190" s="239" t="s">
        <v>185</v>
      </c>
      <c r="AU190" s="239" t="s">
        <v>199</v>
      </c>
      <c r="AY190" s="17" t="s">
        <v>183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81</v>
      </c>
      <c r="BK190" s="240">
        <f>ROUND(I190*H190,2)</f>
        <v>0</v>
      </c>
      <c r="BL190" s="17" t="s">
        <v>188</v>
      </c>
      <c r="BM190" s="239" t="s">
        <v>6628</v>
      </c>
    </row>
    <row r="191" s="2" customFormat="1" ht="16.5" customHeight="1">
      <c r="A191" s="38"/>
      <c r="B191" s="39"/>
      <c r="C191" s="227" t="s">
        <v>840</v>
      </c>
      <c r="D191" s="227" t="s">
        <v>185</v>
      </c>
      <c r="E191" s="228" t="s">
        <v>6629</v>
      </c>
      <c r="F191" s="229" t="s">
        <v>6630</v>
      </c>
      <c r="G191" s="230" t="s">
        <v>1875</v>
      </c>
      <c r="H191" s="231">
        <v>6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188</v>
      </c>
      <c r="AT191" s="239" t="s">
        <v>185</v>
      </c>
      <c r="AU191" s="239" t="s">
        <v>199</v>
      </c>
      <c r="AY191" s="17" t="s">
        <v>183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81</v>
      </c>
      <c r="BK191" s="240">
        <f>ROUND(I191*H191,2)</f>
        <v>0</v>
      </c>
      <c r="BL191" s="17" t="s">
        <v>188</v>
      </c>
      <c r="BM191" s="239" t="s">
        <v>6631</v>
      </c>
    </row>
    <row r="192" s="2" customFormat="1" ht="21.75" customHeight="1">
      <c r="A192" s="38"/>
      <c r="B192" s="39"/>
      <c r="C192" s="227" t="s">
        <v>846</v>
      </c>
      <c r="D192" s="227" t="s">
        <v>185</v>
      </c>
      <c r="E192" s="228" t="s">
        <v>6632</v>
      </c>
      <c r="F192" s="229" t="s">
        <v>6633</v>
      </c>
      <c r="G192" s="230" t="s">
        <v>1875</v>
      </c>
      <c r="H192" s="231">
        <v>35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38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188</v>
      </c>
      <c r="AT192" s="239" t="s">
        <v>185</v>
      </c>
      <c r="AU192" s="239" t="s">
        <v>199</v>
      </c>
      <c r="AY192" s="17" t="s">
        <v>183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81</v>
      </c>
      <c r="BK192" s="240">
        <f>ROUND(I192*H192,2)</f>
        <v>0</v>
      </c>
      <c r="BL192" s="17" t="s">
        <v>188</v>
      </c>
      <c r="BM192" s="239" t="s">
        <v>6634</v>
      </c>
    </row>
    <row r="193" s="2" customFormat="1" ht="21.75" customHeight="1">
      <c r="A193" s="38"/>
      <c r="B193" s="39"/>
      <c r="C193" s="227" t="s">
        <v>859</v>
      </c>
      <c r="D193" s="227" t="s">
        <v>185</v>
      </c>
      <c r="E193" s="228" t="s">
        <v>6635</v>
      </c>
      <c r="F193" s="229" t="s">
        <v>6636</v>
      </c>
      <c r="G193" s="230" t="s">
        <v>1875</v>
      </c>
      <c r="H193" s="231">
        <v>3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38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188</v>
      </c>
      <c r="AT193" s="239" t="s">
        <v>185</v>
      </c>
      <c r="AU193" s="239" t="s">
        <v>199</v>
      </c>
      <c r="AY193" s="17" t="s">
        <v>183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81</v>
      </c>
      <c r="BK193" s="240">
        <f>ROUND(I193*H193,2)</f>
        <v>0</v>
      </c>
      <c r="BL193" s="17" t="s">
        <v>188</v>
      </c>
      <c r="BM193" s="239" t="s">
        <v>6637</v>
      </c>
    </row>
    <row r="194" s="2" customFormat="1" ht="16.5" customHeight="1">
      <c r="A194" s="38"/>
      <c r="B194" s="39"/>
      <c r="C194" s="227" t="s">
        <v>865</v>
      </c>
      <c r="D194" s="227" t="s">
        <v>185</v>
      </c>
      <c r="E194" s="228" t="s">
        <v>6638</v>
      </c>
      <c r="F194" s="229" t="s">
        <v>6639</v>
      </c>
      <c r="G194" s="230" t="s">
        <v>319</v>
      </c>
      <c r="H194" s="231">
        <v>600</v>
      </c>
      <c r="I194" s="232"/>
      <c r="J194" s="233">
        <f>ROUND(I194*H194,2)</f>
        <v>0</v>
      </c>
      <c r="K194" s="234"/>
      <c r="L194" s="44"/>
      <c r="M194" s="235" t="s">
        <v>1</v>
      </c>
      <c r="N194" s="236" t="s">
        <v>38</v>
      </c>
      <c r="O194" s="91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188</v>
      </c>
      <c r="AT194" s="239" t="s">
        <v>185</v>
      </c>
      <c r="AU194" s="239" t="s">
        <v>199</v>
      </c>
      <c r="AY194" s="17" t="s">
        <v>183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81</v>
      </c>
      <c r="BK194" s="240">
        <f>ROUND(I194*H194,2)</f>
        <v>0</v>
      </c>
      <c r="BL194" s="17" t="s">
        <v>188</v>
      </c>
      <c r="BM194" s="239" t="s">
        <v>6640</v>
      </c>
    </row>
    <row r="195" s="2" customFormat="1" ht="16.5" customHeight="1">
      <c r="A195" s="38"/>
      <c r="B195" s="39"/>
      <c r="C195" s="227" t="s">
        <v>869</v>
      </c>
      <c r="D195" s="227" t="s">
        <v>185</v>
      </c>
      <c r="E195" s="228" t="s">
        <v>6641</v>
      </c>
      <c r="F195" s="229" t="s">
        <v>6642</v>
      </c>
      <c r="G195" s="230" t="s">
        <v>319</v>
      </c>
      <c r="H195" s="231">
        <v>5</v>
      </c>
      <c r="I195" s="232"/>
      <c r="J195" s="233">
        <f>ROUND(I195*H195,2)</f>
        <v>0</v>
      </c>
      <c r="K195" s="234"/>
      <c r="L195" s="44"/>
      <c r="M195" s="235" t="s">
        <v>1</v>
      </c>
      <c r="N195" s="236" t="s">
        <v>38</v>
      </c>
      <c r="O195" s="91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188</v>
      </c>
      <c r="AT195" s="239" t="s">
        <v>185</v>
      </c>
      <c r="AU195" s="239" t="s">
        <v>199</v>
      </c>
      <c r="AY195" s="17" t="s">
        <v>183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81</v>
      </c>
      <c r="BK195" s="240">
        <f>ROUND(I195*H195,2)</f>
        <v>0</v>
      </c>
      <c r="BL195" s="17" t="s">
        <v>188</v>
      </c>
      <c r="BM195" s="239" t="s">
        <v>6643</v>
      </c>
    </row>
    <row r="196" s="2" customFormat="1" ht="21.75" customHeight="1">
      <c r="A196" s="38"/>
      <c r="B196" s="39"/>
      <c r="C196" s="227" t="s">
        <v>876</v>
      </c>
      <c r="D196" s="227" t="s">
        <v>185</v>
      </c>
      <c r="E196" s="228" t="s">
        <v>6644</v>
      </c>
      <c r="F196" s="229" t="s">
        <v>6570</v>
      </c>
      <c r="G196" s="230" t="s">
        <v>1875</v>
      </c>
      <c r="H196" s="231">
        <v>1200</v>
      </c>
      <c r="I196" s="232"/>
      <c r="J196" s="233">
        <f>ROUND(I196*H196,2)</f>
        <v>0</v>
      </c>
      <c r="K196" s="234"/>
      <c r="L196" s="44"/>
      <c r="M196" s="235" t="s">
        <v>1</v>
      </c>
      <c r="N196" s="236" t="s">
        <v>38</v>
      </c>
      <c r="O196" s="91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188</v>
      </c>
      <c r="AT196" s="239" t="s">
        <v>185</v>
      </c>
      <c r="AU196" s="239" t="s">
        <v>199</v>
      </c>
      <c r="AY196" s="17" t="s">
        <v>183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81</v>
      </c>
      <c r="BK196" s="240">
        <f>ROUND(I196*H196,2)</f>
        <v>0</v>
      </c>
      <c r="BL196" s="17" t="s">
        <v>188</v>
      </c>
      <c r="BM196" s="239" t="s">
        <v>6645</v>
      </c>
    </row>
    <row r="197" s="2" customFormat="1" ht="16.5" customHeight="1">
      <c r="A197" s="38"/>
      <c r="B197" s="39"/>
      <c r="C197" s="227" t="s">
        <v>884</v>
      </c>
      <c r="D197" s="227" t="s">
        <v>185</v>
      </c>
      <c r="E197" s="228" t="s">
        <v>6646</v>
      </c>
      <c r="F197" s="229" t="s">
        <v>6647</v>
      </c>
      <c r="G197" s="230" t="s">
        <v>319</v>
      </c>
      <c r="H197" s="231">
        <v>10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38</v>
      </c>
      <c r="O197" s="91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188</v>
      </c>
      <c r="AT197" s="239" t="s">
        <v>185</v>
      </c>
      <c r="AU197" s="239" t="s">
        <v>199</v>
      </c>
      <c r="AY197" s="17" t="s">
        <v>183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81</v>
      </c>
      <c r="BK197" s="240">
        <f>ROUND(I197*H197,2)</f>
        <v>0</v>
      </c>
      <c r="BL197" s="17" t="s">
        <v>188</v>
      </c>
      <c r="BM197" s="239" t="s">
        <v>6648</v>
      </c>
    </row>
    <row r="198" s="2" customFormat="1" ht="21.75" customHeight="1">
      <c r="A198" s="38"/>
      <c r="B198" s="39"/>
      <c r="C198" s="227" t="s">
        <v>890</v>
      </c>
      <c r="D198" s="227" t="s">
        <v>185</v>
      </c>
      <c r="E198" s="228" t="s">
        <v>6649</v>
      </c>
      <c r="F198" s="229" t="s">
        <v>6650</v>
      </c>
      <c r="G198" s="230" t="s">
        <v>319</v>
      </c>
      <c r="H198" s="231">
        <v>40</v>
      </c>
      <c r="I198" s="232"/>
      <c r="J198" s="233">
        <f>ROUND(I198*H198,2)</f>
        <v>0</v>
      </c>
      <c r="K198" s="234"/>
      <c r="L198" s="44"/>
      <c r="M198" s="235" t="s">
        <v>1</v>
      </c>
      <c r="N198" s="236" t="s">
        <v>38</v>
      </c>
      <c r="O198" s="91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188</v>
      </c>
      <c r="AT198" s="239" t="s">
        <v>185</v>
      </c>
      <c r="AU198" s="239" t="s">
        <v>199</v>
      </c>
      <c r="AY198" s="17" t="s">
        <v>183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7" t="s">
        <v>81</v>
      </c>
      <c r="BK198" s="240">
        <f>ROUND(I198*H198,2)</f>
        <v>0</v>
      </c>
      <c r="BL198" s="17" t="s">
        <v>188</v>
      </c>
      <c r="BM198" s="239" t="s">
        <v>6651</v>
      </c>
    </row>
    <row r="199" s="2" customFormat="1" ht="16.5" customHeight="1">
      <c r="A199" s="38"/>
      <c r="B199" s="39"/>
      <c r="C199" s="227" t="s">
        <v>896</v>
      </c>
      <c r="D199" s="227" t="s">
        <v>185</v>
      </c>
      <c r="E199" s="228" t="s">
        <v>6652</v>
      </c>
      <c r="F199" s="229" t="s">
        <v>6653</v>
      </c>
      <c r="G199" s="230" t="s">
        <v>1875</v>
      </c>
      <c r="H199" s="231">
        <v>1</v>
      </c>
      <c r="I199" s="232"/>
      <c r="J199" s="233">
        <f>ROUND(I199*H199,2)</f>
        <v>0</v>
      </c>
      <c r="K199" s="234"/>
      <c r="L199" s="44"/>
      <c r="M199" s="235" t="s">
        <v>1</v>
      </c>
      <c r="N199" s="236" t="s">
        <v>38</v>
      </c>
      <c r="O199" s="91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188</v>
      </c>
      <c r="AT199" s="239" t="s">
        <v>185</v>
      </c>
      <c r="AU199" s="239" t="s">
        <v>199</v>
      </c>
      <c r="AY199" s="17" t="s">
        <v>183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7" t="s">
        <v>81</v>
      </c>
      <c r="BK199" s="240">
        <f>ROUND(I199*H199,2)</f>
        <v>0</v>
      </c>
      <c r="BL199" s="17" t="s">
        <v>188</v>
      </c>
      <c r="BM199" s="239" t="s">
        <v>6654</v>
      </c>
    </row>
    <row r="200" s="2" customFormat="1" ht="16.5" customHeight="1">
      <c r="A200" s="38"/>
      <c r="B200" s="39"/>
      <c r="C200" s="227" t="s">
        <v>900</v>
      </c>
      <c r="D200" s="227" t="s">
        <v>185</v>
      </c>
      <c r="E200" s="228" t="s">
        <v>6655</v>
      </c>
      <c r="F200" s="229" t="s">
        <v>6656</v>
      </c>
      <c r="G200" s="230" t="s">
        <v>1875</v>
      </c>
      <c r="H200" s="231">
        <v>1</v>
      </c>
      <c r="I200" s="232"/>
      <c r="J200" s="233">
        <f>ROUND(I200*H200,2)</f>
        <v>0</v>
      </c>
      <c r="K200" s="234"/>
      <c r="L200" s="44"/>
      <c r="M200" s="235" t="s">
        <v>1</v>
      </c>
      <c r="N200" s="236" t="s">
        <v>38</v>
      </c>
      <c r="O200" s="91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188</v>
      </c>
      <c r="AT200" s="239" t="s">
        <v>185</v>
      </c>
      <c r="AU200" s="239" t="s">
        <v>199</v>
      </c>
      <c r="AY200" s="17" t="s">
        <v>183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81</v>
      </c>
      <c r="BK200" s="240">
        <f>ROUND(I200*H200,2)</f>
        <v>0</v>
      </c>
      <c r="BL200" s="17" t="s">
        <v>188</v>
      </c>
      <c r="BM200" s="239" t="s">
        <v>6657</v>
      </c>
    </row>
    <row r="201" s="2" customFormat="1" ht="16.5" customHeight="1">
      <c r="A201" s="38"/>
      <c r="B201" s="39"/>
      <c r="C201" s="227" t="s">
        <v>906</v>
      </c>
      <c r="D201" s="227" t="s">
        <v>185</v>
      </c>
      <c r="E201" s="228" t="s">
        <v>6658</v>
      </c>
      <c r="F201" s="229" t="s">
        <v>6659</v>
      </c>
      <c r="G201" s="230" t="s">
        <v>1875</v>
      </c>
      <c r="H201" s="231">
        <v>2</v>
      </c>
      <c r="I201" s="232"/>
      <c r="J201" s="233">
        <f>ROUND(I201*H201,2)</f>
        <v>0</v>
      </c>
      <c r="K201" s="234"/>
      <c r="L201" s="44"/>
      <c r="M201" s="235" t="s">
        <v>1</v>
      </c>
      <c r="N201" s="236" t="s">
        <v>38</v>
      </c>
      <c r="O201" s="91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188</v>
      </c>
      <c r="AT201" s="239" t="s">
        <v>185</v>
      </c>
      <c r="AU201" s="239" t="s">
        <v>199</v>
      </c>
      <c r="AY201" s="17" t="s">
        <v>183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81</v>
      </c>
      <c r="BK201" s="240">
        <f>ROUND(I201*H201,2)</f>
        <v>0</v>
      </c>
      <c r="BL201" s="17" t="s">
        <v>188</v>
      </c>
      <c r="BM201" s="239" t="s">
        <v>6660</v>
      </c>
    </row>
    <row r="202" s="2" customFormat="1" ht="16.5" customHeight="1">
      <c r="A202" s="38"/>
      <c r="B202" s="39"/>
      <c r="C202" s="227" t="s">
        <v>912</v>
      </c>
      <c r="D202" s="227" t="s">
        <v>185</v>
      </c>
      <c r="E202" s="228" t="s">
        <v>6661</v>
      </c>
      <c r="F202" s="229" t="s">
        <v>6662</v>
      </c>
      <c r="G202" s="230" t="s">
        <v>1875</v>
      </c>
      <c r="H202" s="231">
        <v>6</v>
      </c>
      <c r="I202" s="232"/>
      <c r="J202" s="233">
        <f>ROUND(I202*H202,2)</f>
        <v>0</v>
      </c>
      <c r="K202" s="234"/>
      <c r="L202" s="44"/>
      <c r="M202" s="235" t="s">
        <v>1</v>
      </c>
      <c r="N202" s="236" t="s">
        <v>38</v>
      </c>
      <c r="O202" s="91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188</v>
      </c>
      <c r="AT202" s="239" t="s">
        <v>185</v>
      </c>
      <c r="AU202" s="239" t="s">
        <v>199</v>
      </c>
      <c r="AY202" s="17" t="s">
        <v>183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7" t="s">
        <v>81</v>
      </c>
      <c r="BK202" s="240">
        <f>ROUND(I202*H202,2)</f>
        <v>0</v>
      </c>
      <c r="BL202" s="17" t="s">
        <v>188</v>
      </c>
      <c r="BM202" s="239" t="s">
        <v>6663</v>
      </c>
    </row>
    <row r="203" s="2" customFormat="1" ht="16.5" customHeight="1">
      <c r="A203" s="38"/>
      <c r="B203" s="39"/>
      <c r="C203" s="227" t="s">
        <v>920</v>
      </c>
      <c r="D203" s="227" t="s">
        <v>185</v>
      </c>
      <c r="E203" s="228" t="s">
        <v>6664</v>
      </c>
      <c r="F203" s="229" t="s">
        <v>6665</v>
      </c>
      <c r="G203" s="230" t="s">
        <v>1875</v>
      </c>
      <c r="H203" s="231">
        <v>1</v>
      </c>
      <c r="I203" s="232"/>
      <c r="J203" s="233">
        <f>ROUND(I203*H203,2)</f>
        <v>0</v>
      </c>
      <c r="K203" s="234"/>
      <c r="L203" s="44"/>
      <c r="M203" s="235" t="s">
        <v>1</v>
      </c>
      <c r="N203" s="236" t="s">
        <v>38</v>
      </c>
      <c r="O203" s="91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188</v>
      </c>
      <c r="AT203" s="239" t="s">
        <v>185</v>
      </c>
      <c r="AU203" s="239" t="s">
        <v>199</v>
      </c>
      <c r="AY203" s="17" t="s">
        <v>183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81</v>
      </c>
      <c r="BK203" s="240">
        <f>ROUND(I203*H203,2)</f>
        <v>0</v>
      </c>
      <c r="BL203" s="17" t="s">
        <v>188</v>
      </c>
      <c r="BM203" s="239" t="s">
        <v>6666</v>
      </c>
    </row>
    <row r="204" s="2" customFormat="1" ht="16.5" customHeight="1">
      <c r="A204" s="38"/>
      <c r="B204" s="39"/>
      <c r="C204" s="227" t="s">
        <v>928</v>
      </c>
      <c r="D204" s="227" t="s">
        <v>185</v>
      </c>
      <c r="E204" s="228" t="s">
        <v>6667</v>
      </c>
      <c r="F204" s="229" t="s">
        <v>6608</v>
      </c>
      <c r="G204" s="230" t="s">
        <v>6668</v>
      </c>
      <c r="H204" s="231">
        <v>2</v>
      </c>
      <c r="I204" s="232"/>
      <c r="J204" s="233">
        <f>ROUND(I204*H204,2)</f>
        <v>0</v>
      </c>
      <c r="K204" s="234"/>
      <c r="L204" s="44"/>
      <c r="M204" s="235" t="s">
        <v>1</v>
      </c>
      <c r="N204" s="236" t="s">
        <v>38</v>
      </c>
      <c r="O204" s="91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9" t="s">
        <v>188</v>
      </c>
      <c r="AT204" s="239" t="s">
        <v>185</v>
      </c>
      <c r="AU204" s="239" t="s">
        <v>199</v>
      </c>
      <c r="AY204" s="17" t="s">
        <v>183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7" t="s">
        <v>81</v>
      </c>
      <c r="BK204" s="240">
        <f>ROUND(I204*H204,2)</f>
        <v>0</v>
      </c>
      <c r="BL204" s="17" t="s">
        <v>188</v>
      </c>
      <c r="BM204" s="239" t="s">
        <v>6669</v>
      </c>
    </row>
    <row r="205" s="12" customFormat="1" ht="20.88" customHeight="1">
      <c r="A205" s="12"/>
      <c r="B205" s="211"/>
      <c r="C205" s="212"/>
      <c r="D205" s="213" t="s">
        <v>72</v>
      </c>
      <c r="E205" s="225" t="s">
        <v>6670</v>
      </c>
      <c r="F205" s="225" t="s">
        <v>6671</v>
      </c>
      <c r="G205" s="212"/>
      <c r="H205" s="212"/>
      <c r="I205" s="215"/>
      <c r="J205" s="226">
        <f>BK205</f>
        <v>0</v>
      </c>
      <c r="K205" s="212"/>
      <c r="L205" s="217"/>
      <c r="M205" s="218"/>
      <c r="N205" s="219"/>
      <c r="O205" s="219"/>
      <c r="P205" s="220">
        <f>SUM(P206:P214)</f>
        <v>0</v>
      </c>
      <c r="Q205" s="219"/>
      <c r="R205" s="220">
        <f>SUM(R206:R214)</f>
        <v>0</v>
      </c>
      <c r="S205" s="219"/>
      <c r="T205" s="221">
        <f>SUM(T206:T214)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2" t="s">
        <v>81</v>
      </c>
      <c r="AT205" s="223" t="s">
        <v>72</v>
      </c>
      <c r="AU205" s="223" t="s">
        <v>83</v>
      </c>
      <c r="AY205" s="222" t="s">
        <v>183</v>
      </c>
      <c r="BK205" s="224">
        <f>SUM(BK206:BK214)</f>
        <v>0</v>
      </c>
    </row>
    <row r="206" s="2" customFormat="1" ht="16.5" customHeight="1">
      <c r="A206" s="38"/>
      <c r="B206" s="39"/>
      <c r="C206" s="227" t="s">
        <v>932</v>
      </c>
      <c r="D206" s="227" t="s">
        <v>185</v>
      </c>
      <c r="E206" s="228" t="s">
        <v>6672</v>
      </c>
      <c r="F206" s="229" t="s">
        <v>6673</v>
      </c>
      <c r="G206" s="230" t="s">
        <v>1875</v>
      </c>
      <c r="H206" s="231">
        <v>1</v>
      </c>
      <c r="I206" s="232"/>
      <c r="J206" s="233">
        <f>ROUND(I206*H206,2)</f>
        <v>0</v>
      </c>
      <c r="K206" s="234"/>
      <c r="L206" s="44"/>
      <c r="M206" s="235" t="s">
        <v>1</v>
      </c>
      <c r="N206" s="236" t="s">
        <v>38</v>
      </c>
      <c r="O206" s="91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9" t="s">
        <v>188</v>
      </c>
      <c r="AT206" s="239" t="s">
        <v>185</v>
      </c>
      <c r="AU206" s="239" t="s">
        <v>199</v>
      </c>
      <c r="AY206" s="17" t="s">
        <v>183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7" t="s">
        <v>81</v>
      </c>
      <c r="BK206" s="240">
        <f>ROUND(I206*H206,2)</f>
        <v>0</v>
      </c>
      <c r="BL206" s="17" t="s">
        <v>188</v>
      </c>
      <c r="BM206" s="239" t="s">
        <v>6674</v>
      </c>
    </row>
    <row r="207" s="2" customFormat="1" ht="16.5" customHeight="1">
      <c r="A207" s="38"/>
      <c r="B207" s="39"/>
      <c r="C207" s="227" t="s">
        <v>936</v>
      </c>
      <c r="D207" s="227" t="s">
        <v>185</v>
      </c>
      <c r="E207" s="228" t="s">
        <v>6675</v>
      </c>
      <c r="F207" s="229" t="s">
        <v>6676</v>
      </c>
      <c r="G207" s="230" t="s">
        <v>1875</v>
      </c>
      <c r="H207" s="231">
        <v>1</v>
      </c>
      <c r="I207" s="232"/>
      <c r="J207" s="233">
        <f>ROUND(I207*H207,2)</f>
        <v>0</v>
      </c>
      <c r="K207" s="234"/>
      <c r="L207" s="44"/>
      <c r="M207" s="235" t="s">
        <v>1</v>
      </c>
      <c r="N207" s="236" t="s">
        <v>38</v>
      </c>
      <c r="O207" s="91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188</v>
      </c>
      <c r="AT207" s="239" t="s">
        <v>185</v>
      </c>
      <c r="AU207" s="239" t="s">
        <v>199</v>
      </c>
      <c r="AY207" s="17" t="s">
        <v>183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81</v>
      </c>
      <c r="BK207" s="240">
        <f>ROUND(I207*H207,2)</f>
        <v>0</v>
      </c>
      <c r="BL207" s="17" t="s">
        <v>188</v>
      </c>
      <c r="BM207" s="239" t="s">
        <v>6677</v>
      </c>
    </row>
    <row r="208" s="2" customFormat="1" ht="24.15" customHeight="1">
      <c r="A208" s="38"/>
      <c r="B208" s="39"/>
      <c r="C208" s="227" t="s">
        <v>941</v>
      </c>
      <c r="D208" s="227" t="s">
        <v>185</v>
      </c>
      <c r="E208" s="228" t="s">
        <v>6678</v>
      </c>
      <c r="F208" s="229" t="s">
        <v>6679</v>
      </c>
      <c r="G208" s="230" t="s">
        <v>1875</v>
      </c>
      <c r="H208" s="231">
        <v>1</v>
      </c>
      <c r="I208" s="232"/>
      <c r="J208" s="233">
        <f>ROUND(I208*H208,2)</f>
        <v>0</v>
      </c>
      <c r="K208" s="234"/>
      <c r="L208" s="44"/>
      <c r="M208" s="235" t="s">
        <v>1</v>
      </c>
      <c r="N208" s="236" t="s">
        <v>38</v>
      </c>
      <c r="O208" s="91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188</v>
      </c>
      <c r="AT208" s="239" t="s">
        <v>185</v>
      </c>
      <c r="AU208" s="239" t="s">
        <v>199</v>
      </c>
      <c r="AY208" s="17" t="s">
        <v>183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7" t="s">
        <v>81</v>
      </c>
      <c r="BK208" s="240">
        <f>ROUND(I208*H208,2)</f>
        <v>0</v>
      </c>
      <c r="BL208" s="17" t="s">
        <v>188</v>
      </c>
      <c r="BM208" s="239" t="s">
        <v>6680</v>
      </c>
    </row>
    <row r="209" s="2" customFormat="1" ht="16.5" customHeight="1">
      <c r="A209" s="38"/>
      <c r="B209" s="39"/>
      <c r="C209" s="227" t="s">
        <v>946</v>
      </c>
      <c r="D209" s="227" t="s">
        <v>185</v>
      </c>
      <c r="E209" s="228" t="s">
        <v>6681</v>
      </c>
      <c r="F209" s="229" t="s">
        <v>6682</v>
      </c>
      <c r="G209" s="230" t="s">
        <v>1875</v>
      </c>
      <c r="H209" s="231">
        <v>2</v>
      </c>
      <c r="I209" s="232"/>
      <c r="J209" s="233">
        <f>ROUND(I209*H209,2)</f>
        <v>0</v>
      </c>
      <c r="K209" s="234"/>
      <c r="L209" s="44"/>
      <c r="M209" s="235" t="s">
        <v>1</v>
      </c>
      <c r="N209" s="236" t="s">
        <v>38</v>
      </c>
      <c r="O209" s="91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188</v>
      </c>
      <c r="AT209" s="239" t="s">
        <v>185</v>
      </c>
      <c r="AU209" s="239" t="s">
        <v>199</v>
      </c>
      <c r="AY209" s="17" t="s">
        <v>183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81</v>
      </c>
      <c r="BK209" s="240">
        <f>ROUND(I209*H209,2)</f>
        <v>0</v>
      </c>
      <c r="BL209" s="17" t="s">
        <v>188</v>
      </c>
      <c r="BM209" s="239" t="s">
        <v>6683</v>
      </c>
    </row>
    <row r="210" s="2" customFormat="1" ht="16.5" customHeight="1">
      <c r="A210" s="38"/>
      <c r="B210" s="39"/>
      <c r="C210" s="227" t="s">
        <v>951</v>
      </c>
      <c r="D210" s="227" t="s">
        <v>185</v>
      </c>
      <c r="E210" s="228" t="s">
        <v>6684</v>
      </c>
      <c r="F210" s="229" t="s">
        <v>6685</v>
      </c>
      <c r="G210" s="230" t="s">
        <v>1875</v>
      </c>
      <c r="H210" s="231">
        <v>2</v>
      </c>
      <c r="I210" s="232"/>
      <c r="J210" s="233">
        <f>ROUND(I210*H210,2)</f>
        <v>0</v>
      </c>
      <c r="K210" s="234"/>
      <c r="L210" s="44"/>
      <c r="M210" s="235" t="s">
        <v>1</v>
      </c>
      <c r="N210" s="236" t="s">
        <v>38</v>
      </c>
      <c r="O210" s="91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9" t="s">
        <v>188</v>
      </c>
      <c r="AT210" s="239" t="s">
        <v>185</v>
      </c>
      <c r="AU210" s="239" t="s">
        <v>199</v>
      </c>
      <c r="AY210" s="17" t="s">
        <v>183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7" t="s">
        <v>81</v>
      </c>
      <c r="BK210" s="240">
        <f>ROUND(I210*H210,2)</f>
        <v>0</v>
      </c>
      <c r="BL210" s="17" t="s">
        <v>188</v>
      </c>
      <c r="BM210" s="239" t="s">
        <v>6686</v>
      </c>
    </row>
    <row r="211" s="2" customFormat="1" ht="16.5" customHeight="1">
      <c r="A211" s="38"/>
      <c r="B211" s="39"/>
      <c r="C211" s="227" t="s">
        <v>956</v>
      </c>
      <c r="D211" s="227" t="s">
        <v>185</v>
      </c>
      <c r="E211" s="228" t="s">
        <v>6687</v>
      </c>
      <c r="F211" s="229" t="s">
        <v>6688</v>
      </c>
      <c r="G211" s="230" t="s">
        <v>1875</v>
      </c>
      <c r="H211" s="231">
        <v>1</v>
      </c>
      <c r="I211" s="232"/>
      <c r="J211" s="233">
        <f>ROUND(I211*H211,2)</f>
        <v>0</v>
      </c>
      <c r="K211" s="234"/>
      <c r="L211" s="44"/>
      <c r="M211" s="235" t="s">
        <v>1</v>
      </c>
      <c r="N211" s="236" t="s">
        <v>38</v>
      </c>
      <c r="O211" s="91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188</v>
      </c>
      <c r="AT211" s="239" t="s">
        <v>185</v>
      </c>
      <c r="AU211" s="239" t="s">
        <v>199</v>
      </c>
      <c r="AY211" s="17" t="s">
        <v>183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7" t="s">
        <v>81</v>
      </c>
      <c r="BK211" s="240">
        <f>ROUND(I211*H211,2)</f>
        <v>0</v>
      </c>
      <c r="BL211" s="17" t="s">
        <v>188</v>
      </c>
      <c r="BM211" s="239" t="s">
        <v>6689</v>
      </c>
    </row>
    <row r="212" s="2" customFormat="1" ht="21.75" customHeight="1">
      <c r="A212" s="38"/>
      <c r="B212" s="39"/>
      <c r="C212" s="227" t="s">
        <v>961</v>
      </c>
      <c r="D212" s="227" t="s">
        <v>185</v>
      </c>
      <c r="E212" s="228" t="s">
        <v>6690</v>
      </c>
      <c r="F212" s="229" t="s">
        <v>6691</v>
      </c>
      <c r="G212" s="230" t="s">
        <v>319</v>
      </c>
      <c r="H212" s="231">
        <v>200</v>
      </c>
      <c r="I212" s="232"/>
      <c r="J212" s="233">
        <f>ROUND(I212*H212,2)</f>
        <v>0</v>
      </c>
      <c r="K212" s="234"/>
      <c r="L212" s="44"/>
      <c r="M212" s="235" t="s">
        <v>1</v>
      </c>
      <c r="N212" s="236" t="s">
        <v>38</v>
      </c>
      <c r="O212" s="91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9" t="s">
        <v>188</v>
      </c>
      <c r="AT212" s="239" t="s">
        <v>185</v>
      </c>
      <c r="AU212" s="239" t="s">
        <v>199</v>
      </c>
      <c r="AY212" s="17" t="s">
        <v>183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7" t="s">
        <v>81</v>
      </c>
      <c r="BK212" s="240">
        <f>ROUND(I212*H212,2)</f>
        <v>0</v>
      </c>
      <c r="BL212" s="17" t="s">
        <v>188</v>
      </c>
      <c r="BM212" s="239" t="s">
        <v>6692</v>
      </c>
    </row>
    <row r="213" s="2" customFormat="1" ht="21.75" customHeight="1">
      <c r="A213" s="38"/>
      <c r="B213" s="39"/>
      <c r="C213" s="227" t="s">
        <v>963</v>
      </c>
      <c r="D213" s="227" t="s">
        <v>185</v>
      </c>
      <c r="E213" s="228" t="s">
        <v>6693</v>
      </c>
      <c r="F213" s="229" t="s">
        <v>6694</v>
      </c>
      <c r="G213" s="230" t="s">
        <v>319</v>
      </c>
      <c r="H213" s="231">
        <v>100</v>
      </c>
      <c r="I213" s="232"/>
      <c r="J213" s="233">
        <f>ROUND(I213*H213,2)</f>
        <v>0</v>
      </c>
      <c r="K213" s="234"/>
      <c r="L213" s="44"/>
      <c r="M213" s="235" t="s">
        <v>1</v>
      </c>
      <c r="N213" s="236" t="s">
        <v>38</v>
      </c>
      <c r="O213" s="91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188</v>
      </c>
      <c r="AT213" s="239" t="s">
        <v>185</v>
      </c>
      <c r="AU213" s="239" t="s">
        <v>199</v>
      </c>
      <c r="AY213" s="17" t="s">
        <v>183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7" t="s">
        <v>81</v>
      </c>
      <c r="BK213" s="240">
        <f>ROUND(I213*H213,2)</f>
        <v>0</v>
      </c>
      <c r="BL213" s="17" t="s">
        <v>188</v>
      </c>
      <c r="BM213" s="239" t="s">
        <v>6695</v>
      </c>
    </row>
    <row r="214" s="2" customFormat="1" ht="16.5" customHeight="1">
      <c r="A214" s="38"/>
      <c r="B214" s="39"/>
      <c r="C214" s="227" t="s">
        <v>967</v>
      </c>
      <c r="D214" s="227" t="s">
        <v>185</v>
      </c>
      <c r="E214" s="228" t="s">
        <v>6696</v>
      </c>
      <c r="F214" s="229" t="s">
        <v>6697</v>
      </c>
      <c r="G214" s="230" t="s">
        <v>1875</v>
      </c>
      <c r="H214" s="231">
        <v>2</v>
      </c>
      <c r="I214" s="232"/>
      <c r="J214" s="233">
        <f>ROUND(I214*H214,2)</f>
        <v>0</v>
      </c>
      <c r="K214" s="234"/>
      <c r="L214" s="44"/>
      <c r="M214" s="235" t="s">
        <v>1</v>
      </c>
      <c r="N214" s="236" t="s">
        <v>38</v>
      </c>
      <c r="O214" s="91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188</v>
      </c>
      <c r="AT214" s="239" t="s">
        <v>185</v>
      </c>
      <c r="AU214" s="239" t="s">
        <v>199</v>
      </c>
      <c r="AY214" s="17" t="s">
        <v>183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81</v>
      </c>
      <c r="BK214" s="240">
        <f>ROUND(I214*H214,2)</f>
        <v>0</v>
      </c>
      <c r="BL214" s="17" t="s">
        <v>188</v>
      </c>
      <c r="BM214" s="239" t="s">
        <v>6698</v>
      </c>
    </row>
    <row r="215" s="12" customFormat="1" ht="20.88" customHeight="1">
      <c r="A215" s="12"/>
      <c r="B215" s="211"/>
      <c r="C215" s="212"/>
      <c r="D215" s="213" t="s">
        <v>72</v>
      </c>
      <c r="E215" s="225" t="s">
        <v>6699</v>
      </c>
      <c r="F215" s="225" t="s">
        <v>6700</v>
      </c>
      <c r="G215" s="212"/>
      <c r="H215" s="212"/>
      <c r="I215" s="215"/>
      <c r="J215" s="226">
        <f>BK215</f>
        <v>0</v>
      </c>
      <c r="K215" s="212"/>
      <c r="L215" s="217"/>
      <c r="M215" s="218"/>
      <c r="N215" s="219"/>
      <c r="O215" s="219"/>
      <c r="P215" s="220">
        <f>SUM(P216:P217)</f>
        <v>0</v>
      </c>
      <c r="Q215" s="219"/>
      <c r="R215" s="220">
        <f>SUM(R216:R217)</f>
        <v>0</v>
      </c>
      <c r="S215" s="219"/>
      <c r="T215" s="221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2" t="s">
        <v>81</v>
      </c>
      <c r="AT215" s="223" t="s">
        <v>72</v>
      </c>
      <c r="AU215" s="223" t="s">
        <v>83</v>
      </c>
      <c r="AY215" s="222" t="s">
        <v>183</v>
      </c>
      <c r="BK215" s="224">
        <f>SUM(BK216:BK217)</f>
        <v>0</v>
      </c>
    </row>
    <row r="216" s="2" customFormat="1" ht="16.5" customHeight="1">
      <c r="A216" s="38"/>
      <c r="B216" s="39"/>
      <c r="C216" s="227" t="s">
        <v>973</v>
      </c>
      <c r="D216" s="227" t="s">
        <v>185</v>
      </c>
      <c r="E216" s="228" t="s">
        <v>6701</v>
      </c>
      <c r="F216" s="229" t="s">
        <v>6702</v>
      </c>
      <c r="G216" s="230" t="s">
        <v>1875</v>
      </c>
      <c r="H216" s="231">
        <v>5</v>
      </c>
      <c r="I216" s="232"/>
      <c r="J216" s="233">
        <f>ROUND(I216*H216,2)</f>
        <v>0</v>
      </c>
      <c r="K216" s="234"/>
      <c r="L216" s="44"/>
      <c r="M216" s="235" t="s">
        <v>1</v>
      </c>
      <c r="N216" s="236" t="s">
        <v>38</v>
      </c>
      <c r="O216" s="91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9" t="s">
        <v>188</v>
      </c>
      <c r="AT216" s="239" t="s">
        <v>185</v>
      </c>
      <c r="AU216" s="239" t="s">
        <v>199</v>
      </c>
      <c r="AY216" s="17" t="s">
        <v>183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7" t="s">
        <v>81</v>
      </c>
      <c r="BK216" s="240">
        <f>ROUND(I216*H216,2)</f>
        <v>0</v>
      </c>
      <c r="BL216" s="17" t="s">
        <v>188</v>
      </c>
      <c r="BM216" s="239" t="s">
        <v>6703</v>
      </c>
    </row>
    <row r="217" s="2" customFormat="1" ht="16.5" customHeight="1">
      <c r="A217" s="38"/>
      <c r="B217" s="39"/>
      <c r="C217" s="227" t="s">
        <v>978</v>
      </c>
      <c r="D217" s="227" t="s">
        <v>185</v>
      </c>
      <c r="E217" s="228" t="s">
        <v>6704</v>
      </c>
      <c r="F217" s="229" t="s">
        <v>6705</v>
      </c>
      <c r="G217" s="230" t="s">
        <v>319</v>
      </c>
      <c r="H217" s="231">
        <v>150</v>
      </c>
      <c r="I217" s="232"/>
      <c r="J217" s="233">
        <f>ROUND(I217*H217,2)</f>
        <v>0</v>
      </c>
      <c r="K217" s="234"/>
      <c r="L217" s="44"/>
      <c r="M217" s="235" t="s">
        <v>1</v>
      </c>
      <c r="N217" s="236" t="s">
        <v>38</v>
      </c>
      <c r="O217" s="91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9" t="s">
        <v>188</v>
      </c>
      <c r="AT217" s="239" t="s">
        <v>185</v>
      </c>
      <c r="AU217" s="239" t="s">
        <v>199</v>
      </c>
      <c r="AY217" s="17" t="s">
        <v>183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7" t="s">
        <v>81</v>
      </c>
      <c r="BK217" s="240">
        <f>ROUND(I217*H217,2)</f>
        <v>0</v>
      </c>
      <c r="BL217" s="17" t="s">
        <v>188</v>
      </c>
      <c r="BM217" s="239" t="s">
        <v>6706</v>
      </c>
    </row>
    <row r="218" s="12" customFormat="1" ht="20.88" customHeight="1">
      <c r="A218" s="12"/>
      <c r="B218" s="211"/>
      <c r="C218" s="212"/>
      <c r="D218" s="213" t="s">
        <v>72</v>
      </c>
      <c r="E218" s="225" t="s">
        <v>6707</v>
      </c>
      <c r="F218" s="225" t="s">
        <v>6708</v>
      </c>
      <c r="G218" s="212"/>
      <c r="H218" s="212"/>
      <c r="I218" s="215"/>
      <c r="J218" s="226">
        <f>BK218</f>
        <v>0</v>
      </c>
      <c r="K218" s="212"/>
      <c r="L218" s="217"/>
      <c r="M218" s="218"/>
      <c r="N218" s="219"/>
      <c r="O218" s="219"/>
      <c r="P218" s="220">
        <f>SUM(P219:P220)</f>
        <v>0</v>
      </c>
      <c r="Q218" s="219"/>
      <c r="R218" s="220">
        <f>SUM(R219:R220)</f>
        <v>0</v>
      </c>
      <c r="S218" s="219"/>
      <c r="T218" s="221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2" t="s">
        <v>81</v>
      </c>
      <c r="AT218" s="223" t="s">
        <v>72</v>
      </c>
      <c r="AU218" s="223" t="s">
        <v>83</v>
      </c>
      <c r="AY218" s="222" t="s">
        <v>183</v>
      </c>
      <c r="BK218" s="224">
        <f>SUM(BK219:BK220)</f>
        <v>0</v>
      </c>
    </row>
    <row r="219" s="2" customFormat="1" ht="16.5" customHeight="1">
      <c r="A219" s="38"/>
      <c r="B219" s="39"/>
      <c r="C219" s="227" t="s">
        <v>986</v>
      </c>
      <c r="D219" s="227" t="s">
        <v>185</v>
      </c>
      <c r="E219" s="228" t="s">
        <v>6709</v>
      </c>
      <c r="F219" s="229" t="s">
        <v>6702</v>
      </c>
      <c r="G219" s="230" t="s">
        <v>1875</v>
      </c>
      <c r="H219" s="231">
        <v>9</v>
      </c>
      <c r="I219" s="232"/>
      <c r="J219" s="233">
        <f>ROUND(I219*H219,2)</f>
        <v>0</v>
      </c>
      <c r="K219" s="234"/>
      <c r="L219" s="44"/>
      <c r="M219" s="235" t="s">
        <v>1</v>
      </c>
      <c r="N219" s="236" t="s">
        <v>38</v>
      </c>
      <c r="O219" s="91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9" t="s">
        <v>188</v>
      </c>
      <c r="AT219" s="239" t="s">
        <v>185</v>
      </c>
      <c r="AU219" s="239" t="s">
        <v>199</v>
      </c>
      <c r="AY219" s="17" t="s">
        <v>183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7" t="s">
        <v>81</v>
      </c>
      <c r="BK219" s="240">
        <f>ROUND(I219*H219,2)</f>
        <v>0</v>
      </c>
      <c r="BL219" s="17" t="s">
        <v>188</v>
      </c>
      <c r="BM219" s="239" t="s">
        <v>6710</v>
      </c>
    </row>
    <row r="220" s="2" customFormat="1" ht="16.5" customHeight="1">
      <c r="A220" s="38"/>
      <c r="B220" s="39"/>
      <c r="C220" s="227" t="s">
        <v>990</v>
      </c>
      <c r="D220" s="227" t="s">
        <v>185</v>
      </c>
      <c r="E220" s="228" t="s">
        <v>6711</v>
      </c>
      <c r="F220" s="229" t="s">
        <v>6712</v>
      </c>
      <c r="G220" s="230" t="s">
        <v>319</v>
      </c>
      <c r="H220" s="231">
        <v>305</v>
      </c>
      <c r="I220" s="232"/>
      <c r="J220" s="233">
        <f>ROUND(I220*H220,2)</f>
        <v>0</v>
      </c>
      <c r="K220" s="234"/>
      <c r="L220" s="44"/>
      <c r="M220" s="235" t="s">
        <v>1</v>
      </c>
      <c r="N220" s="236" t="s">
        <v>38</v>
      </c>
      <c r="O220" s="91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9" t="s">
        <v>188</v>
      </c>
      <c r="AT220" s="239" t="s">
        <v>185</v>
      </c>
      <c r="AU220" s="239" t="s">
        <v>199</v>
      </c>
      <c r="AY220" s="17" t="s">
        <v>183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7" t="s">
        <v>81</v>
      </c>
      <c r="BK220" s="240">
        <f>ROUND(I220*H220,2)</f>
        <v>0</v>
      </c>
      <c r="BL220" s="17" t="s">
        <v>188</v>
      </c>
      <c r="BM220" s="239" t="s">
        <v>6713</v>
      </c>
    </row>
    <row r="221" s="12" customFormat="1" ht="20.88" customHeight="1">
      <c r="A221" s="12"/>
      <c r="B221" s="211"/>
      <c r="C221" s="212"/>
      <c r="D221" s="213" t="s">
        <v>72</v>
      </c>
      <c r="E221" s="225" t="s">
        <v>6714</v>
      </c>
      <c r="F221" s="225" t="s">
        <v>6715</v>
      </c>
      <c r="G221" s="212"/>
      <c r="H221" s="212"/>
      <c r="I221" s="215"/>
      <c r="J221" s="226">
        <f>BK221</f>
        <v>0</v>
      </c>
      <c r="K221" s="212"/>
      <c r="L221" s="217"/>
      <c r="M221" s="218"/>
      <c r="N221" s="219"/>
      <c r="O221" s="219"/>
      <c r="P221" s="220">
        <f>SUM(P222:P228)</f>
        <v>0</v>
      </c>
      <c r="Q221" s="219"/>
      <c r="R221" s="220">
        <f>SUM(R222:R228)</f>
        <v>0</v>
      </c>
      <c r="S221" s="219"/>
      <c r="T221" s="221">
        <f>SUM(T222:T228)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2" t="s">
        <v>81</v>
      </c>
      <c r="AT221" s="223" t="s">
        <v>72</v>
      </c>
      <c r="AU221" s="223" t="s">
        <v>83</v>
      </c>
      <c r="AY221" s="222" t="s">
        <v>183</v>
      </c>
      <c r="BK221" s="224">
        <f>SUM(BK222:BK228)</f>
        <v>0</v>
      </c>
    </row>
    <row r="222" s="2" customFormat="1" ht="16.5" customHeight="1">
      <c r="A222" s="38"/>
      <c r="B222" s="39"/>
      <c r="C222" s="227" t="s">
        <v>997</v>
      </c>
      <c r="D222" s="227" t="s">
        <v>185</v>
      </c>
      <c r="E222" s="228" t="s">
        <v>6716</v>
      </c>
      <c r="F222" s="229" t="s">
        <v>6702</v>
      </c>
      <c r="G222" s="230" t="s">
        <v>1875</v>
      </c>
      <c r="H222" s="231">
        <v>9</v>
      </c>
      <c r="I222" s="232"/>
      <c r="J222" s="233">
        <f>ROUND(I222*H222,2)</f>
        <v>0</v>
      </c>
      <c r="K222" s="234"/>
      <c r="L222" s="44"/>
      <c r="M222" s="235" t="s">
        <v>1</v>
      </c>
      <c r="N222" s="236" t="s">
        <v>38</v>
      </c>
      <c r="O222" s="91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9" t="s">
        <v>188</v>
      </c>
      <c r="AT222" s="239" t="s">
        <v>185</v>
      </c>
      <c r="AU222" s="239" t="s">
        <v>199</v>
      </c>
      <c r="AY222" s="17" t="s">
        <v>183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7" t="s">
        <v>81</v>
      </c>
      <c r="BK222" s="240">
        <f>ROUND(I222*H222,2)</f>
        <v>0</v>
      </c>
      <c r="BL222" s="17" t="s">
        <v>188</v>
      </c>
      <c r="BM222" s="239" t="s">
        <v>6717</v>
      </c>
    </row>
    <row r="223" s="2" customFormat="1" ht="16.5" customHeight="1">
      <c r="A223" s="38"/>
      <c r="B223" s="39"/>
      <c r="C223" s="227" t="s">
        <v>1001</v>
      </c>
      <c r="D223" s="227" t="s">
        <v>185</v>
      </c>
      <c r="E223" s="228" t="s">
        <v>6718</v>
      </c>
      <c r="F223" s="229" t="s">
        <v>6712</v>
      </c>
      <c r="G223" s="230" t="s">
        <v>319</v>
      </c>
      <c r="H223" s="231">
        <v>305</v>
      </c>
      <c r="I223" s="232"/>
      <c r="J223" s="233">
        <f>ROUND(I223*H223,2)</f>
        <v>0</v>
      </c>
      <c r="K223" s="234"/>
      <c r="L223" s="44"/>
      <c r="M223" s="235" t="s">
        <v>1</v>
      </c>
      <c r="N223" s="236" t="s">
        <v>38</v>
      </c>
      <c r="O223" s="91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9" t="s">
        <v>188</v>
      </c>
      <c r="AT223" s="239" t="s">
        <v>185</v>
      </c>
      <c r="AU223" s="239" t="s">
        <v>199</v>
      </c>
      <c r="AY223" s="17" t="s">
        <v>183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7" t="s">
        <v>81</v>
      </c>
      <c r="BK223" s="240">
        <f>ROUND(I223*H223,2)</f>
        <v>0</v>
      </c>
      <c r="BL223" s="17" t="s">
        <v>188</v>
      </c>
      <c r="BM223" s="239" t="s">
        <v>6719</v>
      </c>
    </row>
    <row r="224" s="2" customFormat="1" ht="16.5" customHeight="1">
      <c r="A224" s="38"/>
      <c r="B224" s="39"/>
      <c r="C224" s="227" t="s">
        <v>1006</v>
      </c>
      <c r="D224" s="227" t="s">
        <v>185</v>
      </c>
      <c r="E224" s="228" t="s">
        <v>6720</v>
      </c>
      <c r="F224" s="229" t="s">
        <v>6721</v>
      </c>
      <c r="G224" s="230" t="s">
        <v>1875</v>
      </c>
      <c r="H224" s="231">
        <v>30</v>
      </c>
      <c r="I224" s="232"/>
      <c r="J224" s="233">
        <f>ROUND(I224*H224,2)</f>
        <v>0</v>
      </c>
      <c r="K224" s="234"/>
      <c r="L224" s="44"/>
      <c r="M224" s="235" t="s">
        <v>1</v>
      </c>
      <c r="N224" s="236" t="s">
        <v>38</v>
      </c>
      <c r="O224" s="91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188</v>
      </c>
      <c r="AT224" s="239" t="s">
        <v>185</v>
      </c>
      <c r="AU224" s="239" t="s">
        <v>199</v>
      </c>
      <c r="AY224" s="17" t="s">
        <v>183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81</v>
      </c>
      <c r="BK224" s="240">
        <f>ROUND(I224*H224,2)</f>
        <v>0</v>
      </c>
      <c r="BL224" s="17" t="s">
        <v>188</v>
      </c>
      <c r="BM224" s="239" t="s">
        <v>6722</v>
      </c>
    </row>
    <row r="225" s="2" customFormat="1" ht="16.5" customHeight="1">
      <c r="A225" s="38"/>
      <c r="B225" s="39"/>
      <c r="C225" s="227" t="s">
        <v>1010</v>
      </c>
      <c r="D225" s="227" t="s">
        <v>185</v>
      </c>
      <c r="E225" s="228" t="s">
        <v>6723</v>
      </c>
      <c r="F225" s="229" t="s">
        <v>6724</v>
      </c>
      <c r="G225" s="230" t="s">
        <v>1875</v>
      </c>
      <c r="H225" s="231">
        <v>30</v>
      </c>
      <c r="I225" s="232"/>
      <c r="J225" s="233">
        <f>ROUND(I225*H225,2)</f>
        <v>0</v>
      </c>
      <c r="K225" s="234"/>
      <c r="L225" s="44"/>
      <c r="M225" s="235" t="s">
        <v>1</v>
      </c>
      <c r="N225" s="236" t="s">
        <v>38</v>
      </c>
      <c r="O225" s="91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9" t="s">
        <v>188</v>
      </c>
      <c r="AT225" s="239" t="s">
        <v>185</v>
      </c>
      <c r="AU225" s="239" t="s">
        <v>199</v>
      </c>
      <c r="AY225" s="17" t="s">
        <v>183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7" t="s">
        <v>81</v>
      </c>
      <c r="BK225" s="240">
        <f>ROUND(I225*H225,2)</f>
        <v>0</v>
      </c>
      <c r="BL225" s="17" t="s">
        <v>188</v>
      </c>
      <c r="BM225" s="239" t="s">
        <v>6725</v>
      </c>
    </row>
    <row r="226" s="2" customFormat="1" ht="16.5" customHeight="1">
      <c r="A226" s="38"/>
      <c r="B226" s="39"/>
      <c r="C226" s="227" t="s">
        <v>1015</v>
      </c>
      <c r="D226" s="227" t="s">
        <v>185</v>
      </c>
      <c r="E226" s="228" t="s">
        <v>6726</v>
      </c>
      <c r="F226" s="229" t="s">
        <v>6727</v>
      </c>
      <c r="G226" s="230" t="s">
        <v>1875</v>
      </c>
      <c r="H226" s="231">
        <v>30</v>
      </c>
      <c r="I226" s="232"/>
      <c r="J226" s="233">
        <f>ROUND(I226*H226,2)</f>
        <v>0</v>
      </c>
      <c r="K226" s="234"/>
      <c r="L226" s="44"/>
      <c r="M226" s="235" t="s">
        <v>1</v>
      </c>
      <c r="N226" s="236" t="s">
        <v>38</v>
      </c>
      <c r="O226" s="91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9" t="s">
        <v>188</v>
      </c>
      <c r="AT226" s="239" t="s">
        <v>185</v>
      </c>
      <c r="AU226" s="239" t="s">
        <v>199</v>
      </c>
      <c r="AY226" s="17" t="s">
        <v>183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7" t="s">
        <v>81</v>
      </c>
      <c r="BK226" s="240">
        <f>ROUND(I226*H226,2)</f>
        <v>0</v>
      </c>
      <c r="BL226" s="17" t="s">
        <v>188</v>
      </c>
      <c r="BM226" s="239" t="s">
        <v>6728</v>
      </c>
    </row>
    <row r="227" s="2" customFormat="1" ht="24.15" customHeight="1">
      <c r="A227" s="38"/>
      <c r="B227" s="39"/>
      <c r="C227" s="227" t="s">
        <v>1019</v>
      </c>
      <c r="D227" s="227" t="s">
        <v>185</v>
      </c>
      <c r="E227" s="228" t="s">
        <v>6729</v>
      </c>
      <c r="F227" s="229" t="s">
        <v>6730</v>
      </c>
      <c r="G227" s="230" t="s">
        <v>1875</v>
      </c>
      <c r="H227" s="231">
        <v>30</v>
      </c>
      <c r="I227" s="232"/>
      <c r="J227" s="233">
        <f>ROUND(I227*H227,2)</f>
        <v>0</v>
      </c>
      <c r="K227" s="234"/>
      <c r="L227" s="44"/>
      <c r="M227" s="235" t="s">
        <v>1</v>
      </c>
      <c r="N227" s="236" t="s">
        <v>38</v>
      </c>
      <c r="O227" s="91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188</v>
      </c>
      <c r="AT227" s="239" t="s">
        <v>185</v>
      </c>
      <c r="AU227" s="239" t="s">
        <v>199</v>
      </c>
      <c r="AY227" s="17" t="s">
        <v>183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81</v>
      </c>
      <c r="BK227" s="240">
        <f>ROUND(I227*H227,2)</f>
        <v>0</v>
      </c>
      <c r="BL227" s="17" t="s">
        <v>188</v>
      </c>
      <c r="BM227" s="239" t="s">
        <v>6731</v>
      </c>
    </row>
    <row r="228" s="2" customFormat="1" ht="16.5" customHeight="1">
      <c r="A228" s="38"/>
      <c r="B228" s="39"/>
      <c r="C228" s="227" t="s">
        <v>1030</v>
      </c>
      <c r="D228" s="227" t="s">
        <v>185</v>
      </c>
      <c r="E228" s="228" t="s">
        <v>6732</v>
      </c>
      <c r="F228" s="229" t="s">
        <v>6733</v>
      </c>
      <c r="G228" s="230" t="s">
        <v>319</v>
      </c>
      <c r="H228" s="231">
        <v>600</v>
      </c>
      <c r="I228" s="232"/>
      <c r="J228" s="233">
        <f>ROUND(I228*H228,2)</f>
        <v>0</v>
      </c>
      <c r="K228" s="234"/>
      <c r="L228" s="44"/>
      <c r="M228" s="235" t="s">
        <v>1</v>
      </c>
      <c r="N228" s="236" t="s">
        <v>38</v>
      </c>
      <c r="O228" s="91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9" t="s">
        <v>188</v>
      </c>
      <c r="AT228" s="239" t="s">
        <v>185</v>
      </c>
      <c r="AU228" s="239" t="s">
        <v>199</v>
      </c>
      <c r="AY228" s="17" t="s">
        <v>183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7" t="s">
        <v>81</v>
      </c>
      <c r="BK228" s="240">
        <f>ROUND(I228*H228,2)</f>
        <v>0</v>
      </c>
      <c r="BL228" s="17" t="s">
        <v>188</v>
      </c>
      <c r="BM228" s="239" t="s">
        <v>6734</v>
      </c>
    </row>
    <row r="229" s="12" customFormat="1" ht="20.88" customHeight="1">
      <c r="A229" s="12"/>
      <c r="B229" s="211"/>
      <c r="C229" s="212"/>
      <c r="D229" s="213" t="s">
        <v>72</v>
      </c>
      <c r="E229" s="225" t="s">
        <v>6735</v>
      </c>
      <c r="F229" s="225" t="s">
        <v>6736</v>
      </c>
      <c r="G229" s="212"/>
      <c r="H229" s="212"/>
      <c r="I229" s="215"/>
      <c r="J229" s="226">
        <f>BK229</f>
        <v>0</v>
      </c>
      <c r="K229" s="212"/>
      <c r="L229" s="217"/>
      <c r="M229" s="218"/>
      <c r="N229" s="219"/>
      <c r="O229" s="219"/>
      <c r="P229" s="220">
        <f>SUM(P230:P236)</f>
        <v>0</v>
      </c>
      <c r="Q229" s="219"/>
      <c r="R229" s="220">
        <f>SUM(R230:R236)</f>
        <v>0</v>
      </c>
      <c r="S229" s="219"/>
      <c r="T229" s="221">
        <f>SUM(T230:T236)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2" t="s">
        <v>81</v>
      </c>
      <c r="AT229" s="223" t="s">
        <v>72</v>
      </c>
      <c r="AU229" s="223" t="s">
        <v>83</v>
      </c>
      <c r="AY229" s="222" t="s">
        <v>183</v>
      </c>
      <c r="BK229" s="224">
        <f>SUM(BK230:BK236)</f>
        <v>0</v>
      </c>
    </row>
    <row r="230" s="2" customFormat="1" ht="16.5" customHeight="1">
      <c r="A230" s="38"/>
      <c r="B230" s="39"/>
      <c r="C230" s="227" t="s">
        <v>1050</v>
      </c>
      <c r="D230" s="227" t="s">
        <v>185</v>
      </c>
      <c r="E230" s="228" t="s">
        <v>6737</v>
      </c>
      <c r="F230" s="229" t="s">
        <v>6738</v>
      </c>
      <c r="G230" s="230" t="s">
        <v>1875</v>
      </c>
      <c r="H230" s="231">
        <v>16</v>
      </c>
      <c r="I230" s="232"/>
      <c r="J230" s="233">
        <f>ROUND(I230*H230,2)</f>
        <v>0</v>
      </c>
      <c r="K230" s="234"/>
      <c r="L230" s="44"/>
      <c r="M230" s="235" t="s">
        <v>1</v>
      </c>
      <c r="N230" s="236" t="s">
        <v>38</v>
      </c>
      <c r="O230" s="91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188</v>
      </c>
      <c r="AT230" s="239" t="s">
        <v>185</v>
      </c>
      <c r="AU230" s="239" t="s">
        <v>199</v>
      </c>
      <c r="AY230" s="17" t="s">
        <v>183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7" t="s">
        <v>81</v>
      </c>
      <c r="BK230" s="240">
        <f>ROUND(I230*H230,2)</f>
        <v>0</v>
      </c>
      <c r="BL230" s="17" t="s">
        <v>188</v>
      </c>
      <c r="BM230" s="239" t="s">
        <v>6739</v>
      </c>
    </row>
    <row r="231" s="2" customFormat="1" ht="16.5" customHeight="1">
      <c r="A231" s="38"/>
      <c r="B231" s="39"/>
      <c r="C231" s="227" t="s">
        <v>1055</v>
      </c>
      <c r="D231" s="227" t="s">
        <v>185</v>
      </c>
      <c r="E231" s="228" t="s">
        <v>6740</v>
      </c>
      <c r="F231" s="229" t="s">
        <v>6741</v>
      </c>
      <c r="G231" s="230" t="s">
        <v>1875</v>
      </c>
      <c r="H231" s="231">
        <v>16</v>
      </c>
      <c r="I231" s="232"/>
      <c r="J231" s="233">
        <f>ROUND(I231*H231,2)</f>
        <v>0</v>
      </c>
      <c r="K231" s="234"/>
      <c r="L231" s="44"/>
      <c r="M231" s="235" t="s">
        <v>1</v>
      </c>
      <c r="N231" s="236" t="s">
        <v>38</v>
      </c>
      <c r="O231" s="91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9" t="s">
        <v>188</v>
      </c>
      <c r="AT231" s="239" t="s">
        <v>185</v>
      </c>
      <c r="AU231" s="239" t="s">
        <v>199</v>
      </c>
      <c r="AY231" s="17" t="s">
        <v>183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7" t="s">
        <v>81</v>
      </c>
      <c r="BK231" s="240">
        <f>ROUND(I231*H231,2)</f>
        <v>0</v>
      </c>
      <c r="BL231" s="17" t="s">
        <v>188</v>
      </c>
      <c r="BM231" s="239" t="s">
        <v>6742</v>
      </c>
    </row>
    <row r="232" s="2" customFormat="1" ht="16.5" customHeight="1">
      <c r="A232" s="38"/>
      <c r="B232" s="39"/>
      <c r="C232" s="227" t="s">
        <v>1061</v>
      </c>
      <c r="D232" s="227" t="s">
        <v>185</v>
      </c>
      <c r="E232" s="228" t="s">
        <v>6743</v>
      </c>
      <c r="F232" s="229" t="s">
        <v>6552</v>
      </c>
      <c r="G232" s="230" t="s">
        <v>319</v>
      </c>
      <c r="H232" s="231">
        <v>400</v>
      </c>
      <c r="I232" s="232"/>
      <c r="J232" s="233">
        <f>ROUND(I232*H232,2)</f>
        <v>0</v>
      </c>
      <c r="K232" s="234"/>
      <c r="L232" s="44"/>
      <c r="M232" s="235" t="s">
        <v>1</v>
      </c>
      <c r="N232" s="236" t="s">
        <v>38</v>
      </c>
      <c r="O232" s="91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9" t="s">
        <v>188</v>
      </c>
      <c r="AT232" s="239" t="s">
        <v>185</v>
      </c>
      <c r="AU232" s="239" t="s">
        <v>199</v>
      </c>
      <c r="AY232" s="17" t="s">
        <v>183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7" t="s">
        <v>81</v>
      </c>
      <c r="BK232" s="240">
        <f>ROUND(I232*H232,2)</f>
        <v>0</v>
      </c>
      <c r="BL232" s="17" t="s">
        <v>188</v>
      </c>
      <c r="BM232" s="239" t="s">
        <v>6744</v>
      </c>
    </row>
    <row r="233" s="2" customFormat="1" ht="16.5" customHeight="1">
      <c r="A233" s="38"/>
      <c r="B233" s="39"/>
      <c r="C233" s="227" t="s">
        <v>1126</v>
      </c>
      <c r="D233" s="227" t="s">
        <v>185</v>
      </c>
      <c r="E233" s="228" t="s">
        <v>6745</v>
      </c>
      <c r="F233" s="229" t="s">
        <v>6746</v>
      </c>
      <c r="G233" s="230" t="s">
        <v>1875</v>
      </c>
      <c r="H233" s="231">
        <v>4</v>
      </c>
      <c r="I233" s="232"/>
      <c r="J233" s="233">
        <f>ROUND(I233*H233,2)</f>
        <v>0</v>
      </c>
      <c r="K233" s="234"/>
      <c r="L233" s="44"/>
      <c r="M233" s="235" t="s">
        <v>1</v>
      </c>
      <c r="N233" s="236" t="s">
        <v>38</v>
      </c>
      <c r="O233" s="91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9" t="s">
        <v>188</v>
      </c>
      <c r="AT233" s="239" t="s">
        <v>185</v>
      </c>
      <c r="AU233" s="239" t="s">
        <v>199</v>
      </c>
      <c r="AY233" s="17" t="s">
        <v>183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7" t="s">
        <v>81</v>
      </c>
      <c r="BK233" s="240">
        <f>ROUND(I233*H233,2)</f>
        <v>0</v>
      </c>
      <c r="BL233" s="17" t="s">
        <v>188</v>
      </c>
      <c r="BM233" s="239" t="s">
        <v>6747</v>
      </c>
    </row>
    <row r="234" s="2" customFormat="1" ht="24.15" customHeight="1">
      <c r="A234" s="38"/>
      <c r="B234" s="39"/>
      <c r="C234" s="227" t="s">
        <v>1149</v>
      </c>
      <c r="D234" s="227" t="s">
        <v>185</v>
      </c>
      <c r="E234" s="228" t="s">
        <v>6748</v>
      </c>
      <c r="F234" s="229" t="s">
        <v>6749</v>
      </c>
      <c r="G234" s="230" t="s">
        <v>1875</v>
      </c>
      <c r="H234" s="231">
        <v>1</v>
      </c>
      <c r="I234" s="232"/>
      <c r="J234" s="233">
        <f>ROUND(I234*H234,2)</f>
        <v>0</v>
      </c>
      <c r="K234" s="234"/>
      <c r="L234" s="44"/>
      <c r="M234" s="235" t="s">
        <v>1</v>
      </c>
      <c r="N234" s="236" t="s">
        <v>38</v>
      </c>
      <c r="O234" s="91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188</v>
      </c>
      <c r="AT234" s="239" t="s">
        <v>185</v>
      </c>
      <c r="AU234" s="239" t="s">
        <v>199</v>
      </c>
      <c r="AY234" s="17" t="s">
        <v>183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7" t="s">
        <v>81</v>
      </c>
      <c r="BK234" s="240">
        <f>ROUND(I234*H234,2)</f>
        <v>0</v>
      </c>
      <c r="BL234" s="17" t="s">
        <v>188</v>
      </c>
      <c r="BM234" s="239" t="s">
        <v>6750</v>
      </c>
    </row>
    <row r="235" s="2" customFormat="1" ht="16.5" customHeight="1">
      <c r="A235" s="38"/>
      <c r="B235" s="39"/>
      <c r="C235" s="227" t="s">
        <v>1153</v>
      </c>
      <c r="D235" s="227" t="s">
        <v>185</v>
      </c>
      <c r="E235" s="228" t="s">
        <v>6751</v>
      </c>
      <c r="F235" s="229" t="s">
        <v>6752</v>
      </c>
      <c r="G235" s="230" t="s">
        <v>1</v>
      </c>
      <c r="H235" s="231">
        <v>0</v>
      </c>
      <c r="I235" s="232"/>
      <c r="J235" s="233">
        <f>ROUND(I235*H235,2)</f>
        <v>0</v>
      </c>
      <c r="K235" s="234"/>
      <c r="L235" s="44"/>
      <c r="M235" s="235" t="s">
        <v>1</v>
      </c>
      <c r="N235" s="236" t="s">
        <v>38</v>
      </c>
      <c r="O235" s="91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188</v>
      </c>
      <c r="AT235" s="239" t="s">
        <v>185</v>
      </c>
      <c r="AU235" s="239" t="s">
        <v>199</v>
      </c>
      <c r="AY235" s="17" t="s">
        <v>183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81</v>
      </c>
      <c r="BK235" s="240">
        <f>ROUND(I235*H235,2)</f>
        <v>0</v>
      </c>
      <c r="BL235" s="17" t="s">
        <v>188</v>
      </c>
      <c r="BM235" s="239" t="s">
        <v>6753</v>
      </c>
    </row>
    <row r="236" s="2" customFormat="1" ht="24.15" customHeight="1">
      <c r="A236" s="38"/>
      <c r="B236" s="39"/>
      <c r="C236" s="227" t="s">
        <v>1174</v>
      </c>
      <c r="D236" s="227" t="s">
        <v>185</v>
      </c>
      <c r="E236" s="228" t="s">
        <v>6754</v>
      </c>
      <c r="F236" s="229" t="s">
        <v>6755</v>
      </c>
      <c r="G236" s="230" t="s">
        <v>319</v>
      </c>
      <c r="H236" s="231">
        <v>70</v>
      </c>
      <c r="I236" s="232"/>
      <c r="J236" s="233">
        <f>ROUND(I236*H236,2)</f>
        <v>0</v>
      </c>
      <c r="K236" s="234"/>
      <c r="L236" s="44"/>
      <c r="M236" s="235" t="s">
        <v>1</v>
      </c>
      <c r="N236" s="236" t="s">
        <v>38</v>
      </c>
      <c r="O236" s="91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188</v>
      </c>
      <c r="AT236" s="239" t="s">
        <v>185</v>
      </c>
      <c r="AU236" s="239" t="s">
        <v>199</v>
      </c>
      <c r="AY236" s="17" t="s">
        <v>183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7" t="s">
        <v>81</v>
      </c>
      <c r="BK236" s="240">
        <f>ROUND(I236*H236,2)</f>
        <v>0</v>
      </c>
      <c r="BL236" s="17" t="s">
        <v>188</v>
      </c>
      <c r="BM236" s="239" t="s">
        <v>6756</v>
      </c>
    </row>
    <row r="237" s="12" customFormat="1" ht="20.88" customHeight="1">
      <c r="A237" s="12"/>
      <c r="B237" s="211"/>
      <c r="C237" s="212"/>
      <c r="D237" s="213" t="s">
        <v>72</v>
      </c>
      <c r="E237" s="225" t="s">
        <v>6757</v>
      </c>
      <c r="F237" s="225" t="s">
        <v>6758</v>
      </c>
      <c r="G237" s="212"/>
      <c r="H237" s="212"/>
      <c r="I237" s="215"/>
      <c r="J237" s="226">
        <f>BK237</f>
        <v>0</v>
      </c>
      <c r="K237" s="212"/>
      <c r="L237" s="217"/>
      <c r="M237" s="218"/>
      <c r="N237" s="219"/>
      <c r="O237" s="219"/>
      <c r="P237" s="220">
        <f>SUM(P238:P239)</f>
        <v>0</v>
      </c>
      <c r="Q237" s="219"/>
      <c r="R237" s="220">
        <f>SUM(R238:R239)</f>
        <v>0</v>
      </c>
      <c r="S237" s="219"/>
      <c r="T237" s="221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2" t="s">
        <v>81</v>
      </c>
      <c r="AT237" s="223" t="s">
        <v>72</v>
      </c>
      <c r="AU237" s="223" t="s">
        <v>83</v>
      </c>
      <c r="AY237" s="222" t="s">
        <v>183</v>
      </c>
      <c r="BK237" s="224">
        <f>SUM(BK238:BK239)</f>
        <v>0</v>
      </c>
    </row>
    <row r="238" s="2" customFormat="1" ht="24.15" customHeight="1">
      <c r="A238" s="38"/>
      <c r="B238" s="39"/>
      <c r="C238" s="227" t="s">
        <v>1178</v>
      </c>
      <c r="D238" s="227" t="s">
        <v>185</v>
      </c>
      <c r="E238" s="228" t="s">
        <v>6759</v>
      </c>
      <c r="F238" s="229" t="s">
        <v>6760</v>
      </c>
      <c r="G238" s="230" t="s">
        <v>1875</v>
      </c>
      <c r="H238" s="231">
        <v>1</v>
      </c>
      <c r="I238" s="232"/>
      <c r="J238" s="233">
        <f>ROUND(I238*H238,2)</f>
        <v>0</v>
      </c>
      <c r="K238" s="234"/>
      <c r="L238" s="44"/>
      <c r="M238" s="235" t="s">
        <v>1</v>
      </c>
      <c r="N238" s="236" t="s">
        <v>38</v>
      </c>
      <c r="O238" s="91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9" t="s">
        <v>188</v>
      </c>
      <c r="AT238" s="239" t="s">
        <v>185</v>
      </c>
      <c r="AU238" s="239" t="s">
        <v>199</v>
      </c>
      <c r="AY238" s="17" t="s">
        <v>183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7" t="s">
        <v>81</v>
      </c>
      <c r="BK238" s="240">
        <f>ROUND(I238*H238,2)</f>
        <v>0</v>
      </c>
      <c r="BL238" s="17" t="s">
        <v>188</v>
      </c>
      <c r="BM238" s="239" t="s">
        <v>6761</v>
      </c>
    </row>
    <row r="239" s="2" customFormat="1" ht="16.5" customHeight="1">
      <c r="A239" s="38"/>
      <c r="B239" s="39"/>
      <c r="C239" s="227" t="s">
        <v>1182</v>
      </c>
      <c r="D239" s="227" t="s">
        <v>185</v>
      </c>
      <c r="E239" s="228" t="s">
        <v>6762</v>
      </c>
      <c r="F239" s="229" t="s">
        <v>6763</v>
      </c>
      <c r="G239" s="230" t="s">
        <v>319</v>
      </c>
      <c r="H239" s="231">
        <v>10</v>
      </c>
      <c r="I239" s="232"/>
      <c r="J239" s="233">
        <f>ROUND(I239*H239,2)</f>
        <v>0</v>
      </c>
      <c r="K239" s="234"/>
      <c r="L239" s="44"/>
      <c r="M239" s="235" t="s">
        <v>1</v>
      </c>
      <c r="N239" s="236" t="s">
        <v>38</v>
      </c>
      <c r="O239" s="91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9" t="s">
        <v>188</v>
      </c>
      <c r="AT239" s="239" t="s">
        <v>185</v>
      </c>
      <c r="AU239" s="239" t="s">
        <v>199</v>
      </c>
      <c r="AY239" s="17" t="s">
        <v>183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7" t="s">
        <v>81</v>
      </c>
      <c r="BK239" s="240">
        <f>ROUND(I239*H239,2)</f>
        <v>0</v>
      </c>
      <c r="BL239" s="17" t="s">
        <v>188</v>
      </c>
      <c r="BM239" s="239" t="s">
        <v>6764</v>
      </c>
    </row>
    <row r="240" s="12" customFormat="1" ht="20.88" customHeight="1">
      <c r="A240" s="12"/>
      <c r="B240" s="211"/>
      <c r="C240" s="212"/>
      <c r="D240" s="213" t="s">
        <v>72</v>
      </c>
      <c r="E240" s="225" t="s">
        <v>6765</v>
      </c>
      <c r="F240" s="225" t="s">
        <v>6766</v>
      </c>
      <c r="G240" s="212"/>
      <c r="H240" s="212"/>
      <c r="I240" s="215"/>
      <c r="J240" s="226">
        <f>BK240</f>
        <v>0</v>
      </c>
      <c r="K240" s="212"/>
      <c r="L240" s="217"/>
      <c r="M240" s="218"/>
      <c r="N240" s="219"/>
      <c r="O240" s="219"/>
      <c r="P240" s="220">
        <f>P241</f>
        <v>0</v>
      </c>
      <c r="Q240" s="219"/>
      <c r="R240" s="220">
        <f>R241</f>
        <v>0</v>
      </c>
      <c r="S240" s="219"/>
      <c r="T240" s="221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2" t="s">
        <v>81</v>
      </c>
      <c r="AT240" s="223" t="s">
        <v>72</v>
      </c>
      <c r="AU240" s="223" t="s">
        <v>83</v>
      </c>
      <c r="AY240" s="222" t="s">
        <v>183</v>
      </c>
      <c r="BK240" s="224">
        <f>BK241</f>
        <v>0</v>
      </c>
    </row>
    <row r="241" s="2" customFormat="1" ht="16.5" customHeight="1">
      <c r="A241" s="38"/>
      <c r="B241" s="39"/>
      <c r="C241" s="227" t="s">
        <v>1190</v>
      </c>
      <c r="D241" s="227" t="s">
        <v>185</v>
      </c>
      <c r="E241" s="228" t="s">
        <v>6767</v>
      </c>
      <c r="F241" s="229" t="s">
        <v>6587</v>
      </c>
      <c r="G241" s="230" t="s">
        <v>939</v>
      </c>
      <c r="H241" s="231">
        <v>50</v>
      </c>
      <c r="I241" s="232"/>
      <c r="J241" s="233">
        <f>ROUND(I241*H241,2)</f>
        <v>0</v>
      </c>
      <c r="K241" s="234"/>
      <c r="L241" s="44"/>
      <c r="M241" s="235" t="s">
        <v>1</v>
      </c>
      <c r="N241" s="236" t="s">
        <v>38</v>
      </c>
      <c r="O241" s="91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9" t="s">
        <v>188</v>
      </c>
      <c r="AT241" s="239" t="s">
        <v>185</v>
      </c>
      <c r="AU241" s="239" t="s">
        <v>199</v>
      </c>
      <c r="AY241" s="17" t="s">
        <v>183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7" t="s">
        <v>81</v>
      </c>
      <c r="BK241" s="240">
        <f>ROUND(I241*H241,2)</f>
        <v>0</v>
      </c>
      <c r="BL241" s="17" t="s">
        <v>188</v>
      </c>
      <c r="BM241" s="239" t="s">
        <v>6768</v>
      </c>
    </row>
    <row r="242" s="12" customFormat="1" ht="20.88" customHeight="1">
      <c r="A242" s="12"/>
      <c r="B242" s="211"/>
      <c r="C242" s="212"/>
      <c r="D242" s="213" t="s">
        <v>72</v>
      </c>
      <c r="E242" s="225" t="s">
        <v>6769</v>
      </c>
      <c r="F242" s="225" t="s">
        <v>6770</v>
      </c>
      <c r="G242" s="212"/>
      <c r="H242" s="212"/>
      <c r="I242" s="215"/>
      <c r="J242" s="226">
        <f>BK242</f>
        <v>0</v>
      </c>
      <c r="K242" s="212"/>
      <c r="L242" s="217"/>
      <c r="M242" s="218"/>
      <c r="N242" s="219"/>
      <c r="O242" s="219"/>
      <c r="P242" s="220">
        <f>SUM(P243:P247)</f>
        <v>0</v>
      </c>
      <c r="Q242" s="219"/>
      <c r="R242" s="220">
        <f>SUM(R243:R247)</f>
        <v>0</v>
      </c>
      <c r="S242" s="219"/>
      <c r="T242" s="221">
        <f>SUM(T243:T247)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2" t="s">
        <v>81</v>
      </c>
      <c r="AT242" s="223" t="s">
        <v>72</v>
      </c>
      <c r="AU242" s="223" t="s">
        <v>83</v>
      </c>
      <c r="AY242" s="222" t="s">
        <v>183</v>
      </c>
      <c r="BK242" s="224">
        <f>SUM(BK243:BK247)</f>
        <v>0</v>
      </c>
    </row>
    <row r="243" s="2" customFormat="1" ht="24.15" customHeight="1">
      <c r="A243" s="38"/>
      <c r="B243" s="39"/>
      <c r="C243" s="227" t="s">
        <v>1195</v>
      </c>
      <c r="D243" s="227" t="s">
        <v>185</v>
      </c>
      <c r="E243" s="228" t="s">
        <v>6771</v>
      </c>
      <c r="F243" s="229" t="s">
        <v>6772</v>
      </c>
      <c r="G243" s="230" t="s">
        <v>1875</v>
      </c>
      <c r="H243" s="231">
        <v>1</v>
      </c>
      <c r="I243" s="232"/>
      <c r="J243" s="233">
        <f>ROUND(I243*H243,2)</f>
        <v>0</v>
      </c>
      <c r="K243" s="234"/>
      <c r="L243" s="44"/>
      <c r="M243" s="235" t="s">
        <v>1</v>
      </c>
      <c r="N243" s="236" t="s">
        <v>38</v>
      </c>
      <c r="O243" s="91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9" t="s">
        <v>188</v>
      </c>
      <c r="AT243" s="239" t="s">
        <v>185</v>
      </c>
      <c r="AU243" s="239" t="s">
        <v>199</v>
      </c>
      <c r="AY243" s="17" t="s">
        <v>183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7" t="s">
        <v>81</v>
      </c>
      <c r="BK243" s="240">
        <f>ROUND(I243*H243,2)</f>
        <v>0</v>
      </c>
      <c r="BL243" s="17" t="s">
        <v>188</v>
      </c>
      <c r="BM243" s="239" t="s">
        <v>6773</v>
      </c>
    </row>
    <row r="244" s="2" customFormat="1" ht="16.5" customHeight="1">
      <c r="A244" s="38"/>
      <c r="B244" s="39"/>
      <c r="C244" s="227" t="s">
        <v>1210</v>
      </c>
      <c r="D244" s="227" t="s">
        <v>185</v>
      </c>
      <c r="E244" s="228" t="s">
        <v>6774</v>
      </c>
      <c r="F244" s="229" t="s">
        <v>6775</v>
      </c>
      <c r="G244" s="230" t="s">
        <v>1875</v>
      </c>
      <c r="H244" s="231">
        <v>1</v>
      </c>
      <c r="I244" s="232"/>
      <c r="J244" s="233">
        <f>ROUND(I244*H244,2)</f>
        <v>0</v>
      </c>
      <c r="K244" s="234"/>
      <c r="L244" s="44"/>
      <c r="M244" s="235" t="s">
        <v>1</v>
      </c>
      <c r="N244" s="236" t="s">
        <v>38</v>
      </c>
      <c r="O244" s="91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188</v>
      </c>
      <c r="AT244" s="239" t="s">
        <v>185</v>
      </c>
      <c r="AU244" s="239" t="s">
        <v>199</v>
      </c>
      <c r="AY244" s="17" t="s">
        <v>183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7" t="s">
        <v>81</v>
      </c>
      <c r="BK244" s="240">
        <f>ROUND(I244*H244,2)</f>
        <v>0</v>
      </c>
      <c r="BL244" s="17" t="s">
        <v>188</v>
      </c>
      <c r="BM244" s="239" t="s">
        <v>6776</v>
      </c>
    </row>
    <row r="245" s="2" customFormat="1" ht="16.5" customHeight="1">
      <c r="A245" s="38"/>
      <c r="B245" s="39"/>
      <c r="C245" s="227" t="s">
        <v>1216</v>
      </c>
      <c r="D245" s="227" t="s">
        <v>185</v>
      </c>
      <c r="E245" s="228" t="s">
        <v>6777</v>
      </c>
      <c r="F245" s="229" t="s">
        <v>6778</v>
      </c>
      <c r="G245" s="230" t="s">
        <v>1875</v>
      </c>
      <c r="H245" s="231">
        <v>2</v>
      </c>
      <c r="I245" s="232"/>
      <c r="J245" s="233">
        <f>ROUND(I245*H245,2)</f>
        <v>0</v>
      </c>
      <c r="K245" s="234"/>
      <c r="L245" s="44"/>
      <c r="M245" s="235" t="s">
        <v>1</v>
      </c>
      <c r="N245" s="236" t="s">
        <v>38</v>
      </c>
      <c r="O245" s="91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9" t="s">
        <v>188</v>
      </c>
      <c r="AT245" s="239" t="s">
        <v>185</v>
      </c>
      <c r="AU245" s="239" t="s">
        <v>199</v>
      </c>
      <c r="AY245" s="17" t="s">
        <v>183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7" t="s">
        <v>81</v>
      </c>
      <c r="BK245" s="240">
        <f>ROUND(I245*H245,2)</f>
        <v>0</v>
      </c>
      <c r="BL245" s="17" t="s">
        <v>188</v>
      </c>
      <c r="BM245" s="239" t="s">
        <v>6779</v>
      </c>
    </row>
    <row r="246" s="2" customFormat="1" ht="16.5" customHeight="1">
      <c r="A246" s="38"/>
      <c r="B246" s="39"/>
      <c r="C246" s="227" t="s">
        <v>1221</v>
      </c>
      <c r="D246" s="227" t="s">
        <v>185</v>
      </c>
      <c r="E246" s="228" t="s">
        <v>6780</v>
      </c>
      <c r="F246" s="229" t="s">
        <v>6781</v>
      </c>
      <c r="G246" s="230" t="s">
        <v>1875</v>
      </c>
      <c r="H246" s="231">
        <v>1</v>
      </c>
      <c r="I246" s="232"/>
      <c r="J246" s="233">
        <f>ROUND(I246*H246,2)</f>
        <v>0</v>
      </c>
      <c r="K246" s="234"/>
      <c r="L246" s="44"/>
      <c r="M246" s="235" t="s">
        <v>1</v>
      </c>
      <c r="N246" s="236" t="s">
        <v>38</v>
      </c>
      <c r="O246" s="91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188</v>
      </c>
      <c r="AT246" s="239" t="s">
        <v>185</v>
      </c>
      <c r="AU246" s="239" t="s">
        <v>199</v>
      </c>
      <c r="AY246" s="17" t="s">
        <v>183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7" t="s">
        <v>81</v>
      </c>
      <c r="BK246" s="240">
        <f>ROUND(I246*H246,2)</f>
        <v>0</v>
      </c>
      <c r="BL246" s="17" t="s">
        <v>188</v>
      </c>
      <c r="BM246" s="239" t="s">
        <v>6782</v>
      </c>
    </row>
    <row r="247" s="2" customFormat="1" ht="16.5" customHeight="1">
      <c r="A247" s="38"/>
      <c r="B247" s="39"/>
      <c r="C247" s="227" t="s">
        <v>1230</v>
      </c>
      <c r="D247" s="227" t="s">
        <v>185</v>
      </c>
      <c r="E247" s="228" t="s">
        <v>6783</v>
      </c>
      <c r="F247" s="229" t="s">
        <v>6763</v>
      </c>
      <c r="G247" s="230" t="s">
        <v>319</v>
      </c>
      <c r="H247" s="231">
        <v>30</v>
      </c>
      <c r="I247" s="232"/>
      <c r="J247" s="233">
        <f>ROUND(I247*H247,2)</f>
        <v>0</v>
      </c>
      <c r="K247" s="234"/>
      <c r="L247" s="44"/>
      <c r="M247" s="235" t="s">
        <v>1</v>
      </c>
      <c r="N247" s="236" t="s">
        <v>38</v>
      </c>
      <c r="O247" s="91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9" t="s">
        <v>188</v>
      </c>
      <c r="AT247" s="239" t="s">
        <v>185</v>
      </c>
      <c r="AU247" s="239" t="s">
        <v>199</v>
      </c>
      <c r="AY247" s="17" t="s">
        <v>183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7" t="s">
        <v>81</v>
      </c>
      <c r="BK247" s="240">
        <f>ROUND(I247*H247,2)</f>
        <v>0</v>
      </c>
      <c r="BL247" s="17" t="s">
        <v>188</v>
      </c>
      <c r="BM247" s="239" t="s">
        <v>6784</v>
      </c>
    </row>
    <row r="248" s="12" customFormat="1" ht="20.88" customHeight="1">
      <c r="A248" s="12"/>
      <c r="B248" s="211"/>
      <c r="C248" s="212"/>
      <c r="D248" s="213" t="s">
        <v>72</v>
      </c>
      <c r="E248" s="225" t="s">
        <v>6785</v>
      </c>
      <c r="F248" s="225" t="s">
        <v>6786</v>
      </c>
      <c r="G248" s="212"/>
      <c r="H248" s="212"/>
      <c r="I248" s="215"/>
      <c r="J248" s="226">
        <f>BK248</f>
        <v>0</v>
      </c>
      <c r="K248" s="212"/>
      <c r="L248" s="217"/>
      <c r="M248" s="218"/>
      <c r="N248" s="219"/>
      <c r="O248" s="219"/>
      <c r="P248" s="220">
        <f>SUM(P249:P256)</f>
        <v>0</v>
      </c>
      <c r="Q248" s="219"/>
      <c r="R248" s="220">
        <f>SUM(R249:R256)</f>
        <v>0</v>
      </c>
      <c r="S248" s="219"/>
      <c r="T248" s="221">
        <f>SUM(T249:T256)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2" t="s">
        <v>81</v>
      </c>
      <c r="AT248" s="223" t="s">
        <v>72</v>
      </c>
      <c r="AU248" s="223" t="s">
        <v>83</v>
      </c>
      <c r="AY248" s="222" t="s">
        <v>183</v>
      </c>
      <c r="BK248" s="224">
        <f>SUM(BK249:BK256)</f>
        <v>0</v>
      </c>
    </row>
    <row r="249" s="2" customFormat="1" ht="16.5" customHeight="1">
      <c r="A249" s="38"/>
      <c r="B249" s="39"/>
      <c r="C249" s="227" t="s">
        <v>1245</v>
      </c>
      <c r="D249" s="227" t="s">
        <v>185</v>
      </c>
      <c r="E249" s="228" t="s">
        <v>6787</v>
      </c>
      <c r="F249" s="229" t="s">
        <v>6788</v>
      </c>
      <c r="G249" s="230" t="s">
        <v>319</v>
      </c>
      <c r="H249" s="231">
        <v>100</v>
      </c>
      <c r="I249" s="232"/>
      <c r="J249" s="233">
        <f>ROUND(I249*H249,2)</f>
        <v>0</v>
      </c>
      <c r="K249" s="234"/>
      <c r="L249" s="44"/>
      <c r="M249" s="235" t="s">
        <v>1</v>
      </c>
      <c r="N249" s="236" t="s">
        <v>38</v>
      </c>
      <c r="O249" s="91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188</v>
      </c>
      <c r="AT249" s="239" t="s">
        <v>185</v>
      </c>
      <c r="AU249" s="239" t="s">
        <v>199</v>
      </c>
      <c r="AY249" s="17" t="s">
        <v>183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81</v>
      </c>
      <c r="BK249" s="240">
        <f>ROUND(I249*H249,2)</f>
        <v>0</v>
      </c>
      <c r="BL249" s="17" t="s">
        <v>188</v>
      </c>
      <c r="BM249" s="239" t="s">
        <v>6789</v>
      </c>
    </row>
    <row r="250" s="2" customFormat="1" ht="16.5" customHeight="1">
      <c r="A250" s="38"/>
      <c r="B250" s="39"/>
      <c r="C250" s="227" t="s">
        <v>1255</v>
      </c>
      <c r="D250" s="227" t="s">
        <v>185</v>
      </c>
      <c r="E250" s="228" t="s">
        <v>6790</v>
      </c>
      <c r="F250" s="229" t="s">
        <v>6791</v>
      </c>
      <c r="G250" s="230" t="s">
        <v>319</v>
      </c>
      <c r="H250" s="231">
        <v>100</v>
      </c>
      <c r="I250" s="232"/>
      <c r="J250" s="233">
        <f>ROUND(I250*H250,2)</f>
        <v>0</v>
      </c>
      <c r="K250" s="234"/>
      <c r="L250" s="44"/>
      <c r="M250" s="235" t="s">
        <v>1</v>
      </c>
      <c r="N250" s="236" t="s">
        <v>38</v>
      </c>
      <c r="O250" s="91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9" t="s">
        <v>188</v>
      </c>
      <c r="AT250" s="239" t="s">
        <v>185</v>
      </c>
      <c r="AU250" s="239" t="s">
        <v>199</v>
      </c>
      <c r="AY250" s="17" t="s">
        <v>183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7" t="s">
        <v>81</v>
      </c>
      <c r="BK250" s="240">
        <f>ROUND(I250*H250,2)</f>
        <v>0</v>
      </c>
      <c r="BL250" s="17" t="s">
        <v>188</v>
      </c>
      <c r="BM250" s="239" t="s">
        <v>6792</v>
      </c>
    </row>
    <row r="251" s="2" customFormat="1" ht="16.5" customHeight="1">
      <c r="A251" s="38"/>
      <c r="B251" s="39"/>
      <c r="C251" s="227" t="s">
        <v>1262</v>
      </c>
      <c r="D251" s="227" t="s">
        <v>185</v>
      </c>
      <c r="E251" s="228" t="s">
        <v>6793</v>
      </c>
      <c r="F251" s="229" t="s">
        <v>6794</v>
      </c>
      <c r="G251" s="230" t="s">
        <v>319</v>
      </c>
      <c r="H251" s="231">
        <v>100</v>
      </c>
      <c r="I251" s="232"/>
      <c r="J251" s="233">
        <f>ROUND(I251*H251,2)</f>
        <v>0</v>
      </c>
      <c r="K251" s="234"/>
      <c r="L251" s="44"/>
      <c r="M251" s="235" t="s">
        <v>1</v>
      </c>
      <c r="N251" s="236" t="s">
        <v>38</v>
      </c>
      <c r="O251" s="91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188</v>
      </c>
      <c r="AT251" s="239" t="s">
        <v>185</v>
      </c>
      <c r="AU251" s="239" t="s">
        <v>199</v>
      </c>
      <c r="AY251" s="17" t="s">
        <v>183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7" t="s">
        <v>81</v>
      </c>
      <c r="BK251" s="240">
        <f>ROUND(I251*H251,2)</f>
        <v>0</v>
      </c>
      <c r="BL251" s="17" t="s">
        <v>188</v>
      </c>
      <c r="BM251" s="239" t="s">
        <v>6795</v>
      </c>
    </row>
    <row r="252" s="2" customFormat="1" ht="16.5" customHeight="1">
      <c r="A252" s="38"/>
      <c r="B252" s="39"/>
      <c r="C252" s="227" t="s">
        <v>1270</v>
      </c>
      <c r="D252" s="227" t="s">
        <v>185</v>
      </c>
      <c r="E252" s="228" t="s">
        <v>6796</v>
      </c>
      <c r="F252" s="229" t="s">
        <v>6797</v>
      </c>
      <c r="G252" s="230" t="s">
        <v>1875</v>
      </c>
      <c r="H252" s="231">
        <v>4</v>
      </c>
      <c r="I252" s="232"/>
      <c r="J252" s="233">
        <f>ROUND(I252*H252,2)</f>
        <v>0</v>
      </c>
      <c r="K252" s="234"/>
      <c r="L252" s="44"/>
      <c r="M252" s="235" t="s">
        <v>1</v>
      </c>
      <c r="N252" s="236" t="s">
        <v>38</v>
      </c>
      <c r="O252" s="91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188</v>
      </c>
      <c r="AT252" s="239" t="s">
        <v>185</v>
      </c>
      <c r="AU252" s="239" t="s">
        <v>199</v>
      </c>
      <c r="AY252" s="17" t="s">
        <v>183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81</v>
      </c>
      <c r="BK252" s="240">
        <f>ROUND(I252*H252,2)</f>
        <v>0</v>
      </c>
      <c r="BL252" s="17" t="s">
        <v>188</v>
      </c>
      <c r="BM252" s="239" t="s">
        <v>6798</v>
      </c>
    </row>
    <row r="253" s="2" customFormat="1" ht="16.5" customHeight="1">
      <c r="A253" s="38"/>
      <c r="B253" s="39"/>
      <c r="C253" s="227" t="s">
        <v>1276</v>
      </c>
      <c r="D253" s="227" t="s">
        <v>185</v>
      </c>
      <c r="E253" s="228" t="s">
        <v>6799</v>
      </c>
      <c r="F253" s="229" t="s">
        <v>6800</v>
      </c>
      <c r="G253" s="230" t="s">
        <v>1875</v>
      </c>
      <c r="H253" s="231">
        <v>5</v>
      </c>
      <c r="I253" s="232"/>
      <c r="J253" s="233">
        <f>ROUND(I253*H253,2)</f>
        <v>0</v>
      </c>
      <c r="K253" s="234"/>
      <c r="L253" s="44"/>
      <c r="M253" s="235" t="s">
        <v>1</v>
      </c>
      <c r="N253" s="236" t="s">
        <v>38</v>
      </c>
      <c r="O253" s="91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9" t="s">
        <v>188</v>
      </c>
      <c r="AT253" s="239" t="s">
        <v>185</v>
      </c>
      <c r="AU253" s="239" t="s">
        <v>199</v>
      </c>
      <c r="AY253" s="17" t="s">
        <v>183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7" t="s">
        <v>81</v>
      </c>
      <c r="BK253" s="240">
        <f>ROUND(I253*H253,2)</f>
        <v>0</v>
      </c>
      <c r="BL253" s="17" t="s">
        <v>188</v>
      </c>
      <c r="BM253" s="239" t="s">
        <v>6801</v>
      </c>
    </row>
    <row r="254" s="2" customFormat="1" ht="16.5" customHeight="1">
      <c r="A254" s="38"/>
      <c r="B254" s="39"/>
      <c r="C254" s="227" t="s">
        <v>1282</v>
      </c>
      <c r="D254" s="227" t="s">
        <v>185</v>
      </c>
      <c r="E254" s="228" t="s">
        <v>6802</v>
      </c>
      <c r="F254" s="229" t="s">
        <v>6803</v>
      </c>
      <c r="G254" s="230" t="s">
        <v>1408</v>
      </c>
      <c r="H254" s="231">
        <v>1</v>
      </c>
      <c r="I254" s="232"/>
      <c r="J254" s="233">
        <f>ROUND(I254*H254,2)</f>
        <v>0</v>
      </c>
      <c r="K254" s="234"/>
      <c r="L254" s="44"/>
      <c r="M254" s="235" t="s">
        <v>1</v>
      </c>
      <c r="N254" s="236" t="s">
        <v>38</v>
      </c>
      <c r="O254" s="91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9" t="s">
        <v>188</v>
      </c>
      <c r="AT254" s="239" t="s">
        <v>185</v>
      </c>
      <c r="AU254" s="239" t="s">
        <v>199</v>
      </c>
      <c r="AY254" s="17" t="s">
        <v>183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7" t="s">
        <v>81</v>
      </c>
      <c r="BK254" s="240">
        <f>ROUND(I254*H254,2)</f>
        <v>0</v>
      </c>
      <c r="BL254" s="17" t="s">
        <v>188</v>
      </c>
      <c r="BM254" s="239" t="s">
        <v>6804</v>
      </c>
    </row>
    <row r="255" s="2" customFormat="1" ht="21.75" customHeight="1">
      <c r="A255" s="38"/>
      <c r="B255" s="39"/>
      <c r="C255" s="227" t="s">
        <v>1287</v>
      </c>
      <c r="D255" s="227" t="s">
        <v>185</v>
      </c>
      <c r="E255" s="228" t="s">
        <v>6805</v>
      </c>
      <c r="F255" s="229" t="s">
        <v>6299</v>
      </c>
      <c r="G255" s="230" t="s">
        <v>1408</v>
      </c>
      <c r="H255" s="231">
        <v>1</v>
      </c>
      <c r="I255" s="232"/>
      <c r="J255" s="233">
        <f>ROUND(I255*H255,2)</f>
        <v>0</v>
      </c>
      <c r="K255" s="234"/>
      <c r="L255" s="44"/>
      <c r="M255" s="235" t="s">
        <v>1</v>
      </c>
      <c r="N255" s="236" t="s">
        <v>38</v>
      </c>
      <c r="O255" s="91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9" t="s">
        <v>188</v>
      </c>
      <c r="AT255" s="239" t="s">
        <v>185</v>
      </c>
      <c r="AU255" s="239" t="s">
        <v>199</v>
      </c>
      <c r="AY255" s="17" t="s">
        <v>183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7" t="s">
        <v>81</v>
      </c>
      <c r="BK255" s="240">
        <f>ROUND(I255*H255,2)</f>
        <v>0</v>
      </c>
      <c r="BL255" s="17" t="s">
        <v>188</v>
      </c>
      <c r="BM255" s="239" t="s">
        <v>6806</v>
      </c>
    </row>
    <row r="256" s="2" customFormat="1" ht="21.75" customHeight="1">
      <c r="A256" s="38"/>
      <c r="B256" s="39"/>
      <c r="C256" s="227" t="s">
        <v>1291</v>
      </c>
      <c r="D256" s="227" t="s">
        <v>185</v>
      </c>
      <c r="E256" s="228" t="s">
        <v>6807</v>
      </c>
      <c r="F256" s="229" t="s">
        <v>6808</v>
      </c>
      <c r="G256" s="230" t="s">
        <v>1408</v>
      </c>
      <c r="H256" s="231">
        <v>1</v>
      </c>
      <c r="I256" s="232"/>
      <c r="J256" s="233">
        <f>ROUND(I256*H256,2)</f>
        <v>0</v>
      </c>
      <c r="K256" s="234"/>
      <c r="L256" s="44"/>
      <c r="M256" s="235" t="s">
        <v>1</v>
      </c>
      <c r="N256" s="236" t="s">
        <v>38</v>
      </c>
      <c r="O256" s="91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9" t="s">
        <v>188</v>
      </c>
      <c r="AT256" s="239" t="s">
        <v>185</v>
      </c>
      <c r="AU256" s="239" t="s">
        <v>199</v>
      </c>
      <c r="AY256" s="17" t="s">
        <v>183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7" t="s">
        <v>81</v>
      </c>
      <c r="BK256" s="240">
        <f>ROUND(I256*H256,2)</f>
        <v>0</v>
      </c>
      <c r="BL256" s="17" t="s">
        <v>188</v>
      </c>
      <c r="BM256" s="239" t="s">
        <v>6809</v>
      </c>
    </row>
    <row r="257" s="12" customFormat="1" ht="25.92" customHeight="1">
      <c r="A257" s="12"/>
      <c r="B257" s="211"/>
      <c r="C257" s="212"/>
      <c r="D257" s="213" t="s">
        <v>72</v>
      </c>
      <c r="E257" s="214" t="s">
        <v>457</v>
      </c>
      <c r="F257" s="214" t="s">
        <v>458</v>
      </c>
      <c r="G257" s="212"/>
      <c r="H257" s="212"/>
      <c r="I257" s="215"/>
      <c r="J257" s="216">
        <f>BK257</f>
        <v>0</v>
      </c>
      <c r="K257" s="212"/>
      <c r="L257" s="217"/>
      <c r="M257" s="218"/>
      <c r="N257" s="219"/>
      <c r="O257" s="219"/>
      <c r="P257" s="220">
        <f>P258</f>
        <v>0</v>
      </c>
      <c r="Q257" s="219"/>
      <c r="R257" s="220">
        <f>R258</f>
        <v>0</v>
      </c>
      <c r="S257" s="219"/>
      <c r="T257" s="221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2" t="s">
        <v>83</v>
      </c>
      <c r="AT257" s="223" t="s">
        <v>72</v>
      </c>
      <c r="AU257" s="223" t="s">
        <v>73</v>
      </c>
      <c r="AY257" s="222" t="s">
        <v>183</v>
      </c>
      <c r="BK257" s="224">
        <f>BK258</f>
        <v>0</v>
      </c>
    </row>
    <row r="258" s="12" customFormat="1" ht="22.8" customHeight="1">
      <c r="A258" s="12"/>
      <c r="B258" s="211"/>
      <c r="C258" s="212"/>
      <c r="D258" s="213" t="s">
        <v>72</v>
      </c>
      <c r="E258" s="225" t="s">
        <v>2649</v>
      </c>
      <c r="F258" s="225" t="s">
        <v>2650</v>
      </c>
      <c r="G258" s="212"/>
      <c r="H258" s="212"/>
      <c r="I258" s="215"/>
      <c r="J258" s="226">
        <f>BK258</f>
        <v>0</v>
      </c>
      <c r="K258" s="212"/>
      <c r="L258" s="217"/>
      <c r="M258" s="218"/>
      <c r="N258" s="219"/>
      <c r="O258" s="219"/>
      <c r="P258" s="220">
        <f>SUM(P259:P260)</f>
        <v>0</v>
      </c>
      <c r="Q258" s="219"/>
      <c r="R258" s="220">
        <f>SUM(R259:R260)</f>
        <v>0</v>
      </c>
      <c r="S258" s="219"/>
      <c r="T258" s="221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2" t="s">
        <v>83</v>
      </c>
      <c r="AT258" s="223" t="s">
        <v>72</v>
      </c>
      <c r="AU258" s="223" t="s">
        <v>81</v>
      </c>
      <c r="AY258" s="222" t="s">
        <v>183</v>
      </c>
      <c r="BK258" s="224">
        <f>SUM(BK259:BK260)</f>
        <v>0</v>
      </c>
    </row>
    <row r="259" s="2" customFormat="1" ht="16.5" customHeight="1">
      <c r="A259" s="38"/>
      <c r="B259" s="39"/>
      <c r="C259" s="227" t="s">
        <v>1296</v>
      </c>
      <c r="D259" s="227" t="s">
        <v>185</v>
      </c>
      <c r="E259" s="228" t="s">
        <v>6810</v>
      </c>
      <c r="F259" s="229" t="s">
        <v>6811</v>
      </c>
      <c r="G259" s="230" t="s">
        <v>325</v>
      </c>
      <c r="H259" s="231">
        <v>1</v>
      </c>
      <c r="I259" s="232"/>
      <c r="J259" s="233">
        <f>ROUND(I259*H259,2)</f>
        <v>0</v>
      </c>
      <c r="K259" s="234"/>
      <c r="L259" s="44"/>
      <c r="M259" s="235" t="s">
        <v>1</v>
      </c>
      <c r="N259" s="236" t="s">
        <v>38</v>
      </c>
      <c r="O259" s="91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9" t="s">
        <v>327</v>
      </c>
      <c r="AT259" s="239" t="s">
        <v>185</v>
      </c>
      <c r="AU259" s="239" t="s">
        <v>83</v>
      </c>
      <c r="AY259" s="17" t="s">
        <v>183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7" t="s">
        <v>81</v>
      </c>
      <c r="BK259" s="240">
        <f>ROUND(I259*H259,2)</f>
        <v>0</v>
      </c>
      <c r="BL259" s="17" t="s">
        <v>327</v>
      </c>
      <c r="BM259" s="239" t="s">
        <v>6812</v>
      </c>
    </row>
    <row r="260" s="2" customFormat="1" ht="16.5" customHeight="1">
      <c r="A260" s="38"/>
      <c r="B260" s="39"/>
      <c r="C260" s="227" t="s">
        <v>1301</v>
      </c>
      <c r="D260" s="227" t="s">
        <v>185</v>
      </c>
      <c r="E260" s="228" t="s">
        <v>6813</v>
      </c>
      <c r="F260" s="229" t="s">
        <v>6814</v>
      </c>
      <c r="G260" s="230" t="s">
        <v>325</v>
      </c>
      <c r="H260" s="231">
        <v>1</v>
      </c>
      <c r="I260" s="232"/>
      <c r="J260" s="233">
        <f>ROUND(I260*H260,2)</f>
        <v>0</v>
      </c>
      <c r="K260" s="234"/>
      <c r="L260" s="44"/>
      <c r="M260" s="290" t="s">
        <v>1</v>
      </c>
      <c r="N260" s="291" t="s">
        <v>38</v>
      </c>
      <c r="O260" s="292"/>
      <c r="P260" s="293">
        <f>O260*H260</f>
        <v>0</v>
      </c>
      <c r="Q260" s="293">
        <v>0</v>
      </c>
      <c r="R260" s="293">
        <f>Q260*H260</f>
        <v>0</v>
      </c>
      <c r="S260" s="293">
        <v>0</v>
      </c>
      <c r="T260" s="29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9" t="s">
        <v>327</v>
      </c>
      <c r="AT260" s="239" t="s">
        <v>185</v>
      </c>
      <c r="AU260" s="239" t="s">
        <v>83</v>
      </c>
      <c r="AY260" s="17" t="s">
        <v>183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7" t="s">
        <v>81</v>
      </c>
      <c r="BK260" s="240">
        <f>ROUND(I260*H260,2)</f>
        <v>0</v>
      </c>
      <c r="BL260" s="17" t="s">
        <v>327</v>
      </c>
      <c r="BM260" s="239" t="s">
        <v>6815</v>
      </c>
    </row>
    <row r="261" s="2" customFormat="1" ht="6.96" customHeight="1">
      <c r="A261" s="38"/>
      <c r="B261" s="66"/>
      <c r="C261" s="67"/>
      <c r="D261" s="67"/>
      <c r="E261" s="67"/>
      <c r="F261" s="67"/>
      <c r="G261" s="67"/>
      <c r="H261" s="67"/>
      <c r="I261" s="67"/>
      <c r="J261" s="67"/>
      <c r="K261" s="67"/>
      <c r="L261" s="44"/>
      <c r="M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</row>
  </sheetData>
  <sheetProtection sheet="1" autoFilter="0" formatColumns="0" formatRows="0" objects="1" scenarios="1" spinCount="100000" saltValue="gU4i0DLVM7GSAYVfgea0I/NBv1C+oKtIvma/fOZAlsviqMQwaE3lojYLVFnFZEeEEnh0Cgvtq6EiCrNyLiW4dA==" hashValue="SJIu6800k0ObWDPF4QsZBYPNRwZsSJx+6Qh5A4DXjP+YAarWaBH3E9Lkbr9tBJCBpRnYpS2JV2lWN7P637Z94Q==" algorithmName="SHA-512" password="CC35"/>
  <autoFilter ref="C131:K260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150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6816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10. 6. 2025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ROUND((SUM(BE129:BE294)),  2)</f>
        <v>0</v>
      </c>
      <c r="G33" s="38"/>
      <c r="H33" s="38"/>
      <c r="I33" s="164">
        <v>0.20999999999999999</v>
      </c>
      <c r="J33" s="163">
        <f>ROUND(((SUM(BE129:BE294))*I33),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ROUND((SUM(BF129:BF294)),  2)</f>
        <v>0</v>
      </c>
      <c r="G34" s="38"/>
      <c r="H34" s="38"/>
      <c r="I34" s="164">
        <v>0.12</v>
      </c>
      <c r="J34" s="163">
        <f>ROUND(((SUM(BF129:BF294))*I34),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ROUND((SUM(BG129:BG294)),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ROUND((SUM(BH129:BH294)),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ROUND((SUM(BI129:BI294)),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150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11 - AV + jevištní 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10. 6. 2025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153</v>
      </c>
      <c r="D94" s="185"/>
      <c r="E94" s="185"/>
      <c r="F94" s="185"/>
      <c r="G94" s="185"/>
      <c r="H94" s="185"/>
      <c r="I94" s="185"/>
      <c r="J94" s="186" t="s">
        <v>154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155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156</v>
      </c>
    </row>
    <row r="97" s="9" customFormat="1" ht="24.96" customHeight="1">
      <c r="A97" s="9"/>
      <c r="B97" s="188"/>
      <c r="C97" s="189"/>
      <c r="D97" s="190" t="s">
        <v>6817</v>
      </c>
      <c r="E97" s="191"/>
      <c r="F97" s="191"/>
      <c r="G97" s="191"/>
      <c r="H97" s="191"/>
      <c r="I97" s="191"/>
      <c r="J97" s="192">
        <f>J130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6818</v>
      </c>
      <c r="E98" s="196"/>
      <c r="F98" s="196"/>
      <c r="G98" s="196"/>
      <c r="H98" s="196"/>
      <c r="I98" s="196"/>
      <c r="J98" s="197">
        <f>J131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6819</v>
      </c>
      <c r="E99" s="196"/>
      <c r="F99" s="196"/>
      <c r="G99" s="196"/>
      <c r="H99" s="196"/>
      <c r="I99" s="196"/>
      <c r="J99" s="197">
        <f>J160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8"/>
      <c r="C100" s="189"/>
      <c r="D100" s="190" t="s">
        <v>6820</v>
      </c>
      <c r="E100" s="191"/>
      <c r="F100" s="191"/>
      <c r="G100" s="191"/>
      <c r="H100" s="191"/>
      <c r="I100" s="191"/>
      <c r="J100" s="192">
        <f>J168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4"/>
      <c r="C101" s="133"/>
      <c r="D101" s="195" t="s">
        <v>6821</v>
      </c>
      <c r="E101" s="196"/>
      <c r="F101" s="196"/>
      <c r="G101" s="196"/>
      <c r="H101" s="196"/>
      <c r="I101" s="196"/>
      <c r="J101" s="197">
        <f>J169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6822</v>
      </c>
      <c r="E102" s="191"/>
      <c r="F102" s="191"/>
      <c r="G102" s="191"/>
      <c r="H102" s="191"/>
      <c r="I102" s="191"/>
      <c r="J102" s="192">
        <f>J203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6823</v>
      </c>
      <c r="E103" s="196"/>
      <c r="F103" s="196"/>
      <c r="G103" s="196"/>
      <c r="H103" s="196"/>
      <c r="I103" s="196"/>
      <c r="J103" s="197">
        <f>J204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6824</v>
      </c>
      <c r="E104" s="196"/>
      <c r="F104" s="196"/>
      <c r="G104" s="196"/>
      <c r="H104" s="196"/>
      <c r="I104" s="196"/>
      <c r="J104" s="197">
        <f>J232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6825</v>
      </c>
      <c r="E105" s="191"/>
      <c r="F105" s="191"/>
      <c r="G105" s="191"/>
      <c r="H105" s="191"/>
      <c r="I105" s="191"/>
      <c r="J105" s="192">
        <f>J238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6826</v>
      </c>
      <c r="E106" s="196"/>
      <c r="F106" s="196"/>
      <c r="G106" s="196"/>
      <c r="H106" s="196"/>
      <c r="I106" s="196"/>
      <c r="J106" s="197">
        <f>J239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6827</v>
      </c>
      <c r="E107" s="191"/>
      <c r="F107" s="191"/>
      <c r="G107" s="191"/>
      <c r="H107" s="191"/>
      <c r="I107" s="191"/>
      <c r="J107" s="192">
        <f>J249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6828</v>
      </c>
      <c r="E108" s="196"/>
      <c r="F108" s="196"/>
      <c r="G108" s="196"/>
      <c r="H108" s="196"/>
      <c r="I108" s="196"/>
      <c r="J108" s="197">
        <f>J250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6829</v>
      </c>
      <c r="E109" s="196"/>
      <c r="F109" s="196"/>
      <c r="G109" s="196"/>
      <c r="H109" s="196"/>
      <c r="I109" s="196"/>
      <c r="J109" s="197">
        <f>J284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168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83" t="str">
        <f>E7</f>
        <v>Dejvické divadlo-Přístavba a stavební úpravy objektu č.p.1084, k.ú. Dejvice, Zelená 15a,Praha 6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150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11 - AV + jevištní technika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10. 6. 2025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32" t="s">
        <v>29</v>
      </c>
      <c r="J125" s="36" t="str">
        <f>E21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27</v>
      </c>
      <c r="D126" s="40"/>
      <c r="E126" s="40"/>
      <c r="F126" s="27" t="str">
        <f>IF(E18="","",E18)</f>
        <v>Vyplň údaj</v>
      </c>
      <c r="G126" s="40"/>
      <c r="H126" s="40"/>
      <c r="I126" s="32" t="s">
        <v>31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9"/>
      <c r="B128" s="200"/>
      <c r="C128" s="201" t="s">
        <v>169</v>
      </c>
      <c r="D128" s="202" t="s">
        <v>58</v>
      </c>
      <c r="E128" s="202" t="s">
        <v>54</v>
      </c>
      <c r="F128" s="202" t="s">
        <v>55</v>
      </c>
      <c r="G128" s="202" t="s">
        <v>170</v>
      </c>
      <c r="H128" s="202" t="s">
        <v>171</v>
      </c>
      <c r="I128" s="202" t="s">
        <v>172</v>
      </c>
      <c r="J128" s="203" t="s">
        <v>154</v>
      </c>
      <c r="K128" s="204" t="s">
        <v>173</v>
      </c>
      <c r="L128" s="205"/>
      <c r="M128" s="100" t="s">
        <v>1</v>
      </c>
      <c r="N128" s="101" t="s">
        <v>37</v>
      </c>
      <c r="O128" s="101" t="s">
        <v>174</v>
      </c>
      <c r="P128" s="101" t="s">
        <v>175</v>
      </c>
      <c r="Q128" s="101" t="s">
        <v>176</v>
      </c>
      <c r="R128" s="101" t="s">
        <v>177</v>
      </c>
      <c r="S128" s="101" t="s">
        <v>178</v>
      </c>
      <c r="T128" s="102" t="s">
        <v>179</v>
      </c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</row>
    <row r="129" s="2" customFormat="1" ht="22.8" customHeight="1">
      <c r="A129" s="38"/>
      <c r="B129" s="39"/>
      <c r="C129" s="107" t="s">
        <v>180</v>
      </c>
      <c r="D129" s="40"/>
      <c r="E129" s="40"/>
      <c r="F129" s="40"/>
      <c r="G129" s="40"/>
      <c r="H129" s="40"/>
      <c r="I129" s="40"/>
      <c r="J129" s="206">
        <f>BK129</f>
        <v>0</v>
      </c>
      <c r="K129" s="40"/>
      <c r="L129" s="44"/>
      <c r="M129" s="103"/>
      <c r="N129" s="207"/>
      <c r="O129" s="104"/>
      <c r="P129" s="208">
        <f>P130+P168+P203+P238+P249</f>
        <v>0</v>
      </c>
      <c r="Q129" s="104"/>
      <c r="R129" s="208">
        <f>R130+R168+R203+R238+R249</f>
        <v>0</v>
      </c>
      <c r="S129" s="104"/>
      <c r="T129" s="209">
        <f>T130+T168+T203+T238+T249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72</v>
      </c>
      <c r="AU129" s="17" t="s">
        <v>156</v>
      </c>
      <c r="BK129" s="210">
        <f>BK130+BK168+BK203+BK238+BK249</f>
        <v>0</v>
      </c>
    </row>
    <row r="130" s="12" customFormat="1" ht="25.92" customHeight="1">
      <c r="A130" s="12"/>
      <c r="B130" s="211"/>
      <c r="C130" s="212"/>
      <c r="D130" s="213" t="s">
        <v>72</v>
      </c>
      <c r="E130" s="214" t="s">
        <v>6830</v>
      </c>
      <c r="F130" s="214" t="s">
        <v>6831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P131+P160</f>
        <v>0</v>
      </c>
      <c r="Q130" s="219"/>
      <c r="R130" s="220">
        <f>R131+R160</f>
        <v>0</v>
      </c>
      <c r="S130" s="219"/>
      <c r="T130" s="221">
        <f>T131+T160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81</v>
      </c>
      <c r="AT130" s="223" t="s">
        <v>72</v>
      </c>
      <c r="AU130" s="223" t="s">
        <v>73</v>
      </c>
      <c r="AY130" s="222" t="s">
        <v>183</v>
      </c>
      <c r="BK130" s="224">
        <f>BK131+BK160</f>
        <v>0</v>
      </c>
    </row>
    <row r="131" s="12" customFormat="1" ht="22.8" customHeight="1">
      <c r="A131" s="12"/>
      <c r="B131" s="211"/>
      <c r="C131" s="212"/>
      <c r="D131" s="213" t="s">
        <v>72</v>
      </c>
      <c r="E131" s="225" t="s">
        <v>6832</v>
      </c>
      <c r="F131" s="225" t="s">
        <v>6833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SUM(P132:P159)</f>
        <v>0</v>
      </c>
      <c r="Q131" s="219"/>
      <c r="R131" s="220">
        <f>SUM(R132:R159)</f>
        <v>0</v>
      </c>
      <c r="S131" s="219"/>
      <c r="T131" s="221">
        <f>SUM(T132:T159)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81</v>
      </c>
      <c r="AT131" s="223" t="s">
        <v>72</v>
      </c>
      <c r="AU131" s="223" t="s">
        <v>81</v>
      </c>
      <c r="AY131" s="222" t="s">
        <v>183</v>
      </c>
      <c r="BK131" s="224">
        <f>SUM(BK132:BK159)</f>
        <v>0</v>
      </c>
    </row>
    <row r="132" s="2" customFormat="1" ht="76.35" customHeight="1">
      <c r="A132" s="38"/>
      <c r="B132" s="39"/>
      <c r="C132" s="227" t="s">
        <v>81</v>
      </c>
      <c r="D132" s="227" t="s">
        <v>185</v>
      </c>
      <c r="E132" s="228" t="s">
        <v>6834</v>
      </c>
      <c r="F132" s="229" t="s">
        <v>6835</v>
      </c>
      <c r="G132" s="230" t="s">
        <v>1875</v>
      </c>
      <c r="H132" s="231">
        <v>4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188</v>
      </c>
      <c r="AT132" s="239" t="s">
        <v>185</v>
      </c>
      <c r="AU132" s="239" t="s">
        <v>83</v>
      </c>
      <c r="AY132" s="17" t="s">
        <v>183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188</v>
      </c>
      <c r="BM132" s="239" t="s">
        <v>6836</v>
      </c>
    </row>
    <row r="133" s="2" customFormat="1" ht="16.5" customHeight="1">
      <c r="A133" s="38"/>
      <c r="B133" s="39"/>
      <c r="C133" s="227" t="s">
        <v>83</v>
      </c>
      <c r="D133" s="227" t="s">
        <v>185</v>
      </c>
      <c r="E133" s="228" t="s">
        <v>6837</v>
      </c>
      <c r="F133" s="229" t="s">
        <v>6838</v>
      </c>
      <c r="G133" s="230" t="s">
        <v>319</v>
      </c>
      <c r="H133" s="231">
        <v>10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188</v>
      </c>
      <c r="AT133" s="239" t="s">
        <v>185</v>
      </c>
      <c r="AU133" s="239" t="s">
        <v>83</v>
      </c>
      <c r="AY133" s="17" t="s">
        <v>183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188</v>
      </c>
      <c r="BM133" s="239" t="s">
        <v>6839</v>
      </c>
    </row>
    <row r="134" s="2" customFormat="1" ht="24.15" customHeight="1">
      <c r="A134" s="38"/>
      <c r="B134" s="39"/>
      <c r="C134" s="227" t="s">
        <v>199</v>
      </c>
      <c r="D134" s="227" t="s">
        <v>185</v>
      </c>
      <c r="E134" s="228" t="s">
        <v>6840</v>
      </c>
      <c r="F134" s="229" t="s">
        <v>6841</v>
      </c>
      <c r="G134" s="230" t="s">
        <v>6842</v>
      </c>
      <c r="H134" s="231">
        <v>1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188</v>
      </c>
      <c r="AT134" s="239" t="s">
        <v>185</v>
      </c>
      <c r="AU134" s="239" t="s">
        <v>83</v>
      </c>
      <c r="AY134" s="17" t="s">
        <v>183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81</v>
      </c>
      <c r="BK134" s="240">
        <f>ROUND(I134*H134,2)</f>
        <v>0</v>
      </c>
      <c r="BL134" s="17" t="s">
        <v>188</v>
      </c>
      <c r="BM134" s="239" t="s">
        <v>6843</v>
      </c>
    </row>
    <row r="135" s="2" customFormat="1" ht="16.5" customHeight="1">
      <c r="A135" s="38"/>
      <c r="B135" s="39"/>
      <c r="C135" s="227" t="s">
        <v>188</v>
      </c>
      <c r="D135" s="227" t="s">
        <v>185</v>
      </c>
      <c r="E135" s="228" t="s">
        <v>6844</v>
      </c>
      <c r="F135" s="229" t="s">
        <v>6845</v>
      </c>
      <c r="G135" s="230" t="s">
        <v>319</v>
      </c>
      <c r="H135" s="231">
        <v>50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188</v>
      </c>
      <c r="AT135" s="239" t="s">
        <v>185</v>
      </c>
      <c r="AU135" s="239" t="s">
        <v>83</v>
      </c>
      <c r="AY135" s="17" t="s">
        <v>183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188</v>
      </c>
      <c r="BM135" s="239" t="s">
        <v>6846</v>
      </c>
    </row>
    <row r="136" s="2" customFormat="1" ht="16.5" customHeight="1">
      <c r="A136" s="38"/>
      <c r="B136" s="39"/>
      <c r="C136" s="227" t="s">
        <v>244</v>
      </c>
      <c r="D136" s="227" t="s">
        <v>185</v>
      </c>
      <c r="E136" s="228" t="s">
        <v>6847</v>
      </c>
      <c r="F136" s="229" t="s">
        <v>6848</v>
      </c>
      <c r="G136" s="230" t="s">
        <v>1875</v>
      </c>
      <c r="H136" s="231">
        <v>50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188</v>
      </c>
      <c r="AT136" s="239" t="s">
        <v>185</v>
      </c>
      <c r="AU136" s="239" t="s">
        <v>83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188</v>
      </c>
      <c r="BM136" s="239" t="s">
        <v>6849</v>
      </c>
    </row>
    <row r="137" s="2" customFormat="1" ht="16.5" customHeight="1">
      <c r="A137" s="38"/>
      <c r="B137" s="39"/>
      <c r="C137" s="227" t="s">
        <v>257</v>
      </c>
      <c r="D137" s="227" t="s">
        <v>185</v>
      </c>
      <c r="E137" s="228" t="s">
        <v>6850</v>
      </c>
      <c r="F137" s="229" t="s">
        <v>6851</v>
      </c>
      <c r="G137" s="230" t="s">
        <v>319</v>
      </c>
      <c r="H137" s="231">
        <v>120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188</v>
      </c>
      <c r="AT137" s="239" t="s">
        <v>185</v>
      </c>
      <c r="AU137" s="239" t="s">
        <v>83</v>
      </c>
      <c r="AY137" s="17" t="s">
        <v>183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81</v>
      </c>
      <c r="BK137" s="240">
        <f>ROUND(I137*H137,2)</f>
        <v>0</v>
      </c>
      <c r="BL137" s="17" t="s">
        <v>188</v>
      </c>
      <c r="BM137" s="239" t="s">
        <v>6852</v>
      </c>
    </row>
    <row r="138" s="2" customFormat="1" ht="16.5" customHeight="1">
      <c r="A138" s="38"/>
      <c r="B138" s="39"/>
      <c r="C138" s="227" t="s">
        <v>277</v>
      </c>
      <c r="D138" s="227" t="s">
        <v>185</v>
      </c>
      <c r="E138" s="228" t="s">
        <v>6853</v>
      </c>
      <c r="F138" s="229" t="s">
        <v>6854</v>
      </c>
      <c r="G138" s="230" t="s">
        <v>319</v>
      </c>
      <c r="H138" s="231">
        <v>120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38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188</v>
      </c>
      <c r="AT138" s="239" t="s">
        <v>185</v>
      </c>
      <c r="AU138" s="239" t="s">
        <v>83</v>
      </c>
      <c r="AY138" s="17" t="s">
        <v>183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81</v>
      </c>
      <c r="BK138" s="240">
        <f>ROUND(I138*H138,2)</f>
        <v>0</v>
      </c>
      <c r="BL138" s="17" t="s">
        <v>188</v>
      </c>
      <c r="BM138" s="239" t="s">
        <v>6855</v>
      </c>
    </row>
    <row r="139" s="2" customFormat="1" ht="16.5" customHeight="1">
      <c r="A139" s="38"/>
      <c r="B139" s="39"/>
      <c r="C139" s="227" t="s">
        <v>283</v>
      </c>
      <c r="D139" s="227" t="s">
        <v>185</v>
      </c>
      <c r="E139" s="228" t="s">
        <v>6856</v>
      </c>
      <c r="F139" s="229" t="s">
        <v>6857</v>
      </c>
      <c r="G139" s="230" t="s">
        <v>1875</v>
      </c>
      <c r="H139" s="231">
        <v>12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188</v>
      </c>
      <c r="AT139" s="239" t="s">
        <v>185</v>
      </c>
      <c r="AU139" s="239" t="s">
        <v>83</v>
      </c>
      <c r="AY139" s="17" t="s">
        <v>183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188</v>
      </c>
      <c r="BM139" s="239" t="s">
        <v>6858</v>
      </c>
    </row>
    <row r="140" s="2" customFormat="1" ht="16.5" customHeight="1">
      <c r="A140" s="38"/>
      <c r="B140" s="39"/>
      <c r="C140" s="227" t="s">
        <v>190</v>
      </c>
      <c r="D140" s="227" t="s">
        <v>185</v>
      </c>
      <c r="E140" s="228" t="s">
        <v>6859</v>
      </c>
      <c r="F140" s="229" t="s">
        <v>6860</v>
      </c>
      <c r="G140" s="230" t="s">
        <v>1875</v>
      </c>
      <c r="H140" s="231">
        <v>12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188</v>
      </c>
      <c r="AT140" s="239" t="s">
        <v>185</v>
      </c>
      <c r="AU140" s="239" t="s">
        <v>83</v>
      </c>
      <c r="AY140" s="17" t="s">
        <v>183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81</v>
      </c>
      <c r="BK140" s="240">
        <f>ROUND(I140*H140,2)</f>
        <v>0</v>
      </c>
      <c r="BL140" s="17" t="s">
        <v>188</v>
      </c>
      <c r="BM140" s="239" t="s">
        <v>6861</v>
      </c>
    </row>
    <row r="141" s="2" customFormat="1" ht="16.5" customHeight="1">
      <c r="A141" s="38"/>
      <c r="B141" s="39"/>
      <c r="C141" s="227" t="s">
        <v>137</v>
      </c>
      <c r="D141" s="227" t="s">
        <v>185</v>
      </c>
      <c r="E141" s="228" t="s">
        <v>6862</v>
      </c>
      <c r="F141" s="229" t="s">
        <v>6863</v>
      </c>
      <c r="G141" s="230" t="s">
        <v>1875</v>
      </c>
      <c r="H141" s="231">
        <v>30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188</v>
      </c>
      <c r="AT141" s="239" t="s">
        <v>185</v>
      </c>
      <c r="AU141" s="239" t="s">
        <v>83</v>
      </c>
      <c r="AY141" s="17" t="s">
        <v>183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188</v>
      </c>
      <c r="BM141" s="239" t="s">
        <v>6864</v>
      </c>
    </row>
    <row r="142" s="2" customFormat="1" ht="16.5" customHeight="1">
      <c r="A142" s="38"/>
      <c r="B142" s="39"/>
      <c r="C142" s="227" t="s">
        <v>140</v>
      </c>
      <c r="D142" s="227" t="s">
        <v>185</v>
      </c>
      <c r="E142" s="228" t="s">
        <v>6865</v>
      </c>
      <c r="F142" s="229" t="s">
        <v>6866</v>
      </c>
      <c r="G142" s="230" t="s">
        <v>1875</v>
      </c>
      <c r="H142" s="231">
        <v>20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188</v>
      </c>
      <c r="AT142" s="239" t="s">
        <v>185</v>
      </c>
      <c r="AU142" s="239" t="s">
        <v>83</v>
      </c>
      <c r="AY142" s="17" t="s">
        <v>183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188</v>
      </c>
      <c r="BM142" s="239" t="s">
        <v>6867</v>
      </c>
    </row>
    <row r="143" s="2" customFormat="1" ht="16.5" customHeight="1">
      <c r="A143" s="38"/>
      <c r="B143" s="39"/>
      <c r="C143" s="227" t="s">
        <v>8</v>
      </c>
      <c r="D143" s="227" t="s">
        <v>185</v>
      </c>
      <c r="E143" s="228" t="s">
        <v>6868</v>
      </c>
      <c r="F143" s="229" t="s">
        <v>6869</v>
      </c>
      <c r="G143" s="230" t="s">
        <v>1875</v>
      </c>
      <c r="H143" s="231">
        <v>8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188</v>
      </c>
      <c r="AT143" s="239" t="s">
        <v>185</v>
      </c>
      <c r="AU143" s="239" t="s">
        <v>83</v>
      </c>
      <c r="AY143" s="17" t="s">
        <v>183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188</v>
      </c>
      <c r="BM143" s="239" t="s">
        <v>6870</v>
      </c>
    </row>
    <row r="144" s="2" customFormat="1" ht="16.5" customHeight="1">
      <c r="A144" s="38"/>
      <c r="B144" s="39"/>
      <c r="C144" s="227" t="s">
        <v>143</v>
      </c>
      <c r="D144" s="227" t="s">
        <v>185</v>
      </c>
      <c r="E144" s="228" t="s">
        <v>6871</v>
      </c>
      <c r="F144" s="229" t="s">
        <v>6872</v>
      </c>
      <c r="G144" s="230" t="s">
        <v>1875</v>
      </c>
      <c r="H144" s="231">
        <v>120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188</v>
      </c>
      <c r="AT144" s="239" t="s">
        <v>185</v>
      </c>
      <c r="AU144" s="239" t="s">
        <v>83</v>
      </c>
      <c r="AY144" s="17" t="s">
        <v>183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81</v>
      </c>
      <c r="BK144" s="240">
        <f>ROUND(I144*H144,2)</f>
        <v>0</v>
      </c>
      <c r="BL144" s="17" t="s">
        <v>188</v>
      </c>
      <c r="BM144" s="239" t="s">
        <v>6873</v>
      </c>
    </row>
    <row r="145" s="2" customFormat="1" ht="16.5" customHeight="1">
      <c r="A145" s="38"/>
      <c r="B145" s="39"/>
      <c r="C145" s="227" t="s">
        <v>146</v>
      </c>
      <c r="D145" s="227" t="s">
        <v>185</v>
      </c>
      <c r="E145" s="228" t="s">
        <v>6874</v>
      </c>
      <c r="F145" s="229" t="s">
        <v>6875</v>
      </c>
      <c r="G145" s="230" t="s">
        <v>1875</v>
      </c>
      <c r="H145" s="231">
        <v>30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188</v>
      </c>
      <c r="AT145" s="239" t="s">
        <v>185</v>
      </c>
      <c r="AU145" s="239" t="s">
        <v>83</v>
      </c>
      <c r="AY145" s="17" t="s">
        <v>183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81</v>
      </c>
      <c r="BK145" s="240">
        <f>ROUND(I145*H145,2)</f>
        <v>0</v>
      </c>
      <c r="BL145" s="17" t="s">
        <v>188</v>
      </c>
      <c r="BM145" s="239" t="s">
        <v>6876</v>
      </c>
    </row>
    <row r="146" s="2" customFormat="1" ht="16.5" customHeight="1">
      <c r="A146" s="38"/>
      <c r="B146" s="39"/>
      <c r="C146" s="227" t="s">
        <v>322</v>
      </c>
      <c r="D146" s="227" t="s">
        <v>185</v>
      </c>
      <c r="E146" s="228" t="s">
        <v>6877</v>
      </c>
      <c r="F146" s="229" t="s">
        <v>6878</v>
      </c>
      <c r="G146" s="230" t="s">
        <v>319</v>
      </c>
      <c r="H146" s="231">
        <v>50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188</v>
      </c>
      <c r="AT146" s="239" t="s">
        <v>185</v>
      </c>
      <c r="AU146" s="239" t="s">
        <v>83</v>
      </c>
      <c r="AY146" s="17" t="s">
        <v>183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81</v>
      </c>
      <c r="BK146" s="240">
        <f>ROUND(I146*H146,2)</f>
        <v>0</v>
      </c>
      <c r="BL146" s="17" t="s">
        <v>188</v>
      </c>
      <c r="BM146" s="239" t="s">
        <v>6879</v>
      </c>
    </row>
    <row r="147" s="2" customFormat="1" ht="24.15" customHeight="1">
      <c r="A147" s="38"/>
      <c r="B147" s="39"/>
      <c r="C147" s="227" t="s">
        <v>327</v>
      </c>
      <c r="D147" s="227" t="s">
        <v>185</v>
      </c>
      <c r="E147" s="228" t="s">
        <v>6880</v>
      </c>
      <c r="F147" s="229" t="s">
        <v>6881</v>
      </c>
      <c r="G147" s="230" t="s">
        <v>319</v>
      </c>
      <c r="H147" s="231">
        <v>24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188</v>
      </c>
      <c r="AT147" s="239" t="s">
        <v>185</v>
      </c>
      <c r="AU147" s="239" t="s">
        <v>83</v>
      </c>
      <c r="AY147" s="17" t="s">
        <v>183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188</v>
      </c>
      <c r="BM147" s="239" t="s">
        <v>6882</v>
      </c>
    </row>
    <row r="148" s="2" customFormat="1" ht="21.75" customHeight="1">
      <c r="A148" s="38"/>
      <c r="B148" s="39"/>
      <c r="C148" s="227" t="s">
        <v>331</v>
      </c>
      <c r="D148" s="227" t="s">
        <v>185</v>
      </c>
      <c r="E148" s="228" t="s">
        <v>6883</v>
      </c>
      <c r="F148" s="229" t="s">
        <v>6884</v>
      </c>
      <c r="G148" s="230" t="s">
        <v>1875</v>
      </c>
      <c r="H148" s="231">
        <v>72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188</v>
      </c>
      <c r="AT148" s="239" t="s">
        <v>185</v>
      </c>
      <c r="AU148" s="239" t="s">
        <v>83</v>
      </c>
      <c r="AY148" s="17" t="s">
        <v>183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188</v>
      </c>
      <c r="BM148" s="239" t="s">
        <v>6885</v>
      </c>
    </row>
    <row r="149" s="2" customFormat="1" ht="21.75" customHeight="1">
      <c r="A149" s="38"/>
      <c r="B149" s="39"/>
      <c r="C149" s="227" t="s">
        <v>335</v>
      </c>
      <c r="D149" s="227" t="s">
        <v>185</v>
      </c>
      <c r="E149" s="228" t="s">
        <v>6886</v>
      </c>
      <c r="F149" s="229" t="s">
        <v>6887</v>
      </c>
      <c r="G149" s="230" t="s">
        <v>319</v>
      </c>
      <c r="H149" s="231">
        <v>230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188</v>
      </c>
      <c r="AT149" s="239" t="s">
        <v>185</v>
      </c>
      <c r="AU149" s="239" t="s">
        <v>83</v>
      </c>
      <c r="AY149" s="17" t="s">
        <v>183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81</v>
      </c>
      <c r="BK149" s="240">
        <f>ROUND(I149*H149,2)</f>
        <v>0</v>
      </c>
      <c r="BL149" s="17" t="s">
        <v>188</v>
      </c>
      <c r="BM149" s="239" t="s">
        <v>6888</v>
      </c>
    </row>
    <row r="150" s="2" customFormat="1" ht="37.8" customHeight="1">
      <c r="A150" s="38"/>
      <c r="B150" s="39"/>
      <c r="C150" s="227" t="s">
        <v>343</v>
      </c>
      <c r="D150" s="227" t="s">
        <v>185</v>
      </c>
      <c r="E150" s="228" t="s">
        <v>6889</v>
      </c>
      <c r="F150" s="229" t="s">
        <v>6890</v>
      </c>
      <c r="G150" s="230" t="s">
        <v>1875</v>
      </c>
      <c r="H150" s="231">
        <v>1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188</v>
      </c>
      <c r="AT150" s="239" t="s">
        <v>185</v>
      </c>
      <c r="AU150" s="239" t="s">
        <v>83</v>
      </c>
      <c r="AY150" s="17" t="s">
        <v>183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188</v>
      </c>
      <c r="BM150" s="239" t="s">
        <v>6891</v>
      </c>
    </row>
    <row r="151" s="2" customFormat="1" ht="37.8" customHeight="1">
      <c r="A151" s="38"/>
      <c r="B151" s="39"/>
      <c r="C151" s="227" t="s">
        <v>349</v>
      </c>
      <c r="D151" s="227" t="s">
        <v>185</v>
      </c>
      <c r="E151" s="228" t="s">
        <v>6892</v>
      </c>
      <c r="F151" s="229" t="s">
        <v>6893</v>
      </c>
      <c r="G151" s="230" t="s">
        <v>1875</v>
      </c>
      <c r="H151" s="231">
        <v>1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188</v>
      </c>
      <c r="AT151" s="239" t="s">
        <v>185</v>
      </c>
      <c r="AU151" s="239" t="s">
        <v>83</v>
      </c>
      <c r="AY151" s="17" t="s">
        <v>183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188</v>
      </c>
      <c r="BM151" s="239" t="s">
        <v>6894</v>
      </c>
    </row>
    <row r="152" s="2" customFormat="1" ht="33" customHeight="1">
      <c r="A152" s="38"/>
      <c r="B152" s="39"/>
      <c r="C152" s="227" t="s">
        <v>7</v>
      </c>
      <c r="D152" s="227" t="s">
        <v>185</v>
      </c>
      <c r="E152" s="228" t="s">
        <v>6895</v>
      </c>
      <c r="F152" s="229" t="s">
        <v>6896</v>
      </c>
      <c r="G152" s="230" t="s">
        <v>6897</v>
      </c>
      <c r="H152" s="231">
        <v>16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38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188</v>
      </c>
      <c r="AT152" s="239" t="s">
        <v>185</v>
      </c>
      <c r="AU152" s="239" t="s">
        <v>83</v>
      </c>
      <c r="AY152" s="17" t="s">
        <v>183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81</v>
      </c>
      <c r="BK152" s="240">
        <f>ROUND(I152*H152,2)</f>
        <v>0</v>
      </c>
      <c r="BL152" s="17" t="s">
        <v>188</v>
      </c>
      <c r="BM152" s="239" t="s">
        <v>6898</v>
      </c>
    </row>
    <row r="153" s="2" customFormat="1" ht="24.15" customHeight="1">
      <c r="A153" s="38"/>
      <c r="B153" s="39"/>
      <c r="C153" s="227" t="s">
        <v>362</v>
      </c>
      <c r="D153" s="227" t="s">
        <v>185</v>
      </c>
      <c r="E153" s="228" t="s">
        <v>6899</v>
      </c>
      <c r="F153" s="229" t="s">
        <v>6900</v>
      </c>
      <c r="G153" s="230" t="s">
        <v>319</v>
      </c>
      <c r="H153" s="231">
        <v>1500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188</v>
      </c>
      <c r="AT153" s="239" t="s">
        <v>185</v>
      </c>
      <c r="AU153" s="239" t="s">
        <v>83</v>
      </c>
      <c r="AY153" s="17" t="s">
        <v>183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188</v>
      </c>
      <c r="BM153" s="239" t="s">
        <v>6901</v>
      </c>
    </row>
    <row r="154" s="2" customFormat="1" ht="24.15" customHeight="1">
      <c r="A154" s="38"/>
      <c r="B154" s="39"/>
      <c r="C154" s="227" t="s">
        <v>370</v>
      </c>
      <c r="D154" s="227" t="s">
        <v>185</v>
      </c>
      <c r="E154" s="228" t="s">
        <v>6902</v>
      </c>
      <c r="F154" s="229" t="s">
        <v>6903</v>
      </c>
      <c r="G154" s="230" t="s">
        <v>319</v>
      </c>
      <c r="H154" s="231">
        <v>250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188</v>
      </c>
      <c r="AT154" s="239" t="s">
        <v>185</v>
      </c>
      <c r="AU154" s="239" t="s">
        <v>83</v>
      </c>
      <c r="AY154" s="17" t="s">
        <v>183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81</v>
      </c>
      <c r="BK154" s="240">
        <f>ROUND(I154*H154,2)</f>
        <v>0</v>
      </c>
      <c r="BL154" s="17" t="s">
        <v>188</v>
      </c>
      <c r="BM154" s="239" t="s">
        <v>6904</v>
      </c>
    </row>
    <row r="155" s="2" customFormat="1" ht="33" customHeight="1">
      <c r="A155" s="38"/>
      <c r="B155" s="39"/>
      <c r="C155" s="227" t="s">
        <v>376</v>
      </c>
      <c r="D155" s="227" t="s">
        <v>185</v>
      </c>
      <c r="E155" s="228" t="s">
        <v>6905</v>
      </c>
      <c r="F155" s="229" t="s">
        <v>6906</v>
      </c>
      <c r="G155" s="230" t="s">
        <v>319</v>
      </c>
      <c r="H155" s="231">
        <v>250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188</v>
      </c>
      <c r="AT155" s="239" t="s">
        <v>185</v>
      </c>
      <c r="AU155" s="239" t="s">
        <v>83</v>
      </c>
      <c r="AY155" s="17" t="s">
        <v>183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188</v>
      </c>
      <c r="BM155" s="239" t="s">
        <v>6907</v>
      </c>
    </row>
    <row r="156" s="2" customFormat="1" ht="21.75" customHeight="1">
      <c r="A156" s="38"/>
      <c r="B156" s="39"/>
      <c r="C156" s="227" t="s">
        <v>391</v>
      </c>
      <c r="D156" s="227" t="s">
        <v>185</v>
      </c>
      <c r="E156" s="228" t="s">
        <v>6908</v>
      </c>
      <c r="F156" s="229" t="s">
        <v>6909</v>
      </c>
      <c r="G156" s="230" t="s">
        <v>319</v>
      </c>
      <c r="H156" s="231">
        <v>250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188</v>
      </c>
      <c r="AT156" s="239" t="s">
        <v>185</v>
      </c>
      <c r="AU156" s="239" t="s">
        <v>83</v>
      </c>
      <c r="AY156" s="17" t="s">
        <v>183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81</v>
      </c>
      <c r="BK156" s="240">
        <f>ROUND(I156*H156,2)</f>
        <v>0</v>
      </c>
      <c r="BL156" s="17" t="s">
        <v>188</v>
      </c>
      <c r="BM156" s="239" t="s">
        <v>6910</v>
      </c>
    </row>
    <row r="157" s="2" customFormat="1" ht="44.25" customHeight="1">
      <c r="A157" s="38"/>
      <c r="B157" s="39"/>
      <c r="C157" s="227" t="s">
        <v>398</v>
      </c>
      <c r="D157" s="227" t="s">
        <v>185</v>
      </c>
      <c r="E157" s="228" t="s">
        <v>6911</v>
      </c>
      <c r="F157" s="229" t="s">
        <v>6912</v>
      </c>
      <c r="G157" s="230" t="s">
        <v>1875</v>
      </c>
      <c r="H157" s="231">
        <v>3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188</v>
      </c>
      <c r="AT157" s="239" t="s">
        <v>185</v>
      </c>
      <c r="AU157" s="239" t="s">
        <v>83</v>
      </c>
      <c r="AY157" s="17" t="s">
        <v>183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188</v>
      </c>
      <c r="BM157" s="239" t="s">
        <v>6913</v>
      </c>
    </row>
    <row r="158" s="2" customFormat="1" ht="33" customHeight="1">
      <c r="A158" s="38"/>
      <c r="B158" s="39"/>
      <c r="C158" s="227" t="s">
        <v>404</v>
      </c>
      <c r="D158" s="227" t="s">
        <v>185</v>
      </c>
      <c r="E158" s="228" t="s">
        <v>6914</v>
      </c>
      <c r="F158" s="229" t="s">
        <v>6915</v>
      </c>
      <c r="G158" s="230" t="s">
        <v>1875</v>
      </c>
      <c r="H158" s="231">
        <v>9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188</v>
      </c>
      <c r="AT158" s="239" t="s">
        <v>185</v>
      </c>
      <c r="AU158" s="239" t="s">
        <v>83</v>
      </c>
      <c r="AY158" s="17" t="s">
        <v>183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81</v>
      </c>
      <c r="BK158" s="240">
        <f>ROUND(I158*H158,2)</f>
        <v>0</v>
      </c>
      <c r="BL158" s="17" t="s">
        <v>188</v>
      </c>
      <c r="BM158" s="239" t="s">
        <v>6916</v>
      </c>
    </row>
    <row r="159" s="2" customFormat="1" ht="16.5" customHeight="1">
      <c r="A159" s="38"/>
      <c r="B159" s="39"/>
      <c r="C159" s="227" t="s">
        <v>414</v>
      </c>
      <c r="D159" s="227" t="s">
        <v>185</v>
      </c>
      <c r="E159" s="228" t="s">
        <v>6917</v>
      </c>
      <c r="F159" s="229" t="s">
        <v>6918</v>
      </c>
      <c r="G159" s="230" t="s">
        <v>6842</v>
      </c>
      <c r="H159" s="231">
        <v>1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188</v>
      </c>
      <c r="AT159" s="239" t="s">
        <v>185</v>
      </c>
      <c r="AU159" s="239" t="s">
        <v>83</v>
      </c>
      <c r="AY159" s="17" t="s">
        <v>183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188</v>
      </c>
      <c r="BM159" s="239" t="s">
        <v>6919</v>
      </c>
    </row>
    <row r="160" s="12" customFormat="1" ht="22.8" customHeight="1">
      <c r="A160" s="12"/>
      <c r="B160" s="211"/>
      <c r="C160" s="212"/>
      <c r="D160" s="213" t="s">
        <v>72</v>
      </c>
      <c r="E160" s="225" t="s">
        <v>6920</v>
      </c>
      <c r="F160" s="225" t="s">
        <v>6921</v>
      </c>
      <c r="G160" s="212"/>
      <c r="H160" s="212"/>
      <c r="I160" s="215"/>
      <c r="J160" s="226">
        <f>BK160</f>
        <v>0</v>
      </c>
      <c r="K160" s="212"/>
      <c r="L160" s="217"/>
      <c r="M160" s="218"/>
      <c r="N160" s="219"/>
      <c r="O160" s="219"/>
      <c r="P160" s="220">
        <f>SUM(P161:P167)</f>
        <v>0</v>
      </c>
      <c r="Q160" s="219"/>
      <c r="R160" s="220">
        <f>SUM(R161:R167)</f>
        <v>0</v>
      </c>
      <c r="S160" s="219"/>
      <c r="T160" s="221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81</v>
      </c>
      <c r="AT160" s="223" t="s">
        <v>72</v>
      </c>
      <c r="AU160" s="223" t="s">
        <v>81</v>
      </c>
      <c r="AY160" s="222" t="s">
        <v>183</v>
      </c>
      <c r="BK160" s="224">
        <f>SUM(BK161:BK167)</f>
        <v>0</v>
      </c>
    </row>
    <row r="161" s="2" customFormat="1" ht="21.75" customHeight="1">
      <c r="A161" s="38"/>
      <c r="B161" s="39"/>
      <c r="C161" s="227" t="s">
        <v>419</v>
      </c>
      <c r="D161" s="227" t="s">
        <v>185</v>
      </c>
      <c r="E161" s="228" t="s">
        <v>6922</v>
      </c>
      <c r="F161" s="229" t="s">
        <v>6923</v>
      </c>
      <c r="G161" s="230" t="s">
        <v>1875</v>
      </c>
      <c r="H161" s="231">
        <v>1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188</v>
      </c>
      <c r="AT161" s="239" t="s">
        <v>185</v>
      </c>
      <c r="AU161" s="239" t="s">
        <v>83</v>
      </c>
      <c r="AY161" s="17" t="s">
        <v>183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81</v>
      </c>
      <c r="BK161" s="240">
        <f>ROUND(I161*H161,2)</f>
        <v>0</v>
      </c>
      <c r="BL161" s="17" t="s">
        <v>188</v>
      </c>
      <c r="BM161" s="239" t="s">
        <v>6924</v>
      </c>
    </row>
    <row r="162" s="2" customFormat="1" ht="44.25" customHeight="1">
      <c r="A162" s="38"/>
      <c r="B162" s="39"/>
      <c r="C162" s="227" t="s">
        <v>424</v>
      </c>
      <c r="D162" s="227" t="s">
        <v>185</v>
      </c>
      <c r="E162" s="228" t="s">
        <v>6925</v>
      </c>
      <c r="F162" s="229" t="s">
        <v>6926</v>
      </c>
      <c r="G162" s="230" t="s">
        <v>1875</v>
      </c>
      <c r="H162" s="231">
        <v>1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188</v>
      </c>
      <c r="AT162" s="239" t="s">
        <v>185</v>
      </c>
      <c r="AU162" s="239" t="s">
        <v>83</v>
      </c>
      <c r="AY162" s="17" t="s">
        <v>183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188</v>
      </c>
      <c r="BM162" s="239" t="s">
        <v>6927</v>
      </c>
    </row>
    <row r="163" s="2" customFormat="1" ht="44.25" customHeight="1">
      <c r="A163" s="38"/>
      <c r="B163" s="39"/>
      <c r="C163" s="227" t="s">
        <v>428</v>
      </c>
      <c r="D163" s="227" t="s">
        <v>185</v>
      </c>
      <c r="E163" s="228" t="s">
        <v>6928</v>
      </c>
      <c r="F163" s="229" t="s">
        <v>6929</v>
      </c>
      <c r="G163" s="230" t="s">
        <v>1875</v>
      </c>
      <c r="H163" s="231">
        <v>1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188</v>
      </c>
      <c r="AT163" s="239" t="s">
        <v>185</v>
      </c>
      <c r="AU163" s="239" t="s">
        <v>83</v>
      </c>
      <c r="AY163" s="17" t="s">
        <v>183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188</v>
      </c>
      <c r="BM163" s="239" t="s">
        <v>6930</v>
      </c>
    </row>
    <row r="164" s="2" customFormat="1" ht="24.15" customHeight="1">
      <c r="A164" s="38"/>
      <c r="B164" s="39"/>
      <c r="C164" s="227" t="s">
        <v>435</v>
      </c>
      <c r="D164" s="227" t="s">
        <v>185</v>
      </c>
      <c r="E164" s="228" t="s">
        <v>6931</v>
      </c>
      <c r="F164" s="229" t="s">
        <v>6932</v>
      </c>
      <c r="G164" s="230" t="s">
        <v>1875</v>
      </c>
      <c r="H164" s="231">
        <v>1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38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188</v>
      </c>
      <c r="AT164" s="239" t="s">
        <v>185</v>
      </c>
      <c r="AU164" s="239" t="s">
        <v>83</v>
      </c>
      <c r="AY164" s="17" t="s">
        <v>183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81</v>
      </c>
      <c r="BK164" s="240">
        <f>ROUND(I164*H164,2)</f>
        <v>0</v>
      </c>
      <c r="BL164" s="17" t="s">
        <v>188</v>
      </c>
      <c r="BM164" s="239" t="s">
        <v>6933</v>
      </c>
    </row>
    <row r="165" s="2" customFormat="1" ht="16.5" customHeight="1">
      <c r="A165" s="38"/>
      <c r="B165" s="39"/>
      <c r="C165" s="227" t="s">
        <v>439</v>
      </c>
      <c r="D165" s="227" t="s">
        <v>185</v>
      </c>
      <c r="E165" s="228" t="s">
        <v>6934</v>
      </c>
      <c r="F165" s="229" t="s">
        <v>6935</v>
      </c>
      <c r="G165" s="230" t="s">
        <v>1875</v>
      </c>
      <c r="H165" s="231">
        <v>1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188</v>
      </c>
      <c r="AT165" s="239" t="s">
        <v>185</v>
      </c>
      <c r="AU165" s="239" t="s">
        <v>83</v>
      </c>
      <c r="AY165" s="17" t="s">
        <v>183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81</v>
      </c>
      <c r="BK165" s="240">
        <f>ROUND(I165*H165,2)</f>
        <v>0</v>
      </c>
      <c r="BL165" s="17" t="s">
        <v>188</v>
      </c>
      <c r="BM165" s="239" t="s">
        <v>6936</v>
      </c>
    </row>
    <row r="166" s="2" customFormat="1" ht="33" customHeight="1">
      <c r="A166" s="38"/>
      <c r="B166" s="39"/>
      <c r="C166" s="227" t="s">
        <v>444</v>
      </c>
      <c r="D166" s="227" t="s">
        <v>185</v>
      </c>
      <c r="E166" s="228" t="s">
        <v>6937</v>
      </c>
      <c r="F166" s="229" t="s">
        <v>6906</v>
      </c>
      <c r="G166" s="230" t="s">
        <v>319</v>
      </c>
      <c r="H166" s="231">
        <v>70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188</v>
      </c>
      <c r="AT166" s="239" t="s">
        <v>185</v>
      </c>
      <c r="AU166" s="239" t="s">
        <v>83</v>
      </c>
      <c r="AY166" s="17" t="s">
        <v>183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81</v>
      </c>
      <c r="BK166" s="240">
        <f>ROUND(I166*H166,2)</f>
        <v>0</v>
      </c>
      <c r="BL166" s="17" t="s">
        <v>188</v>
      </c>
      <c r="BM166" s="239" t="s">
        <v>6938</v>
      </c>
    </row>
    <row r="167" s="2" customFormat="1" ht="16.5" customHeight="1">
      <c r="A167" s="38"/>
      <c r="B167" s="39"/>
      <c r="C167" s="227" t="s">
        <v>448</v>
      </c>
      <c r="D167" s="227" t="s">
        <v>185</v>
      </c>
      <c r="E167" s="228" t="s">
        <v>6939</v>
      </c>
      <c r="F167" s="229" t="s">
        <v>6940</v>
      </c>
      <c r="G167" s="230" t="s">
        <v>6842</v>
      </c>
      <c r="H167" s="231">
        <v>1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188</v>
      </c>
      <c r="AT167" s="239" t="s">
        <v>185</v>
      </c>
      <c r="AU167" s="239" t="s">
        <v>83</v>
      </c>
      <c r="AY167" s="17" t="s">
        <v>183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81</v>
      </c>
      <c r="BK167" s="240">
        <f>ROUND(I167*H167,2)</f>
        <v>0</v>
      </c>
      <c r="BL167" s="17" t="s">
        <v>188</v>
      </c>
      <c r="BM167" s="239" t="s">
        <v>6941</v>
      </c>
    </row>
    <row r="168" s="12" customFormat="1" ht="25.92" customHeight="1">
      <c r="A168" s="12"/>
      <c r="B168" s="211"/>
      <c r="C168" s="212"/>
      <c r="D168" s="213" t="s">
        <v>72</v>
      </c>
      <c r="E168" s="214" t="s">
        <v>6942</v>
      </c>
      <c r="F168" s="214" t="s">
        <v>6943</v>
      </c>
      <c r="G168" s="212"/>
      <c r="H168" s="212"/>
      <c r="I168" s="215"/>
      <c r="J168" s="216">
        <f>BK168</f>
        <v>0</v>
      </c>
      <c r="K168" s="212"/>
      <c r="L168" s="217"/>
      <c r="M168" s="218"/>
      <c r="N168" s="219"/>
      <c r="O168" s="219"/>
      <c r="P168" s="220">
        <f>P169</f>
        <v>0</v>
      </c>
      <c r="Q168" s="219"/>
      <c r="R168" s="220">
        <f>R169</f>
        <v>0</v>
      </c>
      <c r="S168" s="219"/>
      <c r="T168" s="221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81</v>
      </c>
      <c r="AT168" s="223" t="s">
        <v>72</v>
      </c>
      <c r="AU168" s="223" t="s">
        <v>73</v>
      </c>
      <c r="AY168" s="222" t="s">
        <v>183</v>
      </c>
      <c r="BK168" s="224">
        <f>BK169</f>
        <v>0</v>
      </c>
    </row>
    <row r="169" s="12" customFormat="1" ht="22.8" customHeight="1">
      <c r="A169" s="12"/>
      <c r="B169" s="211"/>
      <c r="C169" s="212"/>
      <c r="D169" s="213" t="s">
        <v>72</v>
      </c>
      <c r="E169" s="225" t="s">
        <v>6944</v>
      </c>
      <c r="F169" s="225" t="s">
        <v>6945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SUM(P170:P202)</f>
        <v>0</v>
      </c>
      <c r="Q169" s="219"/>
      <c r="R169" s="220">
        <f>SUM(R170:R202)</f>
        <v>0</v>
      </c>
      <c r="S169" s="219"/>
      <c r="T169" s="221">
        <f>SUM(T170:T202)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81</v>
      </c>
      <c r="AT169" s="223" t="s">
        <v>72</v>
      </c>
      <c r="AU169" s="223" t="s">
        <v>81</v>
      </c>
      <c r="AY169" s="222" t="s">
        <v>183</v>
      </c>
      <c r="BK169" s="224">
        <f>SUM(BK170:BK202)</f>
        <v>0</v>
      </c>
    </row>
    <row r="170" s="2" customFormat="1" ht="66.75" customHeight="1">
      <c r="A170" s="38"/>
      <c r="B170" s="39"/>
      <c r="C170" s="227" t="s">
        <v>453</v>
      </c>
      <c r="D170" s="227" t="s">
        <v>185</v>
      </c>
      <c r="E170" s="228" t="s">
        <v>6946</v>
      </c>
      <c r="F170" s="229" t="s">
        <v>6947</v>
      </c>
      <c r="G170" s="230" t="s">
        <v>1875</v>
      </c>
      <c r="H170" s="231">
        <v>2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188</v>
      </c>
      <c r="AT170" s="239" t="s">
        <v>185</v>
      </c>
      <c r="AU170" s="239" t="s">
        <v>83</v>
      </c>
      <c r="AY170" s="17" t="s">
        <v>183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81</v>
      </c>
      <c r="BK170" s="240">
        <f>ROUND(I170*H170,2)</f>
        <v>0</v>
      </c>
      <c r="BL170" s="17" t="s">
        <v>188</v>
      </c>
      <c r="BM170" s="239" t="s">
        <v>6948</v>
      </c>
    </row>
    <row r="171" s="2" customFormat="1" ht="78" customHeight="1">
      <c r="A171" s="38"/>
      <c r="B171" s="39"/>
      <c r="C171" s="227" t="s">
        <v>461</v>
      </c>
      <c r="D171" s="227" t="s">
        <v>185</v>
      </c>
      <c r="E171" s="228" t="s">
        <v>6949</v>
      </c>
      <c r="F171" s="229" t="s">
        <v>6950</v>
      </c>
      <c r="G171" s="230" t="s">
        <v>1875</v>
      </c>
      <c r="H171" s="231">
        <v>4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188</v>
      </c>
      <c r="AT171" s="239" t="s">
        <v>185</v>
      </c>
      <c r="AU171" s="239" t="s">
        <v>83</v>
      </c>
      <c r="AY171" s="17" t="s">
        <v>183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188</v>
      </c>
      <c r="BM171" s="239" t="s">
        <v>6951</v>
      </c>
    </row>
    <row r="172" s="2" customFormat="1" ht="66.75" customHeight="1">
      <c r="A172" s="38"/>
      <c r="B172" s="39"/>
      <c r="C172" s="227" t="s">
        <v>468</v>
      </c>
      <c r="D172" s="227" t="s">
        <v>185</v>
      </c>
      <c r="E172" s="228" t="s">
        <v>6952</v>
      </c>
      <c r="F172" s="229" t="s">
        <v>6953</v>
      </c>
      <c r="G172" s="230" t="s">
        <v>1875</v>
      </c>
      <c r="H172" s="231">
        <v>2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38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188</v>
      </c>
      <c r="AT172" s="239" t="s">
        <v>185</v>
      </c>
      <c r="AU172" s="239" t="s">
        <v>83</v>
      </c>
      <c r="AY172" s="17" t="s">
        <v>183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81</v>
      </c>
      <c r="BK172" s="240">
        <f>ROUND(I172*H172,2)</f>
        <v>0</v>
      </c>
      <c r="BL172" s="17" t="s">
        <v>188</v>
      </c>
      <c r="BM172" s="239" t="s">
        <v>6954</v>
      </c>
    </row>
    <row r="173" s="2" customFormat="1" ht="24.15" customHeight="1">
      <c r="A173" s="38"/>
      <c r="B173" s="39"/>
      <c r="C173" s="227" t="s">
        <v>475</v>
      </c>
      <c r="D173" s="227" t="s">
        <v>185</v>
      </c>
      <c r="E173" s="228" t="s">
        <v>6955</v>
      </c>
      <c r="F173" s="229" t="s">
        <v>6956</v>
      </c>
      <c r="G173" s="230" t="s">
        <v>1875</v>
      </c>
      <c r="H173" s="231">
        <v>2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188</v>
      </c>
      <c r="AT173" s="239" t="s">
        <v>185</v>
      </c>
      <c r="AU173" s="239" t="s">
        <v>83</v>
      </c>
      <c r="AY173" s="17" t="s">
        <v>183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188</v>
      </c>
      <c r="BM173" s="239" t="s">
        <v>6957</v>
      </c>
    </row>
    <row r="174" s="2" customFormat="1" ht="78" customHeight="1">
      <c r="A174" s="38"/>
      <c r="B174" s="39"/>
      <c r="C174" s="227" t="s">
        <v>482</v>
      </c>
      <c r="D174" s="227" t="s">
        <v>185</v>
      </c>
      <c r="E174" s="228" t="s">
        <v>6958</v>
      </c>
      <c r="F174" s="229" t="s">
        <v>6959</v>
      </c>
      <c r="G174" s="230" t="s">
        <v>1875</v>
      </c>
      <c r="H174" s="231">
        <v>2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38</v>
      </c>
      <c r="O174" s="91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188</v>
      </c>
      <c r="AT174" s="239" t="s">
        <v>185</v>
      </c>
      <c r="AU174" s="239" t="s">
        <v>83</v>
      </c>
      <c r="AY174" s="17" t="s">
        <v>183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81</v>
      </c>
      <c r="BK174" s="240">
        <f>ROUND(I174*H174,2)</f>
        <v>0</v>
      </c>
      <c r="BL174" s="17" t="s">
        <v>188</v>
      </c>
      <c r="BM174" s="239" t="s">
        <v>6960</v>
      </c>
    </row>
    <row r="175" s="2" customFormat="1" ht="62.7" customHeight="1">
      <c r="A175" s="38"/>
      <c r="B175" s="39"/>
      <c r="C175" s="227" t="s">
        <v>489</v>
      </c>
      <c r="D175" s="227" t="s">
        <v>185</v>
      </c>
      <c r="E175" s="228" t="s">
        <v>6961</v>
      </c>
      <c r="F175" s="229" t="s">
        <v>6962</v>
      </c>
      <c r="G175" s="230" t="s">
        <v>1875</v>
      </c>
      <c r="H175" s="231">
        <v>2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188</v>
      </c>
      <c r="AT175" s="239" t="s">
        <v>185</v>
      </c>
      <c r="AU175" s="239" t="s">
        <v>83</v>
      </c>
      <c r="AY175" s="17" t="s">
        <v>183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81</v>
      </c>
      <c r="BK175" s="240">
        <f>ROUND(I175*H175,2)</f>
        <v>0</v>
      </c>
      <c r="BL175" s="17" t="s">
        <v>188</v>
      </c>
      <c r="BM175" s="239" t="s">
        <v>6963</v>
      </c>
    </row>
    <row r="176" s="2" customFormat="1" ht="24.15" customHeight="1">
      <c r="A176" s="38"/>
      <c r="B176" s="39"/>
      <c r="C176" s="227" t="s">
        <v>493</v>
      </c>
      <c r="D176" s="227" t="s">
        <v>185</v>
      </c>
      <c r="E176" s="228" t="s">
        <v>6964</v>
      </c>
      <c r="F176" s="229" t="s">
        <v>6956</v>
      </c>
      <c r="G176" s="230" t="s">
        <v>1875</v>
      </c>
      <c r="H176" s="231">
        <v>2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188</v>
      </c>
      <c r="AT176" s="239" t="s">
        <v>185</v>
      </c>
      <c r="AU176" s="239" t="s">
        <v>83</v>
      </c>
      <c r="AY176" s="17" t="s">
        <v>183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81</v>
      </c>
      <c r="BK176" s="240">
        <f>ROUND(I176*H176,2)</f>
        <v>0</v>
      </c>
      <c r="BL176" s="17" t="s">
        <v>188</v>
      </c>
      <c r="BM176" s="239" t="s">
        <v>6965</v>
      </c>
    </row>
    <row r="177" s="2" customFormat="1" ht="76.35" customHeight="1">
      <c r="A177" s="38"/>
      <c r="B177" s="39"/>
      <c r="C177" s="227" t="s">
        <v>500</v>
      </c>
      <c r="D177" s="227" t="s">
        <v>185</v>
      </c>
      <c r="E177" s="228" t="s">
        <v>6966</v>
      </c>
      <c r="F177" s="229" t="s">
        <v>6967</v>
      </c>
      <c r="G177" s="230" t="s">
        <v>1875</v>
      </c>
      <c r="H177" s="231">
        <v>6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188</v>
      </c>
      <c r="AT177" s="239" t="s">
        <v>185</v>
      </c>
      <c r="AU177" s="239" t="s">
        <v>83</v>
      </c>
      <c r="AY177" s="17" t="s">
        <v>183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81</v>
      </c>
      <c r="BK177" s="240">
        <f>ROUND(I177*H177,2)</f>
        <v>0</v>
      </c>
      <c r="BL177" s="17" t="s">
        <v>188</v>
      </c>
      <c r="BM177" s="239" t="s">
        <v>6968</v>
      </c>
    </row>
    <row r="178" s="2" customFormat="1" ht="62.7" customHeight="1">
      <c r="A178" s="38"/>
      <c r="B178" s="39"/>
      <c r="C178" s="227" t="s">
        <v>505</v>
      </c>
      <c r="D178" s="227" t="s">
        <v>185</v>
      </c>
      <c r="E178" s="228" t="s">
        <v>6969</v>
      </c>
      <c r="F178" s="229" t="s">
        <v>6970</v>
      </c>
      <c r="G178" s="230" t="s">
        <v>1875</v>
      </c>
      <c r="H178" s="231">
        <v>6</v>
      </c>
      <c r="I178" s="232"/>
      <c r="J178" s="233">
        <f>ROUND(I178*H178,2)</f>
        <v>0</v>
      </c>
      <c r="K178" s="234"/>
      <c r="L178" s="44"/>
      <c r="M178" s="235" t="s">
        <v>1</v>
      </c>
      <c r="N178" s="236" t="s">
        <v>38</v>
      </c>
      <c r="O178" s="91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188</v>
      </c>
      <c r="AT178" s="239" t="s">
        <v>185</v>
      </c>
      <c r="AU178" s="239" t="s">
        <v>83</v>
      </c>
      <c r="AY178" s="17" t="s">
        <v>183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81</v>
      </c>
      <c r="BK178" s="240">
        <f>ROUND(I178*H178,2)</f>
        <v>0</v>
      </c>
      <c r="BL178" s="17" t="s">
        <v>188</v>
      </c>
      <c r="BM178" s="239" t="s">
        <v>6971</v>
      </c>
    </row>
    <row r="179" s="2" customFormat="1" ht="24.15" customHeight="1">
      <c r="A179" s="38"/>
      <c r="B179" s="39"/>
      <c r="C179" s="227" t="s">
        <v>511</v>
      </c>
      <c r="D179" s="227" t="s">
        <v>185</v>
      </c>
      <c r="E179" s="228" t="s">
        <v>6972</v>
      </c>
      <c r="F179" s="229" t="s">
        <v>6956</v>
      </c>
      <c r="G179" s="230" t="s">
        <v>1875</v>
      </c>
      <c r="H179" s="231">
        <v>6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188</v>
      </c>
      <c r="AT179" s="239" t="s">
        <v>185</v>
      </c>
      <c r="AU179" s="239" t="s">
        <v>83</v>
      </c>
      <c r="AY179" s="17" t="s">
        <v>183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81</v>
      </c>
      <c r="BK179" s="240">
        <f>ROUND(I179*H179,2)</f>
        <v>0</v>
      </c>
      <c r="BL179" s="17" t="s">
        <v>188</v>
      </c>
      <c r="BM179" s="239" t="s">
        <v>6973</v>
      </c>
    </row>
    <row r="180" s="2" customFormat="1" ht="76.35" customHeight="1">
      <c r="A180" s="38"/>
      <c r="B180" s="39"/>
      <c r="C180" s="227" t="s">
        <v>517</v>
      </c>
      <c r="D180" s="227" t="s">
        <v>185</v>
      </c>
      <c r="E180" s="228" t="s">
        <v>6974</v>
      </c>
      <c r="F180" s="229" t="s">
        <v>6967</v>
      </c>
      <c r="G180" s="230" t="s">
        <v>1875</v>
      </c>
      <c r="H180" s="231">
        <v>4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38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188</v>
      </c>
      <c r="AT180" s="239" t="s">
        <v>185</v>
      </c>
      <c r="AU180" s="239" t="s">
        <v>83</v>
      </c>
      <c r="AY180" s="17" t="s">
        <v>183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81</v>
      </c>
      <c r="BK180" s="240">
        <f>ROUND(I180*H180,2)</f>
        <v>0</v>
      </c>
      <c r="BL180" s="17" t="s">
        <v>188</v>
      </c>
      <c r="BM180" s="239" t="s">
        <v>6975</v>
      </c>
    </row>
    <row r="181" s="2" customFormat="1" ht="62.7" customHeight="1">
      <c r="A181" s="38"/>
      <c r="B181" s="39"/>
      <c r="C181" s="227" t="s">
        <v>522</v>
      </c>
      <c r="D181" s="227" t="s">
        <v>185</v>
      </c>
      <c r="E181" s="228" t="s">
        <v>6976</v>
      </c>
      <c r="F181" s="229" t="s">
        <v>6977</v>
      </c>
      <c r="G181" s="230" t="s">
        <v>1875</v>
      </c>
      <c r="H181" s="231">
        <v>4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38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188</v>
      </c>
      <c r="AT181" s="239" t="s">
        <v>185</v>
      </c>
      <c r="AU181" s="239" t="s">
        <v>83</v>
      </c>
      <c r="AY181" s="17" t="s">
        <v>183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81</v>
      </c>
      <c r="BK181" s="240">
        <f>ROUND(I181*H181,2)</f>
        <v>0</v>
      </c>
      <c r="BL181" s="17" t="s">
        <v>188</v>
      </c>
      <c r="BM181" s="239" t="s">
        <v>6978</v>
      </c>
    </row>
    <row r="182" s="2" customFormat="1" ht="24.15" customHeight="1">
      <c r="A182" s="38"/>
      <c r="B182" s="39"/>
      <c r="C182" s="227" t="s">
        <v>528</v>
      </c>
      <c r="D182" s="227" t="s">
        <v>185</v>
      </c>
      <c r="E182" s="228" t="s">
        <v>6979</v>
      </c>
      <c r="F182" s="229" t="s">
        <v>6956</v>
      </c>
      <c r="G182" s="230" t="s">
        <v>1875</v>
      </c>
      <c r="H182" s="231">
        <v>4</v>
      </c>
      <c r="I182" s="232"/>
      <c r="J182" s="233">
        <f>ROUND(I182*H182,2)</f>
        <v>0</v>
      </c>
      <c r="K182" s="234"/>
      <c r="L182" s="44"/>
      <c r="M182" s="235" t="s">
        <v>1</v>
      </c>
      <c r="N182" s="236" t="s">
        <v>38</v>
      </c>
      <c r="O182" s="91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188</v>
      </c>
      <c r="AT182" s="239" t="s">
        <v>185</v>
      </c>
      <c r="AU182" s="239" t="s">
        <v>83</v>
      </c>
      <c r="AY182" s="17" t="s">
        <v>183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7" t="s">
        <v>81</v>
      </c>
      <c r="BK182" s="240">
        <f>ROUND(I182*H182,2)</f>
        <v>0</v>
      </c>
      <c r="BL182" s="17" t="s">
        <v>188</v>
      </c>
      <c r="BM182" s="239" t="s">
        <v>6980</v>
      </c>
    </row>
    <row r="183" s="2" customFormat="1" ht="66.75" customHeight="1">
      <c r="A183" s="38"/>
      <c r="B183" s="39"/>
      <c r="C183" s="227" t="s">
        <v>533</v>
      </c>
      <c r="D183" s="227" t="s">
        <v>185</v>
      </c>
      <c r="E183" s="228" t="s">
        <v>6981</v>
      </c>
      <c r="F183" s="229" t="s">
        <v>6982</v>
      </c>
      <c r="G183" s="230" t="s">
        <v>1875</v>
      </c>
      <c r="H183" s="231">
        <v>3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38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188</v>
      </c>
      <c r="AT183" s="239" t="s">
        <v>185</v>
      </c>
      <c r="AU183" s="239" t="s">
        <v>83</v>
      </c>
      <c r="AY183" s="17" t="s">
        <v>183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81</v>
      </c>
      <c r="BK183" s="240">
        <f>ROUND(I183*H183,2)</f>
        <v>0</v>
      </c>
      <c r="BL183" s="17" t="s">
        <v>188</v>
      </c>
      <c r="BM183" s="239" t="s">
        <v>6983</v>
      </c>
    </row>
    <row r="184" s="2" customFormat="1" ht="24.15" customHeight="1">
      <c r="A184" s="38"/>
      <c r="B184" s="39"/>
      <c r="C184" s="227" t="s">
        <v>552</v>
      </c>
      <c r="D184" s="227" t="s">
        <v>185</v>
      </c>
      <c r="E184" s="228" t="s">
        <v>6984</v>
      </c>
      <c r="F184" s="229" t="s">
        <v>6985</v>
      </c>
      <c r="G184" s="230" t="s">
        <v>6986</v>
      </c>
      <c r="H184" s="231">
        <v>1</v>
      </c>
      <c r="I184" s="232"/>
      <c r="J184" s="233">
        <f>ROUND(I184*H184,2)</f>
        <v>0</v>
      </c>
      <c r="K184" s="234"/>
      <c r="L184" s="44"/>
      <c r="M184" s="235" t="s">
        <v>1</v>
      </c>
      <c r="N184" s="236" t="s">
        <v>38</v>
      </c>
      <c r="O184" s="91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188</v>
      </c>
      <c r="AT184" s="239" t="s">
        <v>185</v>
      </c>
      <c r="AU184" s="239" t="s">
        <v>83</v>
      </c>
      <c r="AY184" s="17" t="s">
        <v>183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81</v>
      </c>
      <c r="BK184" s="240">
        <f>ROUND(I184*H184,2)</f>
        <v>0</v>
      </c>
      <c r="BL184" s="17" t="s">
        <v>188</v>
      </c>
      <c r="BM184" s="239" t="s">
        <v>6987</v>
      </c>
    </row>
    <row r="185" s="2" customFormat="1" ht="16.5" customHeight="1">
      <c r="A185" s="38"/>
      <c r="B185" s="39"/>
      <c r="C185" s="227" t="s">
        <v>822</v>
      </c>
      <c r="D185" s="227" t="s">
        <v>185</v>
      </c>
      <c r="E185" s="228" t="s">
        <v>6988</v>
      </c>
      <c r="F185" s="229" t="s">
        <v>6989</v>
      </c>
      <c r="G185" s="230" t="s">
        <v>6986</v>
      </c>
      <c r="H185" s="231">
        <v>1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188</v>
      </c>
      <c r="AT185" s="239" t="s">
        <v>185</v>
      </c>
      <c r="AU185" s="239" t="s">
        <v>83</v>
      </c>
      <c r="AY185" s="17" t="s">
        <v>183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81</v>
      </c>
      <c r="BK185" s="240">
        <f>ROUND(I185*H185,2)</f>
        <v>0</v>
      </c>
      <c r="BL185" s="17" t="s">
        <v>188</v>
      </c>
      <c r="BM185" s="239" t="s">
        <v>6990</v>
      </c>
    </row>
    <row r="186" s="2" customFormat="1" ht="24.15" customHeight="1">
      <c r="A186" s="38"/>
      <c r="B186" s="39"/>
      <c r="C186" s="227" t="s">
        <v>828</v>
      </c>
      <c r="D186" s="227" t="s">
        <v>185</v>
      </c>
      <c r="E186" s="228" t="s">
        <v>6991</v>
      </c>
      <c r="F186" s="229" t="s">
        <v>6992</v>
      </c>
      <c r="G186" s="230" t="s">
        <v>319</v>
      </c>
      <c r="H186" s="231">
        <v>450</v>
      </c>
      <c r="I186" s="232"/>
      <c r="J186" s="233">
        <f>ROUND(I186*H186,2)</f>
        <v>0</v>
      </c>
      <c r="K186" s="234"/>
      <c r="L186" s="44"/>
      <c r="M186" s="235" t="s">
        <v>1</v>
      </c>
      <c r="N186" s="236" t="s">
        <v>38</v>
      </c>
      <c r="O186" s="91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188</v>
      </c>
      <c r="AT186" s="239" t="s">
        <v>185</v>
      </c>
      <c r="AU186" s="239" t="s">
        <v>83</v>
      </c>
      <c r="AY186" s="17" t="s">
        <v>183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81</v>
      </c>
      <c r="BK186" s="240">
        <f>ROUND(I186*H186,2)</f>
        <v>0</v>
      </c>
      <c r="BL186" s="17" t="s">
        <v>188</v>
      </c>
      <c r="BM186" s="239" t="s">
        <v>6993</v>
      </c>
    </row>
    <row r="187" s="2" customFormat="1" ht="24.15" customHeight="1">
      <c r="A187" s="38"/>
      <c r="B187" s="39"/>
      <c r="C187" s="227" t="s">
        <v>834</v>
      </c>
      <c r="D187" s="227" t="s">
        <v>185</v>
      </c>
      <c r="E187" s="228" t="s">
        <v>6994</v>
      </c>
      <c r="F187" s="229" t="s">
        <v>6995</v>
      </c>
      <c r="G187" s="230" t="s">
        <v>319</v>
      </c>
      <c r="H187" s="231">
        <v>400</v>
      </c>
      <c r="I187" s="232"/>
      <c r="J187" s="233">
        <f>ROUND(I187*H187,2)</f>
        <v>0</v>
      </c>
      <c r="K187" s="234"/>
      <c r="L187" s="44"/>
      <c r="M187" s="235" t="s">
        <v>1</v>
      </c>
      <c r="N187" s="236" t="s">
        <v>38</v>
      </c>
      <c r="O187" s="91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188</v>
      </c>
      <c r="AT187" s="239" t="s">
        <v>185</v>
      </c>
      <c r="AU187" s="239" t="s">
        <v>83</v>
      </c>
      <c r="AY187" s="17" t="s">
        <v>183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81</v>
      </c>
      <c r="BK187" s="240">
        <f>ROUND(I187*H187,2)</f>
        <v>0</v>
      </c>
      <c r="BL187" s="17" t="s">
        <v>188</v>
      </c>
      <c r="BM187" s="239" t="s">
        <v>6996</v>
      </c>
    </row>
    <row r="188" s="2" customFormat="1" ht="24.15" customHeight="1">
      <c r="A188" s="38"/>
      <c r="B188" s="39"/>
      <c r="C188" s="227" t="s">
        <v>840</v>
      </c>
      <c r="D188" s="227" t="s">
        <v>185</v>
      </c>
      <c r="E188" s="228" t="s">
        <v>6997</v>
      </c>
      <c r="F188" s="229" t="s">
        <v>6998</v>
      </c>
      <c r="G188" s="230" t="s">
        <v>1875</v>
      </c>
      <c r="H188" s="231">
        <v>4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188</v>
      </c>
      <c r="AT188" s="239" t="s">
        <v>185</v>
      </c>
      <c r="AU188" s="239" t="s">
        <v>83</v>
      </c>
      <c r="AY188" s="17" t="s">
        <v>183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81</v>
      </c>
      <c r="BK188" s="240">
        <f>ROUND(I188*H188,2)</f>
        <v>0</v>
      </c>
      <c r="BL188" s="17" t="s">
        <v>188</v>
      </c>
      <c r="BM188" s="239" t="s">
        <v>6999</v>
      </c>
    </row>
    <row r="189" s="2" customFormat="1" ht="24.15" customHeight="1">
      <c r="A189" s="38"/>
      <c r="B189" s="39"/>
      <c r="C189" s="227" t="s">
        <v>846</v>
      </c>
      <c r="D189" s="227" t="s">
        <v>185</v>
      </c>
      <c r="E189" s="228" t="s">
        <v>7000</v>
      </c>
      <c r="F189" s="229" t="s">
        <v>7001</v>
      </c>
      <c r="G189" s="230" t="s">
        <v>6986</v>
      </c>
      <c r="H189" s="231">
        <v>1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188</v>
      </c>
      <c r="AT189" s="239" t="s">
        <v>185</v>
      </c>
      <c r="AU189" s="239" t="s">
        <v>83</v>
      </c>
      <c r="AY189" s="17" t="s">
        <v>183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81</v>
      </c>
      <c r="BK189" s="240">
        <f>ROUND(I189*H189,2)</f>
        <v>0</v>
      </c>
      <c r="BL189" s="17" t="s">
        <v>188</v>
      </c>
      <c r="BM189" s="239" t="s">
        <v>7002</v>
      </c>
    </row>
    <row r="190" s="2" customFormat="1" ht="16.5" customHeight="1">
      <c r="A190" s="38"/>
      <c r="B190" s="39"/>
      <c r="C190" s="227" t="s">
        <v>859</v>
      </c>
      <c r="D190" s="227" t="s">
        <v>185</v>
      </c>
      <c r="E190" s="228" t="s">
        <v>7003</v>
      </c>
      <c r="F190" s="229" t="s">
        <v>7004</v>
      </c>
      <c r="G190" s="230" t="s">
        <v>6986</v>
      </c>
      <c r="H190" s="231">
        <v>1</v>
      </c>
      <c r="I190" s="232"/>
      <c r="J190" s="233">
        <f>ROUND(I190*H190,2)</f>
        <v>0</v>
      </c>
      <c r="K190" s="234"/>
      <c r="L190" s="44"/>
      <c r="M190" s="235" t="s">
        <v>1</v>
      </c>
      <c r="N190" s="236" t="s">
        <v>38</v>
      </c>
      <c r="O190" s="91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188</v>
      </c>
      <c r="AT190" s="239" t="s">
        <v>185</v>
      </c>
      <c r="AU190" s="239" t="s">
        <v>83</v>
      </c>
      <c r="AY190" s="17" t="s">
        <v>183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81</v>
      </c>
      <c r="BK190" s="240">
        <f>ROUND(I190*H190,2)</f>
        <v>0</v>
      </c>
      <c r="BL190" s="17" t="s">
        <v>188</v>
      </c>
      <c r="BM190" s="239" t="s">
        <v>7005</v>
      </c>
    </row>
    <row r="191" s="2" customFormat="1" ht="16.5" customHeight="1">
      <c r="A191" s="38"/>
      <c r="B191" s="39"/>
      <c r="C191" s="227" t="s">
        <v>865</v>
      </c>
      <c r="D191" s="227" t="s">
        <v>185</v>
      </c>
      <c r="E191" s="228" t="s">
        <v>7006</v>
      </c>
      <c r="F191" s="229" t="s">
        <v>7007</v>
      </c>
      <c r="G191" s="230" t="s">
        <v>7008</v>
      </c>
      <c r="H191" s="231">
        <v>1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188</v>
      </c>
      <c r="AT191" s="239" t="s">
        <v>185</v>
      </c>
      <c r="AU191" s="239" t="s">
        <v>83</v>
      </c>
      <c r="AY191" s="17" t="s">
        <v>183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81</v>
      </c>
      <c r="BK191" s="240">
        <f>ROUND(I191*H191,2)</f>
        <v>0</v>
      </c>
      <c r="BL191" s="17" t="s">
        <v>188</v>
      </c>
      <c r="BM191" s="239" t="s">
        <v>7009</v>
      </c>
    </row>
    <row r="192" s="2" customFormat="1" ht="24.15" customHeight="1">
      <c r="A192" s="38"/>
      <c r="B192" s="39"/>
      <c r="C192" s="227" t="s">
        <v>869</v>
      </c>
      <c r="D192" s="227" t="s">
        <v>185</v>
      </c>
      <c r="E192" s="228" t="s">
        <v>7010</v>
      </c>
      <c r="F192" s="229" t="s">
        <v>7011</v>
      </c>
      <c r="G192" s="230" t="s">
        <v>7008</v>
      </c>
      <c r="H192" s="231">
        <v>1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38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188</v>
      </c>
      <c r="AT192" s="239" t="s">
        <v>185</v>
      </c>
      <c r="AU192" s="239" t="s">
        <v>83</v>
      </c>
      <c r="AY192" s="17" t="s">
        <v>183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81</v>
      </c>
      <c r="BK192" s="240">
        <f>ROUND(I192*H192,2)</f>
        <v>0</v>
      </c>
      <c r="BL192" s="17" t="s">
        <v>188</v>
      </c>
      <c r="BM192" s="239" t="s">
        <v>7012</v>
      </c>
    </row>
    <row r="193" s="2" customFormat="1" ht="66.75" customHeight="1">
      <c r="A193" s="38"/>
      <c r="B193" s="39"/>
      <c r="C193" s="227" t="s">
        <v>876</v>
      </c>
      <c r="D193" s="227" t="s">
        <v>185</v>
      </c>
      <c r="E193" s="228" t="s">
        <v>7013</v>
      </c>
      <c r="F193" s="229" t="s">
        <v>7014</v>
      </c>
      <c r="G193" s="230" t="s">
        <v>1875</v>
      </c>
      <c r="H193" s="231">
        <v>1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38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188</v>
      </c>
      <c r="AT193" s="239" t="s">
        <v>185</v>
      </c>
      <c r="AU193" s="239" t="s">
        <v>83</v>
      </c>
      <c r="AY193" s="17" t="s">
        <v>183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81</v>
      </c>
      <c r="BK193" s="240">
        <f>ROUND(I193*H193,2)</f>
        <v>0</v>
      </c>
      <c r="BL193" s="17" t="s">
        <v>188</v>
      </c>
      <c r="BM193" s="239" t="s">
        <v>7015</v>
      </c>
    </row>
    <row r="194" s="2" customFormat="1" ht="66.75" customHeight="1">
      <c r="A194" s="38"/>
      <c r="B194" s="39"/>
      <c r="C194" s="227" t="s">
        <v>884</v>
      </c>
      <c r="D194" s="227" t="s">
        <v>185</v>
      </c>
      <c r="E194" s="228" t="s">
        <v>7016</v>
      </c>
      <c r="F194" s="229" t="s">
        <v>7017</v>
      </c>
      <c r="G194" s="230" t="s">
        <v>1875</v>
      </c>
      <c r="H194" s="231">
        <v>1</v>
      </c>
      <c r="I194" s="232"/>
      <c r="J194" s="233">
        <f>ROUND(I194*H194,2)</f>
        <v>0</v>
      </c>
      <c r="K194" s="234"/>
      <c r="L194" s="44"/>
      <c r="M194" s="235" t="s">
        <v>1</v>
      </c>
      <c r="N194" s="236" t="s">
        <v>38</v>
      </c>
      <c r="O194" s="91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188</v>
      </c>
      <c r="AT194" s="239" t="s">
        <v>185</v>
      </c>
      <c r="AU194" s="239" t="s">
        <v>83</v>
      </c>
      <c r="AY194" s="17" t="s">
        <v>183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81</v>
      </c>
      <c r="BK194" s="240">
        <f>ROUND(I194*H194,2)</f>
        <v>0</v>
      </c>
      <c r="BL194" s="17" t="s">
        <v>188</v>
      </c>
      <c r="BM194" s="239" t="s">
        <v>7018</v>
      </c>
    </row>
    <row r="195" s="2" customFormat="1" ht="78" customHeight="1">
      <c r="A195" s="38"/>
      <c r="B195" s="39"/>
      <c r="C195" s="227" t="s">
        <v>890</v>
      </c>
      <c r="D195" s="227" t="s">
        <v>185</v>
      </c>
      <c r="E195" s="228" t="s">
        <v>7019</v>
      </c>
      <c r="F195" s="229" t="s">
        <v>7020</v>
      </c>
      <c r="G195" s="230" t="s">
        <v>1875</v>
      </c>
      <c r="H195" s="231">
        <v>4</v>
      </c>
      <c r="I195" s="232"/>
      <c r="J195" s="233">
        <f>ROUND(I195*H195,2)</f>
        <v>0</v>
      </c>
      <c r="K195" s="234"/>
      <c r="L195" s="44"/>
      <c r="M195" s="235" t="s">
        <v>1</v>
      </c>
      <c r="N195" s="236" t="s">
        <v>38</v>
      </c>
      <c r="O195" s="91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188</v>
      </c>
      <c r="AT195" s="239" t="s">
        <v>185</v>
      </c>
      <c r="AU195" s="239" t="s">
        <v>83</v>
      </c>
      <c r="AY195" s="17" t="s">
        <v>183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81</v>
      </c>
      <c r="BK195" s="240">
        <f>ROUND(I195*H195,2)</f>
        <v>0</v>
      </c>
      <c r="BL195" s="17" t="s">
        <v>188</v>
      </c>
      <c r="BM195" s="239" t="s">
        <v>7021</v>
      </c>
    </row>
    <row r="196" s="2" customFormat="1" ht="16.5" customHeight="1">
      <c r="A196" s="38"/>
      <c r="B196" s="39"/>
      <c r="C196" s="227" t="s">
        <v>896</v>
      </c>
      <c r="D196" s="227" t="s">
        <v>185</v>
      </c>
      <c r="E196" s="228" t="s">
        <v>7022</v>
      </c>
      <c r="F196" s="229" t="s">
        <v>7023</v>
      </c>
      <c r="G196" s="230" t="s">
        <v>1875</v>
      </c>
      <c r="H196" s="231">
        <v>1</v>
      </c>
      <c r="I196" s="232"/>
      <c r="J196" s="233">
        <f>ROUND(I196*H196,2)</f>
        <v>0</v>
      </c>
      <c r="K196" s="234"/>
      <c r="L196" s="44"/>
      <c r="M196" s="235" t="s">
        <v>1</v>
      </c>
      <c r="N196" s="236" t="s">
        <v>38</v>
      </c>
      <c r="O196" s="91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188</v>
      </c>
      <c r="AT196" s="239" t="s">
        <v>185</v>
      </c>
      <c r="AU196" s="239" t="s">
        <v>83</v>
      </c>
      <c r="AY196" s="17" t="s">
        <v>183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81</v>
      </c>
      <c r="BK196" s="240">
        <f>ROUND(I196*H196,2)</f>
        <v>0</v>
      </c>
      <c r="BL196" s="17" t="s">
        <v>188</v>
      </c>
      <c r="BM196" s="239" t="s">
        <v>7024</v>
      </c>
    </row>
    <row r="197" s="2" customFormat="1" ht="16.5" customHeight="1">
      <c r="A197" s="38"/>
      <c r="B197" s="39"/>
      <c r="C197" s="227" t="s">
        <v>900</v>
      </c>
      <c r="D197" s="227" t="s">
        <v>185</v>
      </c>
      <c r="E197" s="228" t="s">
        <v>7025</v>
      </c>
      <c r="F197" s="229" t="s">
        <v>7026</v>
      </c>
      <c r="G197" s="230" t="s">
        <v>1875</v>
      </c>
      <c r="H197" s="231">
        <v>1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38</v>
      </c>
      <c r="O197" s="91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188</v>
      </c>
      <c r="AT197" s="239" t="s">
        <v>185</v>
      </c>
      <c r="AU197" s="239" t="s">
        <v>83</v>
      </c>
      <c r="AY197" s="17" t="s">
        <v>183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81</v>
      </c>
      <c r="BK197" s="240">
        <f>ROUND(I197*H197,2)</f>
        <v>0</v>
      </c>
      <c r="BL197" s="17" t="s">
        <v>188</v>
      </c>
      <c r="BM197" s="239" t="s">
        <v>7027</v>
      </c>
    </row>
    <row r="198" s="2" customFormat="1" ht="16.5" customHeight="1">
      <c r="A198" s="38"/>
      <c r="B198" s="39"/>
      <c r="C198" s="227" t="s">
        <v>906</v>
      </c>
      <c r="D198" s="227" t="s">
        <v>185</v>
      </c>
      <c r="E198" s="228" t="s">
        <v>7028</v>
      </c>
      <c r="F198" s="229" t="s">
        <v>7029</v>
      </c>
      <c r="G198" s="230" t="s">
        <v>1875</v>
      </c>
      <c r="H198" s="231">
        <v>2</v>
      </c>
      <c r="I198" s="232"/>
      <c r="J198" s="233">
        <f>ROUND(I198*H198,2)</f>
        <v>0</v>
      </c>
      <c r="K198" s="234"/>
      <c r="L198" s="44"/>
      <c r="M198" s="235" t="s">
        <v>1</v>
      </c>
      <c r="N198" s="236" t="s">
        <v>38</v>
      </c>
      <c r="O198" s="91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188</v>
      </c>
      <c r="AT198" s="239" t="s">
        <v>185</v>
      </c>
      <c r="AU198" s="239" t="s">
        <v>83</v>
      </c>
      <c r="AY198" s="17" t="s">
        <v>183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7" t="s">
        <v>81</v>
      </c>
      <c r="BK198" s="240">
        <f>ROUND(I198*H198,2)</f>
        <v>0</v>
      </c>
      <c r="BL198" s="17" t="s">
        <v>188</v>
      </c>
      <c r="BM198" s="239" t="s">
        <v>7030</v>
      </c>
    </row>
    <row r="199" s="2" customFormat="1" ht="49.05" customHeight="1">
      <c r="A199" s="38"/>
      <c r="B199" s="39"/>
      <c r="C199" s="227" t="s">
        <v>912</v>
      </c>
      <c r="D199" s="227" t="s">
        <v>185</v>
      </c>
      <c r="E199" s="228" t="s">
        <v>7031</v>
      </c>
      <c r="F199" s="229" t="s">
        <v>7032</v>
      </c>
      <c r="G199" s="230" t="s">
        <v>1875</v>
      </c>
      <c r="H199" s="231">
        <v>13</v>
      </c>
      <c r="I199" s="232"/>
      <c r="J199" s="233">
        <f>ROUND(I199*H199,2)</f>
        <v>0</v>
      </c>
      <c r="K199" s="234"/>
      <c r="L199" s="44"/>
      <c r="M199" s="235" t="s">
        <v>1</v>
      </c>
      <c r="N199" s="236" t="s">
        <v>38</v>
      </c>
      <c r="O199" s="91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188</v>
      </c>
      <c r="AT199" s="239" t="s">
        <v>185</v>
      </c>
      <c r="AU199" s="239" t="s">
        <v>83</v>
      </c>
      <c r="AY199" s="17" t="s">
        <v>183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7" t="s">
        <v>81</v>
      </c>
      <c r="BK199" s="240">
        <f>ROUND(I199*H199,2)</f>
        <v>0</v>
      </c>
      <c r="BL199" s="17" t="s">
        <v>188</v>
      </c>
      <c r="BM199" s="239" t="s">
        <v>7033</v>
      </c>
    </row>
    <row r="200" s="2" customFormat="1" ht="33" customHeight="1">
      <c r="A200" s="38"/>
      <c r="B200" s="39"/>
      <c r="C200" s="227" t="s">
        <v>920</v>
      </c>
      <c r="D200" s="227" t="s">
        <v>185</v>
      </c>
      <c r="E200" s="228" t="s">
        <v>7034</v>
      </c>
      <c r="F200" s="229" t="s">
        <v>7035</v>
      </c>
      <c r="G200" s="230" t="s">
        <v>1875</v>
      </c>
      <c r="H200" s="231">
        <v>1</v>
      </c>
      <c r="I200" s="232"/>
      <c r="J200" s="233">
        <f>ROUND(I200*H200,2)</f>
        <v>0</v>
      </c>
      <c r="K200" s="234"/>
      <c r="L200" s="44"/>
      <c r="M200" s="235" t="s">
        <v>1</v>
      </c>
      <c r="N200" s="236" t="s">
        <v>38</v>
      </c>
      <c r="O200" s="91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188</v>
      </c>
      <c r="AT200" s="239" t="s">
        <v>185</v>
      </c>
      <c r="AU200" s="239" t="s">
        <v>83</v>
      </c>
      <c r="AY200" s="17" t="s">
        <v>183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81</v>
      </c>
      <c r="BK200" s="240">
        <f>ROUND(I200*H200,2)</f>
        <v>0</v>
      </c>
      <c r="BL200" s="17" t="s">
        <v>188</v>
      </c>
      <c r="BM200" s="239" t="s">
        <v>7036</v>
      </c>
    </row>
    <row r="201" s="2" customFormat="1" ht="24.15" customHeight="1">
      <c r="A201" s="38"/>
      <c r="B201" s="39"/>
      <c r="C201" s="227" t="s">
        <v>928</v>
      </c>
      <c r="D201" s="227" t="s">
        <v>185</v>
      </c>
      <c r="E201" s="228" t="s">
        <v>7037</v>
      </c>
      <c r="F201" s="229" t="s">
        <v>7038</v>
      </c>
      <c r="G201" s="230" t="s">
        <v>1875</v>
      </c>
      <c r="H201" s="231">
        <v>2</v>
      </c>
      <c r="I201" s="232"/>
      <c r="J201" s="233">
        <f>ROUND(I201*H201,2)</f>
        <v>0</v>
      </c>
      <c r="K201" s="234"/>
      <c r="L201" s="44"/>
      <c r="M201" s="235" t="s">
        <v>1</v>
      </c>
      <c r="N201" s="236" t="s">
        <v>38</v>
      </c>
      <c r="O201" s="91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188</v>
      </c>
      <c r="AT201" s="239" t="s">
        <v>185</v>
      </c>
      <c r="AU201" s="239" t="s">
        <v>83</v>
      </c>
      <c r="AY201" s="17" t="s">
        <v>183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81</v>
      </c>
      <c r="BK201" s="240">
        <f>ROUND(I201*H201,2)</f>
        <v>0</v>
      </c>
      <c r="BL201" s="17" t="s">
        <v>188</v>
      </c>
      <c r="BM201" s="239" t="s">
        <v>7039</v>
      </c>
    </row>
    <row r="202" s="2" customFormat="1" ht="66.75" customHeight="1">
      <c r="A202" s="38"/>
      <c r="B202" s="39"/>
      <c r="C202" s="227" t="s">
        <v>932</v>
      </c>
      <c r="D202" s="227" t="s">
        <v>185</v>
      </c>
      <c r="E202" s="228" t="s">
        <v>7040</v>
      </c>
      <c r="F202" s="229" t="s">
        <v>7041</v>
      </c>
      <c r="G202" s="230" t="s">
        <v>1875</v>
      </c>
      <c r="H202" s="231">
        <v>1</v>
      </c>
      <c r="I202" s="232"/>
      <c r="J202" s="233">
        <f>ROUND(I202*H202,2)</f>
        <v>0</v>
      </c>
      <c r="K202" s="234"/>
      <c r="L202" s="44"/>
      <c r="M202" s="235" t="s">
        <v>1</v>
      </c>
      <c r="N202" s="236" t="s">
        <v>38</v>
      </c>
      <c r="O202" s="91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188</v>
      </c>
      <c r="AT202" s="239" t="s">
        <v>185</v>
      </c>
      <c r="AU202" s="239" t="s">
        <v>83</v>
      </c>
      <c r="AY202" s="17" t="s">
        <v>183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7" t="s">
        <v>81</v>
      </c>
      <c r="BK202" s="240">
        <f>ROUND(I202*H202,2)</f>
        <v>0</v>
      </c>
      <c r="BL202" s="17" t="s">
        <v>188</v>
      </c>
      <c r="BM202" s="239" t="s">
        <v>7042</v>
      </c>
    </row>
    <row r="203" s="12" customFormat="1" ht="25.92" customHeight="1">
      <c r="A203" s="12"/>
      <c r="B203" s="211"/>
      <c r="C203" s="212"/>
      <c r="D203" s="213" t="s">
        <v>72</v>
      </c>
      <c r="E203" s="214" t="s">
        <v>7043</v>
      </c>
      <c r="F203" s="214" t="s">
        <v>7044</v>
      </c>
      <c r="G203" s="212"/>
      <c r="H203" s="212"/>
      <c r="I203" s="215"/>
      <c r="J203" s="216">
        <f>BK203</f>
        <v>0</v>
      </c>
      <c r="K203" s="212"/>
      <c r="L203" s="217"/>
      <c r="M203" s="218"/>
      <c r="N203" s="219"/>
      <c r="O203" s="219"/>
      <c r="P203" s="220">
        <f>P204+P232</f>
        <v>0</v>
      </c>
      <c r="Q203" s="219"/>
      <c r="R203" s="220">
        <f>R204+R232</f>
        <v>0</v>
      </c>
      <c r="S203" s="219"/>
      <c r="T203" s="221">
        <f>T204+T232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2" t="s">
        <v>81</v>
      </c>
      <c r="AT203" s="223" t="s">
        <v>72</v>
      </c>
      <c r="AU203" s="223" t="s">
        <v>73</v>
      </c>
      <c r="AY203" s="222" t="s">
        <v>183</v>
      </c>
      <c r="BK203" s="224">
        <f>BK204+BK232</f>
        <v>0</v>
      </c>
    </row>
    <row r="204" s="12" customFormat="1" ht="22.8" customHeight="1">
      <c r="A204" s="12"/>
      <c r="B204" s="211"/>
      <c r="C204" s="212"/>
      <c r="D204" s="213" t="s">
        <v>72</v>
      </c>
      <c r="E204" s="225" t="s">
        <v>7045</v>
      </c>
      <c r="F204" s="225" t="s">
        <v>7046</v>
      </c>
      <c r="G204" s="212"/>
      <c r="H204" s="212"/>
      <c r="I204" s="215"/>
      <c r="J204" s="226">
        <f>BK204</f>
        <v>0</v>
      </c>
      <c r="K204" s="212"/>
      <c r="L204" s="217"/>
      <c r="M204" s="218"/>
      <c r="N204" s="219"/>
      <c r="O204" s="219"/>
      <c r="P204" s="220">
        <f>SUM(P205:P231)</f>
        <v>0</v>
      </c>
      <c r="Q204" s="219"/>
      <c r="R204" s="220">
        <f>SUM(R205:R231)</f>
        <v>0</v>
      </c>
      <c r="S204" s="219"/>
      <c r="T204" s="221">
        <f>SUM(T205:T231)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2" t="s">
        <v>81</v>
      </c>
      <c r="AT204" s="223" t="s">
        <v>72</v>
      </c>
      <c r="AU204" s="223" t="s">
        <v>81</v>
      </c>
      <c r="AY204" s="222" t="s">
        <v>183</v>
      </c>
      <c r="BK204" s="224">
        <f>SUM(BK205:BK231)</f>
        <v>0</v>
      </c>
    </row>
    <row r="205" s="2" customFormat="1" ht="37.8" customHeight="1">
      <c r="A205" s="38"/>
      <c r="B205" s="39"/>
      <c r="C205" s="227" t="s">
        <v>936</v>
      </c>
      <c r="D205" s="227" t="s">
        <v>185</v>
      </c>
      <c r="E205" s="228" t="s">
        <v>7047</v>
      </c>
      <c r="F205" s="229" t="s">
        <v>7048</v>
      </c>
      <c r="G205" s="230" t="s">
        <v>1875</v>
      </c>
      <c r="H205" s="231">
        <v>1</v>
      </c>
      <c r="I205" s="232"/>
      <c r="J205" s="233">
        <f>ROUND(I205*H205,2)</f>
        <v>0</v>
      </c>
      <c r="K205" s="234"/>
      <c r="L205" s="44"/>
      <c r="M205" s="235" t="s">
        <v>1</v>
      </c>
      <c r="N205" s="236" t="s">
        <v>38</v>
      </c>
      <c r="O205" s="91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188</v>
      </c>
      <c r="AT205" s="239" t="s">
        <v>185</v>
      </c>
      <c r="AU205" s="239" t="s">
        <v>83</v>
      </c>
      <c r="AY205" s="17" t="s">
        <v>183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81</v>
      </c>
      <c r="BK205" s="240">
        <f>ROUND(I205*H205,2)</f>
        <v>0</v>
      </c>
      <c r="BL205" s="17" t="s">
        <v>188</v>
      </c>
      <c r="BM205" s="239" t="s">
        <v>7049</v>
      </c>
    </row>
    <row r="206" s="2" customFormat="1" ht="16.5" customHeight="1">
      <c r="A206" s="38"/>
      <c r="B206" s="39"/>
      <c r="C206" s="227" t="s">
        <v>941</v>
      </c>
      <c r="D206" s="227" t="s">
        <v>185</v>
      </c>
      <c r="E206" s="228" t="s">
        <v>7050</v>
      </c>
      <c r="F206" s="229" t="s">
        <v>7051</v>
      </c>
      <c r="G206" s="230" t="s">
        <v>1875</v>
      </c>
      <c r="H206" s="231">
        <v>2</v>
      </c>
      <c r="I206" s="232"/>
      <c r="J206" s="233">
        <f>ROUND(I206*H206,2)</f>
        <v>0</v>
      </c>
      <c r="K206" s="234"/>
      <c r="L206" s="44"/>
      <c r="M206" s="235" t="s">
        <v>1</v>
      </c>
      <c r="N206" s="236" t="s">
        <v>38</v>
      </c>
      <c r="O206" s="91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9" t="s">
        <v>188</v>
      </c>
      <c r="AT206" s="239" t="s">
        <v>185</v>
      </c>
      <c r="AU206" s="239" t="s">
        <v>83</v>
      </c>
      <c r="AY206" s="17" t="s">
        <v>183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7" t="s">
        <v>81</v>
      </c>
      <c r="BK206" s="240">
        <f>ROUND(I206*H206,2)</f>
        <v>0</v>
      </c>
      <c r="BL206" s="17" t="s">
        <v>188</v>
      </c>
      <c r="BM206" s="239" t="s">
        <v>7052</v>
      </c>
    </row>
    <row r="207" s="2" customFormat="1" ht="16.5" customHeight="1">
      <c r="A207" s="38"/>
      <c r="B207" s="39"/>
      <c r="C207" s="227" t="s">
        <v>946</v>
      </c>
      <c r="D207" s="227" t="s">
        <v>185</v>
      </c>
      <c r="E207" s="228" t="s">
        <v>7053</v>
      </c>
      <c r="F207" s="229" t="s">
        <v>7054</v>
      </c>
      <c r="G207" s="230" t="s">
        <v>1875</v>
      </c>
      <c r="H207" s="231">
        <v>5</v>
      </c>
      <c r="I207" s="232"/>
      <c r="J207" s="233">
        <f>ROUND(I207*H207,2)</f>
        <v>0</v>
      </c>
      <c r="K207" s="234"/>
      <c r="L207" s="44"/>
      <c r="M207" s="235" t="s">
        <v>1</v>
      </c>
      <c r="N207" s="236" t="s">
        <v>38</v>
      </c>
      <c r="O207" s="91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188</v>
      </c>
      <c r="AT207" s="239" t="s">
        <v>185</v>
      </c>
      <c r="AU207" s="239" t="s">
        <v>83</v>
      </c>
      <c r="AY207" s="17" t="s">
        <v>183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81</v>
      </c>
      <c r="BK207" s="240">
        <f>ROUND(I207*H207,2)</f>
        <v>0</v>
      </c>
      <c r="BL207" s="17" t="s">
        <v>188</v>
      </c>
      <c r="BM207" s="239" t="s">
        <v>7055</v>
      </c>
    </row>
    <row r="208" s="2" customFormat="1" ht="16.5" customHeight="1">
      <c r="A208" s="38"/>
      <c r="B208" s="39"/>
      <c r="C208" s="227" t="s">
        <v>951</v>
      </c>
      <c r="D208" s="227" t="s">
        <v>185</v>
      </c>
      <c r="E208" s="228" t="s">
        <v>7056</v>
      </c>
      <c r="F208" s="229" t="s">
        <v>7057</v>
      </c>
      <c r="G208" s="230" t="s">
        <v>1875</v>
      </c>
      <c r="H208" s="231">
        <v>4</v>
      </c>
      <c r="I208" s="232"/>
      <c r="J208" s="233">
        <f>ROUND(I208*H208,2)</f>
        <v>0</v>
      </c>
      <c r="K208" s="234"/>
      <c r="L208" s="44"/>
      <c r="M208" s="235" t="s">
        <v>1</v>
      </c>
      <c r="N208" s="236" t="s">
        <v>38</v>
      </c>
      <c r="O208" s="91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188</v>
      </c>
      <c r="AT208" s="239" t="s">
        <v>185</v>
      </c>
      <c r="AU208" s="239" t="s">
        <v>83</v>
      </c>
      <c r="AY208" s="17" t="s">
        <v>183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7" t="s">
        <v>81</v>
      </c>
      <c r="BK208" s="240">
        <f>ROUND(I208*H208,2)</f>
        <v>0</v>
      </c>
      <c r="BL208" s="17" t="s">
        <v>188</v>
      </c>
      <c r="BM208" s="239" t="s">
        <v>7058</v>
      </c>
    </row>
    <row r="209" s="2" customFormat="1" ht="21.75" customHeight="1">
      <c r="A209" s="38"/>
      <c r="B209" s="39"/>
      <c r="C209" s="227" t="s">
        <v>956</v>
      </c>
      <c r="D209" s="227" t="s">
        <v>185</v>
      </c>
      <c r="E209" s="228" t="s">
        <v>7059</v>
      </c>
      <c r="F209" s="229" t="s">
        <v>7060</v>
      </c>
      <c r="G209" s="230" t="s">
        <v>1875</v>
      </c>
      <c r="H209" s="231">
        <v>64</v>
      </c>
      <c r="I209" s="232"/>
      <c r="J209" s="233">
        <f>ROUND(I209*H209,2)</f>
        <v>0</v>
      </c>
      <c r="K209" s="234"/>
      <c r="L209" s="44"/>
      <c r="M209" s="235" t="s">
        <v>1</v>
      </c>
      <c r="N209" s="236" t="s">
        <v>38</v>
      </c>
      <c r="O209" s="91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188</v>
      </c>
      <c r="AT209" s="239" t="s">
        <v>185</v>
      </c>
      <c r="AU209" s="239" t="s">
        <v>83</v>
      </c>
      <c r="AY209" s="17" t="s">
        <v>183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81</v>
      </c>
      <c r="BK209" s="240">
        <f>ROUND(I209*H209,2)</f>
        <v>0</v>
      </c>
      <c r="BL209" s="17" t="s">
        <v>188</v>
      </c>
      <c r="BM209" s="239" t="s">
        <v>7061</v>
      </c>
    </row>
    <row r="210" s="2" customFormat="1" ht="16.5" customHeight="1">
      <c r="A210" s="38"/>
      <c r="B210" s="39"/>
      <c r="C210" s="227" t="s">
        <v>961</v>
      </c>
      <c r="D210" s="227" t="s">
        <v>185</v>
      </c>
      <c r="E210" s="228" t="s">
        <v>7062</v>
      </c>
      <c r="F210" s="229" t="s">
        <v>7063</v>
      </c>
      <c r="G210" s="230" t="s">
        <v>1875</v>
      </c>
      <c r="H210" s="231">
        <v>32</v>
      </c>
      <c r="I210" s="232"/>
      <c r="J210" s="233">
        <f>ROUND(I210*H210,2)</f>
        <v>0</v>
      </c>
      <c r="K210" s="234"/>
      <c r="L210" s="44"/>
      <c r="M210" s="235" t="s">
        <v>1</v>
      </c>
      <c r="N210" s="236" t="s">
        <v>38</v>
      </c>
      <c r="O210" s="91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9" t="s">
        <v>188</v>
      </c>
      <c r="AT210" s="239" t="s">
        <v>185</v>
      </c>
      <c r="AU210" s="239" t="s">
        <v>83</v>
      </c>
      <c r="AY210" s="17" t="s">
        <v>183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7" t="s">
        <v>81</v>
      </c>
      <c r="BK210" s="240">
        <f>ROUND(I210*H210,2)</f>
        <v>0</v>
      </c>
      <c r="BL210" s="17" t="s">
        <v>188</v>
      </c>
      <c r="BM210" s="239" t="s">
        <v>7064</v>
      </c>
    </row>
    <row r="211" s="2" customFormat="1" ht="16.5" customHeight="1">
      <c r="A211" s="38"/>
      <c r="B211" s="39"/>
      <c r="C211" s="227" t="s">
        <v>963</v>
      </c>
      <c r="D211" s="227" t="s">
        <v>185</v>
      </c>
      <c r="E211" s="228" t="s">
        <v>7065</v>
      </c>
      <c r="F211" s="229" t="s">
        <v>7066</v>
      </c>
      <c r="G211" s="230" t="s">
        <v>1875</v>
      </c>
      <c r="H211" s="231">
        <v>2</v>
      </c>
      <c r="I211" s="232"/>
      <c r="J211" s="233">
        <f>ROUND(I211*H211,2)</f>
        <v>0</v>
      </c>
      <c r="K211" s="234"/>
      <c r="L211" s="44"/>
      <c r="M211" s="235" t="s">
        <v>1</v>
      </c>
      <c r="N211" s="236" t="s">
        <v>38</v>
      </c>
      <c r="O211" s="91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188</v>
      </c>
      <c r="AT211" s="239" t="s">
        <v>185</v>
      </c>
      <c r="AU211" s="239" t="s">
        <v>83</v>
      </c>
      <c r="AY211" s="17" t="s">
        <v>183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7" t="s">
        <v>81</v>
      </c>
      <c r="BK211" s="240">
        <f>ROUND(I211*H211,2)</f>
        <v>0</v>
      </c>
      <c r="BL211" s="17" t="s">
        <v>188</v>
      </c>
      <c r="BM211" s="239" t="s">
        <v>7067</v>
      </c>
    </row>
    <row r="212" s="2" customFormat="1" ht="16.5" customHeight="1">
      <c r="A212" s="38"/>
      <c r="B212" s="39"/>
      <c r="C212" s="227" t="s">
        <v>967</v>
      </c>
      <c r="D212" s="227" t="s">
        <v>185</v>
      </c>
      <c r="E212" s="228" t="s">
        <v>7068</v>
      </c>
      <c r="F212" s="229" t="s">
        <v>7069</v>
      </c>
      <c r="G212" s="230" t="s">
        <v>1875</v>
      </c>
      <c r="H212" s="231">
        <v>1</v>
      </c>
      <c r="I212" s="232"/>
      <c r="J212" s="233">
        <f>ROUND(I212*H212,2)</f>
        <v>0</v>
      </c>
      <c r="K212" s="234"/>
      <c r="L212" s="44"/>
      <c r="M212" s="235" t="s">
        <v>1</v>
      </c>
      <c r="N212" s="236" t="s">
        <v>38</v>
      </c>
      <c r="O212" s="91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9" t="s">
        <v>188</v>
      </c>
      <c r="AT212" s="239" t="s">
        <v>185</v>
      </c>
      <c r="AU212" s="239" t="s">
        <v>83</v>
      </c>
      <c r="AY212" s="17" t="s">
        <v>183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7" t="s">
        <v>81</v>
      </c>
      <c r="BK212" s="240">
        <f>ROUND(I212*H212,2)</f>
        <v>0</v>
      </c>
      <c r="BL212" s="17" t="s">
        <v>188</v>
      </c>
      <c r="BM212" s="239" t="s">
        <v>7070</v>
      </c>
    </row>
    <row r="213" s="2" customFormat="1" ht="21.75" customHeight="1">
      <c r="A213" s="38"/>
      <c r="B213" s="39"/>
      <c r="C213" s="227" t="s">
        <v>973</v>
      </c>
      <c r="D213" s="227" t="s">
        <v>185</v>
      </c>
      <c r="E213" s="228" t="s">
        <v>7071</v>
      </c>
      <c r="F213" s="229" t="s">
        <v>7072</v>
      </c>
      <c r="G213" s="230" t="s">
        <v>1875</v>
      </c>
      <c r="H213" s="231">
        <v>32</v>
      </c>
      <c r="I213" s="232"/>
      <c r="J213" s="233">
        <f>ROUND(I213*H213,2)</f>
        <v>0</v>
      </c>
      <c r="K213" s="234"/>
      <c r="L213" s="44"/>
      <c r="M213" s="235" t="s">
        <v>1</v>
      </c>
      <c r="N213" s="236" t="s">
        <v>38</v>
      </c>
      <c r="O213" s="91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188</v>
      </c>
      <c r="AT213" s="239" t="s">
        <v>185</v>
      </c>
      <c r="AU213" s="239" t="s">
        <v>83</v>
      </c>
      <c r="AY213" s="17" t="s">
        <v>183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7" t="s">
        <v>81</v>
      </c>
      <c r="BK213" s="240">
        <f>ROUND(I213*H213,2)</f>
        <v>0</v>
      </c>
      <c r="BL213" s="17" t="s">
        <v>188</v>
      </c>
      <c r="BM213" s="239" t="s">
        <v>7073</v>
      </c>
    </row>
    <row r="214" s="2" customFormat="1" ht="24.15" customHeight="1">
      <c r="A214" s="38"/>
      <c r="B214" s="39"/>
      <c r="C214" s="227" t="s">
        <v>978</v>
      </c>
      <c r="D214" s="227" t="s">
        <v>185</v>
      </c>
      <c r="E214" s="228" t="s">
        <v>7074</v>
      </c>
      <c r="F214" s="229" t="s">
        <v>7075</v>
      </c>
      <c r="G214" s="230" t="s">
        <v>1875</v>
      </c>
      <c r="H214" s="231">
        <v>32</v>
      </c>
      <c r="I214" s="232"/>
      <c r="J214" s="233">
        <f>ROUND(I214*H214,2)</f>
        <v>0</v>
      </c>
      <c r="K214" s="234"/>
      <c r="L214" s="44"/>
      <c r="M214" s="235" t="s">
        <v>1</v>
      </c>
      <c r="N214" s="236" t="s">
        <v>38</v>
      </c>
      <c r="O214" s="91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188</v>
      </c>
      <c r="AT214" s="239" t="s">
        <v>185</v>
      </c>
      <c r="AU214" s="239" t="s">
        <v>83</v>
      </c>
      <c r="AY214" s="17" t="s">
        <v>183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81</v>
      </c>
      <c r="BK214" s="240">
        <f>ROUND(I214*H214,2)</f>
        <v>0</v>
      </c>
      <c r="BL214" s="17" t="s">
        <v>188</v>
      </c>
      <c r="BM214" s="239" t="s">
        <v>7076</v>
      </c>
    </row>
    <row r="215" s="2" customFormat="1" ht="16.5" customHeight="1">
      <c r="A215" s="38"/>
      <c r="B215" s="39"/>
      <c r="C215" s="227" t="s">
        <v>986</v>
      </c>
      <c r="D215" s="227" t="s">
        <v>185</v>
      </c>
      <c r="E215" s="228" t="s">
        <v>7077</v>
      </c>
      <c r="F215" s="229" t="s">
        <v>7078</v>
      </c>
      <c r="G215" s="230" t="s">
        <v>1875</v>
      </c>
      <c r="H215" s="231">
        <v>1</v>
      </c>
      <c r="I215" s="232"/>
      <c r="J215" s="233">
        <f>ROUND(I215*H215,2)</f>
        <v>0</v>
      </c>
      <c r="K215" s="234"/>
      <c r="L215" s="44"/>
      <c r="M215" s="235" t="s">
        <v>1</v>
      </c>
      <c r="N215" s="236" t="s">
        <v>38</v>
      </c>
      <c r="O215" s="91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9" t="s">
        <v>188</v>
      </c>
      <c r="AT215" s="239" t="s">
        <v>185</v>
      </c>
      <c r="AU215" s="239" t="s">
        <v>83</v>
      </c>
      <c r="AY215" s="17" t="s">
        <v>183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7" t="s">
        <v>81</v>
      </c>
      <c r="BK215" s="240">
        <f>ROUND(I215*H215,2)</f>
        <v>0</v>
      </c>
      <c r="BL215" s="17" t="s">
        <v>188</v>
      </c>
      <c r="BM215" s="239" t="s">
        <v>7079</v>
      </c>
    </row>
    <row r="216" s="2" customFormat="1" ht="16.5" customHeight="1">
      <c r="A216" s="38"/>
      <c r="B216" s="39"/>
      <c r="C216" s="227" t="s">
        <v>990</v>
      </c>
      <c r="D216" s="227" t="s">
        <v>185</v>
      </c>
      <c r="E216" s="228" t="s">
        <v>7080</v>
      </c>
      <c r="F216" s="229" t="s">
        <v>7081</v>
      </c>
      <c r="G216" s="230" t="s">
        <v>1875</v>
      </c>
      <c r="H216" s="231">
        <v>3</v>
      </c>
      <c r="I216" s="232"/>
      <c r="J216" s="233">
        <f>ROUND(I216*H216,2)</f>
        <v>0</v>
      </c>
      <c r="K216" s="234"/>
      <c r="L216" s="44"/>
      <c r="M216" s="235" t="s">
        <v>1</v>
      </c>
      <c r="N216" s="236" t="s">
        <v>38</v>
      </c>
      <c r="O216" s="91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9" t="s">
        <v>188</v>
      </c>
      <c r="AT216" s="239" t="s">
        <v>185</v>
      </c>
      <c r="AU216" s="239" t="s">
        <v>83</v>
      </c>
      <c r="AY216" s="17" t="s">
        <v>183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7" t="s">
        <v>81</v>
      </c>
      <c r="BK216" s="240">
        <f>ROUND(I216*H216,2)</f>
        <v>0</v>
      </c>
      <c r="BL216" s="17" t="s">
        <v>188</v>
      </c>
      <c r="BM216" s="239" t="s">
        <v>7082</v>
      </c>
    </row>
    <row r="217" s="2" customFormat="1" ht="16.5" customHeight="1">
      <c r="A217" s="38"/>
      <c r="B217" s="39"/>
      <c r="C217" s="227" t="s">
        <v>997</v>
      </c>
      <c r="D217" s="227" t="s">
        <v>185</v>
      </c>
      <c r="E217" s="228" t="s">
        <v>7083</v>
      </c>
      <c r="F217" s="229" t="s">
        <v>7057</v>
      </c>
      <c r="G217" s="230" t="s">
        <v>1875</v>
      </c>
      <c r="H217" s="231">
        <v>4</v>
      </c>
      <c r="I217" s="232"/>
      <c r="J217" s="233">
        <f>ROUND(I217*H217,2)</f>
        <v>0</v>
      </c>
      <c r="K217" s="234"/>
      <c r="L217" s="44"/>
      <c r="M217" s="235" t="s">
        <v>1</v>
      </c>
      <c r="N217" s="236" t="s">
        <v>38</v>
      </c>
      <c r="O217" s="91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9" t="s">
        <v>188</v>
      </c>
      <c r="AT217" s="239" t="s">
        <v>185</v>
      </c>
      <c r="AU217" s="239" t="s">
        <v>83</v>
      </c>
      <c r="AY217" s="17" t="s">
        <v>183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7" t="s">
        <v>81</v>
      </c>
      <c r="BK217" s="240">
        <f>ROUND(I217*H217,2)</f>
        <v>0</v>
      </c>
      <c r="BL217" s="17" t="s">
        <v>188</v>
      </c>
      <c r="BM217" s="239" t="s">
        <v>7084</v>
      </c>
    </row>
    <row r="218" s="2" customFormat="1" ht="16.5" customHeight="1">
      <c r="A218" s="38"/>
      <c r="B218" s="39"/>
      <c r="C218" s="227" t="s">
        <v>1001</v>
      </c>
      <c r="D218" s="227" t="s">
        <v>185</v>
      </c>
      <c r="E218" s="228" t="s">
        <v>7085</v>
      </c>
      <c r="F218" s="229" t="s">
        <v>7066</v>
      </c>
      <c r="G218" s="230" t="s">
        <v>1875</v>
      </c>
      <c r="H218" s="231">
        <v>14</v>
      </c>
      <c r="I218" s="232"/>
      <c r="J218" s="233">
        <f>ROUND(I218*H218,2)</f>
        <v>0</v>
      </c>
      <c r="K218" s="234"/>
      <c r="L218" s="44"/>
      <c r="M218" s="235" t="s">
        <v>1</v>
      </c>
      <c r="N218" s="236" t="s">
        <v>38</v>
      </c>
      <c r="O218" s="91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9" t="s">
        <v>188</v>
      </c>
      <c r="AT218" s="239" t="s">
        <v>185</v>
      </c>
      <c r="AU218" s="239" t="s">
        <v>83</v>
      </c>
      <c r="AY218" s="17" t="s">
        <v>183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7" t="s">
        <v>81</v>
      </c>
      <c r="BK218" s="240">
        <f>ROUND(I218*H218,2)</f>
        <v>0</v>
      </c>
      <c r="BL218" s="17" t="s">
        <v>188</v>
      </c>
      <c r="BM218" s="239" t="s">
        <v>7086</v>
      </c>
    </row>
    <row r="219" s="2" customFormat="1" ht="16.5" customHeight="1">
      <c r="A219" s="38"/>
      <c r="B219" s="39"/>
      <c r="C219" s="227" t="s">
        <v>1006</v>
      </c>
      <c r="D219" s="227" t="s">
        <v>185</v>
      </c>
      <c r="E219" s="228" t="s">
        <v>7087</v>
      </c>
      <c r="F219" s="229" t="s">
        <v>7088</v>
      </c>
      <c r="G219" s="230" t="s">
        <v>1875</v>
      </c>
      <c r="H219" s="231">
        <v>14</v>
      </c>
      <c r="I219" s="232"/>
      <c r="J219" s="233">
        <f>ROUND(I219*H219,2)</f>
        <v>0</v>
      </c>
      <c r="K219" s="234"/>
      <c r="L219" s="44"/>
      <c r="M219" s="235" t="s">
        <v>1</v>
      </c>
      <c r="N219" s="236" t="s">
        <v>38</v>
      </c>
      <c r="O219" s="91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9" t="s">
        <v>188</v>
      </c>
      <c r="AT219" s="239" t="s">
        <v>185</v>
      </c>
      <c r="AU219" s="239" t="s">
        <v>83</v>
      </c>
      <c r="AY219" s="17" t="s">
        <v>183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7" t="s">
        <v>81</v>
      </c>
      <c r="BK219" s="240">
        <f>ROUND(I219*H219,2)</f>
        <v>0</v>
      </c>
      <c r="BL219" s="17" t="s">
        <v>188</v>
      </c>
      <c r="BM219" s="239" t="s">
        <v>7089</v>
      </c>
    </row>
    <row r="220" s="2" customFormat="1" ht="16.5" customHeight="1">
      <c r="A220" s="38"/>
      <c r="B220" s="39"/>
      <c r="C220" s="227" t="s">
        <v>1010</v>
      </c>
      <c r="D220" s="227" t="s">
        <v>185</v>
      </c>
      <c r="E220" s="228" t="s">
        <v>7090</v>
      </c>
      <c r="F220" s="229" t="s">
        <v>7091</v>
      </c>
      <c r="G220" s="230" t="s">
        <v>1875</v>
      </c>
      <c r="H220" s="231">
        <v>16</v>
      </c>
      <c r="I220" s="232"/>
      <c r="J220" s="233">
        <f>ROUND(I220*H220,2)</f>
        <v>0</v>
      </c>
      <c r="K220" s="234"/>
      <c r="L220" s="44"/>
      <c r="M220" s="235" t="s">
        <v>1</v>
      </c>
      <c r="N220" s="236" t="s">
        <v>38</v>
      </c>
      <c r="O220" s="91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9" t="s">
        <v>188</v>
      </c>
      <c r="AT220" s="239" t="s">
        <v>185</v>
      </c>
      <c r="AU220" s="239" t="s">
        <v>83</v>
      </c>
      <c r="AY220" s="17" t="s">
        <v>183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7" t="s">
        <v>81</v>
      </c>
      <c r="BK220" s="240">
        <f>ROUND(I220*H220,2)</f>
        <v>0</v>
      </c>
      <c r="BL220" s="17" t="s">
        <v>188</v>
      </c>
      <c r="BM220" s="239" t="s">
        <v>7092</v>
      </c>
    </row>
    <row r="221" s="2" customFormat="1" ht="24.15" customHeight="1">
      <c r="A221" s="38"/>
      <c r="B221" s="39"/>
      <c r="C221" s="227" t="s">
        <v>1015</v>
      </c>
      <c r="D221" s="227" t="s">
        <v>185</v>
      </c>
      <c r="E221" s="228" t="s">
        <v>7093</v>
      </c>
      <c r="F221" s="229" t="s">
        <v>7075</v>
      </c>
      <c r="G221" s="230" t="s">
        <v>1875</v>
      </c>
      <c r="H221" s="231">
        <v>16</v>
      </c>
      <c r="I221" s="232"/>
      <c r="J221" s="233">
        <f>ROUND(I221*H221,2)</f>
        <v>0</v>
      </c>
      <c r="K221" s="234"/>
      <c r="L221" s="44"/>
      <c r="M221" s="235" t="s">
        <v>1</v>
      </c>
      <c r="N221" s="236" t="s">
        <v>38</v>
      </c>
      <c r="O221" s="91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188</v>
      </c>
      <c r="AT221" s="239" t="s">
        <v>185</v>
      </c>
      <c r="AU221" s="239" t="s">
        <v>83</v>
      </c>
      <c r="AY221" s="17" t="s">
        <v>183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7" t="s">
        <v>81</v>
      </c>
      <c r="BK221" s="240">
        <f>ROUND(I221*H221,2)</f>
        <v>0</v>
      </c>
      <c r="BL221" s="17" t="s">
        <v>188</v>
      </c>
      <c r="BM221" s="239" t="s">
        <v>7094</v>
      </c>
    </row>
    <row r="222" s="2" customFormat="1" ht="16.5" customHeight="1">
      <c r="A222" s="38"/>
      <c r="B222" s="39"/>
      <c r="C222" s="227" t="s">
        <v>1019</v>
      </c>
      <c r="D222" s="227" t="s">
        <v>185</v>
      </c>
      <c r="E222" s="228" t="s">
        <v>7095</v>
      </c>
      <c r="F222" s="229" t="s">
        <v>7096</v>
      </c>
      <c r="G222" s="230" t="s">
        <v>1875</v>
      </c>
      <c r="H222" s="231">
        <v>1</v>
      </c>
      <c r="I222" s="232"/>
      <c r="J222" s="233">
        <f>ROUND(I222*H222,2)</f>
        <v>0</v>
      </c>
      <c r="K222" s="234"/>
      <c r="L222" s="44"/>
      <c r="M222" s="235" t="s">
        <v>1</v>
      </c>
      <c r="N222" s="236" t="s">
        <v>38</v>
      </c>
      <c r="O222" s="91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9" t="s">
        <v>188</v>
      </c>
      <c r="AT222" s="239" t="s">
        <v>185</v>
      </c>
      <c r="AU222" s="239" t="s">
        <v>83</v>
      </c>
      <c r="AY222" s="17" t="s">
        <v>183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7" t="s">
        <v>81</v>
      </c>
      <c r="BK222" s="240">
        <f>ROUND(I222*H222,2)</f>
        <v>0</v>
      </c>
      <c r="BL222" s="17" t="s">
        <v>188</v>
      </c>
      <c r="BM222" s="239" t="s">
        <v>7097</v>
      </c>
    </row>
    <row r="223" s="2" customFormat="1" ht="16.5" customHeight="1">
      <c r="A223" s="38"/>
      <c r="B223" s="39"/>
      <c r="C223" s="227" t="s">
        <v>1030</v>
      </c>
      <c r="D223" s="227" t="s">
        <v>185</v>
      </c>
      <c r="E223" s="228" t="s">
        <v>7098</v>
      </c>
      <c r="F223" s="229" t="s">
        <v>7051</v>
      </c>
      <c r="G223" s="230" t="s">
        <v>1875</v>
      </c>
      <c r="H223" s="231">
        <v>2</v>
      </c>
      <c r="I223" s="232"/>
      <c r="J223" s="233">
        <f>ROUND(I223*H223,2)</f>
        <v>0</v>
      </c>
      <c r="K223" s="234"/>
      <c r="L223" s="44"/>
      <c r="M223" s="235" t="s">
        <v>1</v>
      </c>
      <c r="N223" s="236" t="s">
        <v>38</v>
      </c>
      <c r="O223" s="91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9" t="s">
        <v>188</v>
      </c>
      <c r="AT223" s="239" t="s">
        <v>185</v>
      </c>
      <c r="AU223" s="239" t="s">
        <v>83</v>
      </c>
      <c r="AY223" s="17" t="s">
        <v>183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7" t="s">
        <v>81</v>
      </c>
      <c r="BK223" s="240">
        <f>ROUND(I223*H223,2)</f>
        <v>0</v>
      </c>
      <c r="BL223" s="17" t="s">
        <v>188</v>
      </c>
      <c r="BM223" s="239" t="s">
        <v>7099</v>
      </c>
    </row>
    <row r="224" s="2" customFormat="1" ht="16.5" customHeight="1">
      <c r="A224" s="38"/>
      <c r="B224" s="39"/>
      <c r="C224" s="227" t="s">
        <v>1050</v>
      </c>
      <c r="D224" s="227" t="s">
        <v>185</v>
      </c>
      <c r="E224" s="228" t="s">
        <v>7100</v>
      </c>
      <c r="F224" s="229" t="s">
        <v>7057</v>
      </c>
      <c r="G224" s="230" t="s">
        <v>1875</v>
      </c>
      <c r="H224" s="231">
        <v>4</v>
      </c>
      <c r="I224" s="232"/>
      <c r="J224" s="233">
        <f>ROUND(I224*H224,2)</f>
        <v>0</v>
      </c>
      <c r="K224" s="234"/>
      <c r="L224" s="44"/>
      <c r="M224" s="235" t="s">
        <v>1</v>
      </c>
      <c r="N224" s="236" t="s">
        <v>38</v>
      </c>
      <c r="O224" s="91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188</v>
      </c>
      <c r="AT224" s="239" t="s">
        <v>185</v>
      </c>
      <c r="AU224" s="239" t="s">
        <v>83</v>
      </c>
      <c r="AY224" s="17" t="s">
        <v>183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81</v>
      </c>
      <c r="BK224" s="240">
        <f>ROUND(I224*H224,2)</f>
        <v>0</v>
      </c>
      <c r="BL224" s="17" t="s">
        <v>188</v>
      </c>
      <c r="BM224" s="239" t="s">
        <v>7101</v>
      </c>
    </row>
    <row r="225" s="2" customFormat="1" ht="16.5" customHeight="1">
      <c r="A225" s="38"/>
      <c r="B225" s="39"/>
      <c r="C225" s="227" t="s">
        <v>1055</v>
      </c>
      <c r="D225" s="227" t="s">
        <v>185</v>
      </c>
      <c r="E225" s="228" t="s">
        <v>7102</v>
      </c>
      <c r="F225" s="229" t="s">
        <v>7066</v>
      </c>
      <c r="G225" s="230" t="s">
        <v>1875</v>
      </c>
      <c r="H225" s="231">
        <v>2</v>
      </c>
      <c r="I225" s="232"/>
      <c r="J225" s="233">
        <f>ROUND(I225*H225,2)</f>
        <v>0</v>
      </c>
      <c r="K225" s="234"/>
      <c r="L225" s="44"/>
      <c r="M225" s="235" t="s">
        <v>1</v>
      </c>
      <c r="N225" s="236" t="s">
        <v>38</v>
      </c>
      <c r="O225" s="91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9" t="s">
        <v>188</v>
      </c>
      <c r="AT225" s="239" t="s">
        <v>185</v>
      </c>
      <c r="AU225" s="239" t="s">
        <v>83</v>
      </c>
      <c r="AY225" s="17" t="s">
        <v>183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7" t="s">
        <v>81</v>
      </c>
      <c r="BK225" s="240">
        <f>ROUND(I225*H225,2)</f>
        <v>0</v>
      </c>
      <c r="BL225" s="17" t="s">
        <v>188</v>
      </c>
      <c r="BM225" s="239" t="s">
        <v>7103</v>
      </c>
    </row>
    <row r="226" s="2" customFormat="1" ht="16.5" customHeight="1">
      <c r="A226" s="38"/>
      <c r="B226" s="39"/>
      <c r="C226" s="227" t="s">
        <v>1061</v>
      </c>
      <c r="D226" s="227" t="s">
        <v>185</v>
      </c>
      <c r="E226" s="228" t="s">
        <v>7104</v>
      </c>
      <c r="F226" s="229" t="s">
        <v>7105</v>
      </c>
      <c r="G226" s="230" t="s">
        <v>1875</v>
      </c>
      <c r="H226" s="231">
        <v>6</v>
      </c>
      <c r="I226" s="232"/>
      <c r="J226" s="233">
        <f>ROUND(I226*H226,2)</f>
        <v>0</v>
      </c>
      <c r="K226" s="234"/>
      <c r="L226" s="44"/>
      <c r="M226" s="235" t="s">
        <v>1</v>
      </c>
      <c r="N226" s="236" t="s">
        <v>38</v>
      </c>
      <c r="O226" s="91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9" t="s">
        <v>188</v>
      </c>
      <c r="AT226" s="239" t="s">
        <v>185</v>
      </c>
      <c r="AU226" s="239" t="s">
        <v>83</v>
      </c>
      <c r="AY226" s="17" t="s">
        <v>183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7" t="s">
        <v>81</v>
      </c>
      <c r="BK226" s="240">
        <f>ROUND(I226*H226,2)</f>
        <v>0</v>
      </c>
      <c r="BL226" s="17" t="s">
        <v>188</v>
      </c>
      <c r="BM226" s="239" t="s">
        <v>7106</v>
      </c>
    </row>
    <row r="227" s="2" customFormat="1" ht="16.5" customHeight="1">
      <c r="A227" s="38"/>
      <c r="B227" s="39"/>
      <c r="C227" s="227" t="s">
        <v>1126</v>
      </c>
      <c r="D227" s="227" t="s">
        <v>185</v>
      </c>
      <c r="E227" s="228" t="s">
        <v>7107</v>
      </c>
      <c r="F227" s="229" t="s">
        <v>7088</v>
      </c>
      <c r="G227" s="230" t="s">
        <v>1875</v>
      </c>
      <c r="H227" s="231">
        <v>4</v>
      </c>
      <c r="I227" s="232"/>
      <c r="J227" s="233">
        <f>ROUND(I227*H227,2)</f>
        <v>0</v>
      </c>
      <c r="K227" s="234"/>
      <c r="L227" s="44"/>
      <c r="M227" s="235" t="s">
        <v>1</v>
      </c>
      <c r="N227" s="236" t="s">
        <v>38</v>
      </c>
      <c r="O227" s="91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188</v>
      </c>
      <c r="AT227" s="239" t="s">
        <v>185</v>
      </c>
      <c r="AU227" s="239" t="s">
        <v>83</v>
      </c>
      <c r="AY227" s="17" t="s">
        <v>183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81</v>
      </c>
      <c r="BK227" s="240">
        <f>ROUND(I227*H227,2)</f>
        <v>0</v>
      </c>
      <c r="BL227" s="17" t="s">
        <v>188</v>
      </c>
      <c r="BM227" s="239" t="s">
        <v>7108</v>
      </c>
    </row>
    <row r="228" s="2" customFormat="1" ht="21.75" customHeight="1">
      <c r="A228" s="38"/>
      <c r="B228" s="39"/>
      <c r="C228" s="227" t="s">
        <v>1149</v>
      </c>
      <c r="D228" s="227" t="s">
        <v>185</v>
      </c>
      <c r="E228" s="228" t="s">
        <v>7109</v>
      </c>
      <c r="F228" s="229" t="s">
        <v>7110</v>
      </c>
      <c r="G228" s="230" t="s">
        <v>1875</v>
      </c>
      <c r="H228" s="231">
        <v>4</v>
      </c>
      <c r="I228" s="232"/>
      <c r="J228" s="233">
        <f>ROUND(I228*H228,2)</f>
        <v>0</v>
      </c>
      <c r="K228" s="234"/>
      <c r="L228" s="44"/>
      <c r="M228" s="235" t="s">
        <v>1</v>
      </c>
      <c r="N228" s="236" t="s">
        <v>38</v>
      </c>
      <c r="O228" s="91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9" t="s">
        <v>188</v>
      </c>
      <c r="AT228" s="239" t="s">
        <v>185</v>
      </c>
      <c r="AU228" s="239" t="s">
        <v>83</v>
      </c>
      <c r="AY228" s="17" t="s">
        <v>183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7" t="s">
        <v>81</v>
      </c>
      <c r="BK228" s="240">
        <f>ROUND(I228*H228,2)</f>
        <v>0</v>
      </c>
      <c r="BL228" s="17" t="s">
        <v>188</v>
      </c>
      <c r="BM228" s="239" t="s">
        <v>7111</v>
      </c>
    </row>
    <row r="229" s="2" customFormat="1" ht="24.15" customHeight="1">
      <c r="A229" s="38"/>
      <c r="B229" s="39"/>
      <c r="C229" s="227" t="s">
        <v>1153</v>
      </c>
      <c r="D229" s="227" t="s">
        <v>185</v>
      </c>
      <c r="E229" s="228" t="s">
        <v>7112</v>
      </c>
      <c r="F229" s="229" t="s">
        <v>7113</v>
      </c>
      <c r="G229" s="230" t="s">
        <v>1875</v>
      </c>
      <c r="H229" s="231">
        <v>2</v>
      </c>
      <c r="I229" s="232"/>
      <c r="J229" s="233">
        <f>ROUND(I229*H229,2)</f>
        <v>0</v>
      </c>
      <c r="K229" s="234"/>
      <c r="L229" s="44"/>
      <c r="M229" s="235" t="s">
        <v>1</v>
      </c>
      <c r="N229" s="236" t="s">
        <v>38</v>
      </c>
      <c r="O229" s="91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9" t="s">
        <v>188</v>
      </c>
      <c r="AT229" s="239" t="s">
        <v>185</v>
      </c>
      <c r="AU229" s="239" t="s">
        <v>83</v>
      </c>
      <c r="AY229" s="17" t="s">
        <v>183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7" t="s">
        <v>81</v>
      </c>
      <c r="BK229" s="240">
        <f>ROUND(I229*H229,2)</f>
        <v>0</v>
      </c>
      <c r="BL229" s="17" t="s">
        <v>188</v>
      </c>
      <c r="BM229" s="239" t="s">
        <v>7114</v>
      </c>
    </row>
    <row r="230" s="2" customFormat="1" ht="33" customHeight="1">
      <c r="A230" s="38"/>
      <c r="B230" s="39"/>
      <c r="C230" s="227" t="s">
        <v>1174</v>
      </c>
      <c r="D230" s="227" t="s">
        <v>185</v>
      </c>
      <c r="E230" s="228" t="s">
        <v>7115</v>
      </c>
      <c r="F230" s="229" t="s">
        <v>7116</v>
      </c>
      <c r="G230" s="230" t="s">
        <v>1875</v>
      </c>
      <c r="H230" s="231">
        <v>6</v>
      </c>
      <c r="I230" s="232"/>
      <c r="J230" s="233">
        <f>ROUND(I230*H230,2)</f>
        <v>0</v>
      </c>
      <c r="K230" s="234"/>
      <c r="L230" s="44"/>
      <c r="M230" s="235" t="s">
        <v>1</v>
      </c>
      <c r="N230" s="236" t="s">
        <v>38</v>
      </c>
      <c r="O230" s="91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188</v>
      </c>
      <c r="AT230" s="239" t="s">
        <v>185</v>
      </c>
      <c r="AU230" s="239" t="s">
        <v>83</v>
      </c>
      <c r="AY230" s="17" t="s">
        <v>183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7" t="s">
        <v>81</v>
      </c>
      <c r="BK230" s="240">
        <f>ROUND(I230*H230,2)</f>
        <v>0</v>
      </c>
      <c r="BL230" s="17" t="s">
        <v>188</v>
      </c>
      <c r="BM230" s="239" t="s">
        <v>7117</v>
      </c>
    </row>
    <row r="231" s="2" customFormat="1" ht="24.15" customHeight="1">
      <c r="A231" s="38"/>
      <c r="B231" s="39"/>
      <c r="C231" s="227" t="s">
        <v>1178</v>
      </c>
      <c r="D231" s="227" t="s">
        <v>185</v>
      </c>
      <c r="E231" s="228" t="s">
        <v>7118</v>
      </c>
      <c r="F231" s="229" t="s">
        <v>7119</v>
      </c>
      <c r="G231" s="230" t="s">
        <v>1875</v>
      </c>
      <c r="H231" s="231">
        <v>1</v>
      </c>
      <c r="I231" s="232"/>
      <c r="J231" s="233">
        <f>ROUND(I231*H231,2)</f>
        <v>0</v>
      </c>
      <c r="K231" s="234"/>
      <c r="L231" s="44"/>
      <c r="M231" s="235" t="s">
        <v>1</v>
      </c>
      <c r="N231" s="236" t="s">
        <v>38</v>
      </c>
      <c r="O231" s="91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9" t="s">
        <v>188</v>
      </c>
      <c r="AT231" s="239" t="s">
        <v>185</v>
      </c>
      <c r="AU231" s="239" t="s">
        <v>83</v>
      </c>
      <c r="AY231" s="17" t="s">
        <v>183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7" t="s">
        <v>81</v>
      </c>
      <c r="BK231" s="240">
        <f>ROUND(I231*H231,2)</f>
        <v>0</v>
      </c>
      <c r="BL231" s="17" t="s">
        <v>188</v>
      </c>
      <c r="BM231" s="239" t="s">
        <v>7120</v>
      </c>
    </row>
    <row r="232" s="12" customFormat="1" ht="22.8" customHeight="1">
      <c r="A232" s="12"/>
      <c r="B232" s="211"/>
      <c r="C232" s="212"/>
      <c r="D232" s="213" t="s">
        <v>72</v>
      </c>
      <c r="E232" s="225" t="s">
        <v>7121</v>
      </c>
      <c r="F232" s="225" t="s">
        <v>7122</v>
      </c>
      <c r="G232" s="212"/>
      <c r="H232" s="212"/>
      <c r="I232" s="215"/>
      <c r="J232" s="226">
        <f>BK232</f>
        <v>0</v>
      </c>
      <c r="K232" s="212"/>
      <c r="L232" s="217"/>
      <c r="M232" s="218"/>
      <c r="N232" s="219"/>
      <c r="O232" s="219"/>
      <c r="P232" s="220">
        <f>SUM(P233:P237)</f>
        <v>0</v>
      </c>
      <c r="Q232" s="219"/>
      <c r="R232" s="220">
        <f>SUM(R233:R237)</f>
        <v>0</v>
      </c>
      <c r="S232" s="219"/>
      <c r="T232" s="221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2" t="s">
        <v>81</v>
      </c>
      <c r="AT232" s="223" t="s">
        <v>72</v>
      </c>
      <c r="AU232" s="223" t="s">
        <v>81</v>
      </c>
      <c r="AY232" s="222" t="s">
        <v>183</v>
      </c>
      <c r="BK232" s="224">
        <f>SUM(BK233:BK237)</f>
        <v>0</v>
      </c>
    </row>
    <row r="233" s="2" customFormat="1" ht="16.5" customHeight="1">
      <c r="A233" s="38"/>
      <c r="B233" s="39"/>
      <c r="C233" s="227" t="s">
        <v>1182</v>
      </c>
      <c r="D233" s="227" t="s">
        <v>185</v>
      </c>
      <c r="E233" s="228" t="s">
        <v>7123</v>
      </c>
      <c r="F233" s="229" t="s">
        <v>7124</v>
      </c>
      <c r="G233" s="230" t="s">
        <v>319</v>
      </c>
      <c r="H233" s="231">
        <v>200</v>
      </c>
      <c r="I233" s="232"/>
      <c r="J233" s="233">
        <f>ROUND(I233*H233,2)</f>
        <v>0</v>
      </c>
      <c r="K233" s="234"/>
      <c r="L233" s="44"/>
      <c r="M233" s="235" t="s">
        <v>1</v>
      </c>
      <c r="N233" s="236" t="s">
        <v>38</v>
      </c>
      <c r="O233" s="91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9" t="s">
        <v>188</v>
      </c>
      <c r="AT233" s="239" t="s">
        <v>185</v>
      </c>
      <c r="AU233" s="239" t="s">
        <v>83</v>
      </c>
      <c r="AY233" s="17" t="s">
        <v>183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7" t="s">
        <v>81</v>
      </c>
      <c r="BK233" s="240">
        <f>ROUND(I233*H233,2)</f>
        <v>0</v>
      </c>
      <c r="BL233" s="17" t="s">
        <v>188</v>
      </c>
      <c r="BM233" s="239" t="s">
        <v>7125</v>
      </c>
    </row>
    <row r="234" s="2" customFormat="1" ht="33" customHeight="1">
      <c r="A234" s="38"/>
      <c r="B234" s="39"/>
      <c r="C234" s="227" t="s">
        <v>1190</v>
      </c>
      <c r="D234" s="227" t="s">
        <v>185</v>
      </c>
      <c r="E234" s="228" t="s">
        <v>7126</v>
      </c>
      <c r="F234" s="229" t="s">
        <v>6906</v>
      </c>
      <c r="G234" s="230" t="s">
        <v>319</v>
      </c>
      <c r="H234" s="231">
        <v>200</v>
      </c>
      <c r="I234" s="232"/>
      <c r="J234" s="233">
        <f>ROUND(I234*H234,2)</f>
        <v>0</v>
      </c>
      <c r="K234" s="234"/>
      <c r="L234" s="44"/>
      <c r="M234" s="235" t="s">
        <v>1</v>
      </c>
      <c r="N234" s="236" t="s">
        <v>38</v>
      </c>
      <c r="O234" s="91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188</v>
      </c>
      <c r="AT234" s="239" t="s">
        <v>185</v>
      </c>
      <c r="AU234" s="239" t="s">
        <v>83</v>
      </c>
      <c r="AY234" s="17" t="s">
        <v>183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7" t="s">
        <v>81</v>
      </c>
      <c r="BK234" s="240">
        <f>ROUND(I234*H234,2)</f>
        <v>0</v>
      </c>
      <c r="BL234" s="17" t="s">
        <v>188</v>
      </c>
      <c r="BM234" s="239" t="s">
        <v>7127</v>
      </c>
    </row>
    <row r="235" s="2" customFormat="1" ht="24.15" customHeight="1">
      <c r="A235" s="38"/>
      <c r="B235" s="39"/>
      <c r="C235" s="227" t="s">
        <v>1195</v>
      </c>
      <c r="D235" s="227" t="s">
        <v>185</v>
      </c>
      <c r="E235" s="228" t="s">
        <v>7128</v>
      </c>
      <c r="F235" s="229" t="s">
        <v>7129</v>
      </c>
      <c r="G235" s="230" t="s">
        <v>319</v>
      </c>
      <c r="H235" s="231">
        <v>200</v>
      </c>
      <c r="I235" s="232"/>
      <c r="J235" s="233">
        <f>ROUND(I235*H235,2)</f>
        <v>0</v>
      </c>
      <c r="K235" s="234"/>
      <c r="L235" s="44"/>
      <c r="M235" s="235" t="s">
        <v>1</v>
      </c>
      <c r="N235" s="236" t="s">
        <v>38</v>
      </c>
      <c r="O235" s="91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188</v>
      </c>
      <c r="AT235" s="239" t="s">
        <v>185</v>
      </c>
      <c r="AU235" s="239" t="s">
        <v>83</v>
      </c>
      <c r="AY235" s="17" t="s">
        <v>183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81</v>
      </c>
      <c r="BK235" s="240">
        <f>ROUND(I235*H235,2)</f>
        <v>0</v>
      </c>
      <c r="BL235" s="17" t="s">
        <v>188</v>
      </c>
      <c r="BM235" s="239" t="s">
        <v>7130</v>
      </c>
    </row>
    <row r="236" s="2" customFormat="1" ht="16.5" customHeight="1">
      <c r="A236" s="38"/>
      <c r="B236" s="39"/>
      <c r="C236" s="227" t="s">
        <v>1210</v>
      </c>
      <c r="D236" s="227" t="s">
        <v>185</v>
      </c>
      <c r="E236" s="228" t="s">
        <v>7131</v>
      </c>
      <c r="F236" s="229" t="s">
        <v>7132</v>
      </c>
      <c r="G236" s="230" t="s">
        <v>319</v>
      </c>
      <c r="H236" s="231">
        <v>200</v>
      </c>
      <c r="I236" s="232"/>
      <c r="J236" s="233">
        <f>ROUND(I236*H236,2)</f>
        <v>0</v>
      </c>
      <c r="K236" s="234"/>
      <c r="L236" s="44"/>
      <c r="M236" s="235" t="s">
        <v>1</v>
      </c>
      <c r="N236" s="236" t="s">
        <v>38</v>
      </c>
      <c r="O236" s="91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188</v>
      </c>
      <c r="AT236" s="239" t="s">
        <v>185</v>
      </c>
      <c r="AU236" s="239" t="s">
        <v>83</v>
      </c>
      <c r="AY236" s="17" t="s">
        <v>183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7" t="s">
        <v>81</v>
      </c>
      <c r="BK236" s="240">
        <f>ROUND(I236*H236,2)</f>
        <v>0</v>
      </c>
      <c r="BL236" s="17" t="s">
        <v>188</v>
      </c>
      <c r="BM236" s="239" t="s">
        <v>7133</v>
      </c>
    </row>
    <row r="237" s="2" customFormat="1" ht="16.5" customHeight="1">
      <c r="A237" s="38"/>
      <c r="B237" s="39"/>
      <c r="C237" s="227" t="s">
        <v>1216</v>
      </c>
      <c r="D237" s="227" t="s">
        <v>185</v>
      </c>
      <c r="E237" s="228" t="s">
        <v>7134</v>
      </c>
      <c r="F237" s="229" t="s">
        <v>7135</v>
      </c>
      <c r="G237" s="230" t="s">
        <v>319</v>
      </c>
      <c r="H237" s="231">
        <v>3000</v>
      </c>
      <c r="I237" s="232"/>
      <c r="J237" s="233">
        <f>ROUND(I237*H237,2)</f>
        <v>0</v>
      </c>
      <c r="K237" s="234"/>
      <c r="L237" s="44"/>
      <c r="M237" s="235" t="s">
        <v>1</v>
      </c>
      <c r="N237" s="236" t="s">
        <v>38</v>
      </c>
      <c r="O237" s="91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9" t="s">
        <v>188</v>
      </c>
      <c r="AT237" s="239" t="s">
        <v>185</v>
      </c>
      <c r="AU237" s="239" t="s">
        <v>83</v>
      </c>
      <c r="AY237" s="17" t="s">
        <v>183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7" t="s">
        <v>81</v>
      </c>
      <c r="BK237" s="240">
        <f>ROUND(I237*H237,2)</f>
        <v>0</v>
      </c>
      <c r="BL237" s="17" t="s">
        <v>188</v>
      </c>
      <c r="BM237" s="239" t="s">
        <v>7136</v>
      </c>
    </row>
    <row r="238" s="12" customFormat="1" ht="25.92" customHeight="1">
      <c r="A238" s="12"/>
      <c r="B238" s="211"/>
      <c r="C238" s="212"/>
      <c r="D238" s="213" t="s">
        <v>72</v>
      </c>
      <c r="E238" s="214" t="s">
        <v>7137</v>
      </c>
      <c r="F238" s="214" t="s">
        <v>7138</v>
      </c>
      <c r="G238" s="212"/>
      <c r="H238" s="212"/>
      <c r="I238" s="215"/>
      <c r="J238" s="216">
        <f>BK238</f>
        <v>0</v>
      </c>
      <c r="K238" s="212"/>
      <c r="L238" s="217"/>
      <c r="M238" s="218"/>
      <c r="N238" s="219"/>
      <c r="O238" s="219"/>
      <c r="P238" s="220">
        <f>P239</f>
        <v>0</v>
      </c>
      <c r="Q238" s="219"/>
      <c r="R238" s="220">
        <f>R239</f>
        <v>0</v>
      </c>
      <c r="S238" s="219"/>
      <c r="T238" s="221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2" t="s">
        <v>81</v>
      </c>
      <c r="AT238" s="223" t="s">
        <v>72</v>
      </c>
      <c r="AU238" s="223" t="s">
        <v>73</v>
      </c>
      <c r="AY238" s="222" t="s">
        <v>183</v>
      </c>
      <c r="BK238" s="224">
        <f>BK239</f>
        <v>0</v>
      </c>
    </row>
    <row r="239" s="12" customFormat="1" ht="22.8" customHeight="1">
      <c r="A239" s="12"/>
      <c r="B239" s="211"/>
      <c r="C239" s="212"/>
      <c r="D239" s="213" t="s">
        <v>72</v>
      </c>
      <c r="E239" s="225" t="s">
        <v>7139</v>
      </c>
      <c r="F239" s="225" t="s">
        <v>7140</v>
      </c>
      <c r="G239" s="212"/>
      <c r="H239" s="212"/>
      <c r="I239" s="215"/>
      <c r="J239" s="226">
        <f>BK239</f>
        <v>0</v>
      </c>
      <c r="K239" s="212"/>
      <c r="L239" s="217"/>
      <c r="M239" s="218"/>
      <c r="N239" s="219"/>
      <c r="O239" s="219"/>
      <c r="P239" s="220">
        <f>SUM(P240:P248)</f>
        <v>0</v>
      </c>
      <c r="Q239" s="219"/>
      <c r="R239" s="220">
        <f>SUM(R240:R248)</f>
        <v>0</v>
      </c>
      <c r="S239" s="219"/>
      <c r="T239" s="221">
        <f>SUM(T240:T248)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2" t="s">
        <v>81</v>
      </c>
      <c r="AT239" s="223" t="s">
        <v>72</v>
      </c>
      <c r="AU239" s="223" t="s">
        <v>81</v>
      </c>
      <c r="AY239" s="222" t="s">
        <v>183</v>
      </c>
      <c r="BK239" s="224">
        <f>SUM(BK240:BK248)</f>
        <v>0</v>
      </c>
    </row>
    <row r="240" s="2" customFormat="1" ht="37.8" customHeight="1">
      <c r="A240" s="38"/>
      <c r="B240" s="39"/>
      <c r="C240" s="227" t="s">
        <v>1221</v>
      </c>
      <c r="D240" s="227" t="s">
        <v>185</v>
      </c>
      <c r="E240" s="228" t="s">
        <v>7141</v>
      </c>
      <c r="F240" s="229" t="s">
        <v>7142</v>
      </c>
      <c r="G240" s="230" t="s">
        <v>1875</v>
      </c>
      <c r="H240" s="231">
        <v>2</v>
      </c>
      <c r="I240" s="232"/>
      <c r="J240" s="233">
        <f>ROUND(I240*H240,2)</f>
        <v>0</v>
      </c>
      <c r="K240" s="234"/>
      <c r="L240" s="44"/>
      <c r="M240" s="235" t="s">
        <v>1</v>
      </c>
      <c r="N240" s="236" t="s">
        <v>38</v>
      </c>
      <c r="O240" s="91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9" t="s">
        <v>188</v>
      </c>
      <c r="AT240" s="239" t="s">
        <v>185</v>
      </c>
      <c r="AU240" s="239" t="s">
        <v>83</v>
      </c>
      <c r="AY240" s="17" t="s">
        <v>183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7" t="s">
        <v>81</v>
      </c>
      <c r="BK240" s="240">
        <f>ROUND(I240*H240,2)</f>
        <v>0</v>
      </c>
      <c r="BL240" s="17" t="s">
        <v>188</v>
      </c>
      <c r="BM240" s="239" t="s">
        <v>7143</v>
      </c>
    </row>
    <row r="241" s="2" customFormat="1" ht="44.25" customHeight="1">
      <c r="A241" s="38"/>
      <c r="B241" s="39"/>
      <c r="C241" s="227" t="s">
        <v>1230</v>
      </c>
      <c r="D241" s="227" t="s">
        <v>185</v>
      </c>
      <c r="E241" s="228" t="s">
        <v>7144</v>
      </c>
      <c r="F241" s="229" t="s">
        <v>7145</v>
      </c>
      <c r="G241" s="230" t="s">
        <v>1875</v>
      </c>
      <c r="H241" s="231">
        <v>1</v>
      </c>
      <c r="I241" s="232"/>
      <c r="J241" s="233">
        <f>ROUND(I241*H241,2)</f>
        <v>0</v>
      </c>
      <c r="K241" s="234"/>
      <c r="L241" s="44"/>
      <c r="M241" s="235" t="s">
        <v>1</v>
      </c>
      <c r="N241" s="236" t="s">
        <v>38</v>
      </c>
      <c r="O241" s="91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9" t="s">
        <v>188</v>
      </c>
      <c r="AT241" s="239" t="s">
        <v>185</v>
      </c>
      <c r="AU241" s="239" t="s">
        <v>83</v>
      </c>
      <c r="AY241" s="17" t="s">
        <v>183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7" t="s">
        <v>81</v>
      </c>
      <c r="BK241" s="240">
        <f>ROUND(I241*H241,2)</f>
        <v>0</v>
      </c>
      <c r="BL241" s="17" t="s">
        <v>188</v>
      </c>
      <c r="BM241" s="239" t="s">
        <v>7146</v>
      </c>
    </row>
    <row r="242" s="2" customFormat="1" ht="44.25" customHeight="1">
      <c r="A242" s="38"/>
      <c r="B242" s="39"/>
      <c r="C242" s="227" t="s">
        <v>1245</v>
      </c>
      <c r="D242" s="227" t="s">
        <v>185</v>
      </c>
      <c r="E242" s="228" t="s">
        <v>7147</v>
      </c>
      <c r="F242" s="229" t="s">
        <v>7148</v>
      </c>
      <c r="G242" s="230" t="s">
        <v>1875</v>
      </c>
      <c r="H242" s="231">
        <v>1</v>
      </c>
      <c r="I242" s="232"/>
      <c r="J242" s="233">
        <f>ROUND(I242*H242,2)</f>
        <v>0</v>
      </c>
      <c r="K242" s="234"/>
      <c r="L242" s="44"/>
      <c r="M242" s="235" t="s">
        <v>1</v>
      </c>
      <c r="N242" s="236" t="s">
        <v>38</v>
      </c>
      <c r="O242" s="91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9" t="s">
        <v>188</v>
      </c>
      <c r="AT242" s="239" t="s">
        <v>185</v>
      </c>
      <c r="AU242" s="239" t="s">
        <v>83</v>
      </c>
      <c r="AY242" s="17" t="s">
        <v>183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7" t="s">
        <v>81</v>
      </c>
      <c r="BK242" s="240">
        <f>ROUND(I242*H242,2)</f>
        <v>0</v>
      </c>
      <c r="BL242" s="17" t="s">
        <v>188</v>
      </c>
      <c r="BM242" s="239" t="s">
        <v>7149</v>
      </c>
    </row>
    <row r="243" s="2" customFormat="1" ht="44.25" customHeight="1">
      <c r="A243" s="38"/>
      <c r="B243" s="39"/>
      <c r="C243" s="227" t="s">
        <v>1255</v>
      </c>
      <c r="D243" s="227" t="s">
        <v>185</v>
      </c>
      <c r="E243" s="228" t="s">
        <v>7150</v>
      </c>
      <c r="F243" s="229" t="s">
        <v>7151</v>
      </c>
      <c r="G243" s="230" t="s">
        <v>1875</v>
      </c>
      <c r="H243" s="231">
        <v>1</v>
      </c>
      <c r="I243" s="232"/>
      <c r="J243" s="233">
        <f>ROUND(I243*H243,2)</f>
        <v>0</v>
      </c>
      <c r="K243" s="234"/>
      <c r="L243" s="44"/>
      <c r="M243" s="235" t="s">
        <v>1</v>
      </c>
      <c r="N243" s="236" t="s">
        <v>38</v>
      </c>
      <c r="O243" s="91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9" t="s">
        <v>188</v>
      </c>
      <c r="AT243" s="239" t="s">
        <v>185</v>
      </c>
      <c r="AU243" s="239" t="s">
        <v>83</v>
      </c>
      <c r="AY243" s="17" t="s">
        <v>183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7" t="s">
        <v>81</v>
      </c>
      <c r="BK243" s="240">
        <f>ROUND(I243*H243,2)</f>
        <v>0</v>
      </c>
      <c r="BL243" s="17" t="s">
        <v>188</v>
      </c>
      <c r="BM243" s="239" t="s">
        <v>7152</v>
      </c>
    </row>
    <row r="244" s="2" customFormat="1" ht="16.5" customHeight="1">
      <c r="A244" s="38"/>
      <c r="B244" s="39"/>
      <c r="C244" s="227" t="s">
        <v>1262</v>
      </c>
      <c r="D244" s="227" t="s">
        <v>185</v>
      </c>
      <c r="E244" s="228" t="s">
        <v>7153</v>
      </c>
      <c r="F244" s="229" t="s">
        <v>7154</v>
      </c>
      <c r="G244" s="230" t="s">
        <v>1875</v>
      </c>
      <c r="H244" s="231">
        <v>3</v>
      </c>
      <c r="I244" s="232"/>
      <c r="J244" s="233">
        <f>ROUND(I244*H244,2)</f>
        <v>0</v>
      </c>
      <c r="K244" s="234"/>
      <c r="L244" s="44"/>
      <c r="M244" s="235" t="s">
        <v>1</v>
      </c>
      <c r="N244" s="236" t="s">
        <v>38</v>
      </c>
      <c r="O244" s="91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188</v>
      </c>
      <c r="AT244" s="239" t="s">
        <v>185</v>
      </c>
      <c r="AU244" s="239" t="s">
        <v>83</v>
      </c>
      <c r="AY244" s="17" t="s">
        <v>183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7" t="s">
        <v>81</v>
      </c>
      <c r="BK244" s="240">
        <f>ROUND(I244*H244,2)</f>
        <v>0</v>
      </c>
      <c r="BL244" s="17" t="s">
        <v>188</v>
      </c>
      <c r="BM244" s="239" t="s">
        <v>7155</v>
      </c>
    </row>
    <row r="245" s="2" customFormat="1" ht="24.15" customHeight="1">
      <c r="A245" s="38"/>
      <c r="B245" s="39"/>
      <c r="C245" s="227" t="s">
        <v>1270</v>
      </c>
      <c r="D245" s="227" t="s">
        <v>185</v>
      </c>
      <c r="E245" s="228" t="s">
        <v>7156</v>
      </c>
      <c r="F245" s="229" t="s">
        <v>7157</v>
      </c>
      <c r="G245" s="230" t="s">
        <v>1875</v>
      </c>
      <c r="H245" s="231">
        <v>1</v>
      </c>
      <c r="I245" s="232"/>
      <c r="J245" s="233">
        <f>ROUND(I245*H245,2)</f>
        <v>0</v>
      </c>
      <c r="K245" s="234"/>
      <c r="L245" s="44"/>
      <c r="M245" s="235" t="s">
        <v>1</v>
      </c>
      <c r="N245" s="236" t="s">
        <v>38</v>
      </c>
      <c r="O245" s="91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9" t="s">
        <v>188</v>
      </c>
      <c r="AT245" s="239" t="s">
        <v>185</v>
      </c>
      <c r="AU245" s="239" t="s">
        <v>83</v>
      </c>
      <c r="AY245" s="17" t="s">
        <v>183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7" t="s">
        <v>81</v>
      </c>
      <c r="BK245" s="240">
        <f>ROUND(I245*H245,2)</f>
        <v>0</v>
      </c>
      <c r="BL245" s="17" t="s">
        <v>188</v>
      </c>
      <c r="BM245" s="239" t="s">
        <v>7158</v>
      </c>
    </row>
    <row r="246" s="2" customFormat="1" ht="24.15" customHeight="1">
      <c r="A246" s="38"/>
      <c r="B246" s="39"/>
      <c r="C246" s="227" t="s">
        <v>1276</v>
      </c>
      <c r="D246" s="227" t="s">
        <v>185</v>
      </c>
      <c r="E246" s="228" t="s">
        <v>7159</v>
      </c>
      <c r="F246" s="229" t="s">
        <v>7160</v>
      </c>
      <c r="G246" s="230" t="s">
        <v>1875</v>
      </c>
      <c r="H246" s="231">
        <v>6</v>
      </c>
      <c r="I246" s="232"/>
      <c r="J246" s="233">
        <f>ROUND(I246*H246,2)</f>
        <v>0</v>
      </c>
      <c r="K246" s="234"/>
      <c r="L246" s="44"/>
      <c r="M246" s="235" t="s">
        <v>1</v>
      </c>
      <c r="N246" s="236" t="s">
        <v>38</v>
      </c>
      <c r="O246" s="91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188</v>
      </c>
      <c r="AT246" s="239" t="s">
        <v>185</v>
      </c>
      <c r="AU246" s="239" t="s">
        <v>83</v>
      </c>
      <c r="AY246" s="17" t="s">
        <v>183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7" t="s">
        <v>81</v>
      </c>
      <c r="BK246" s="240">
        <f>ROUND(I246*H246,2)</f>
        <v>0</v>
      </c>
      <c r="BL246" s="17" t="s">
        <v>188</v>
      </c>
      <c r="BM246" s="239" t="s">
        <v>7161</v>
      </c>
    </row>
    <row r="247" s="2" customFormat="1" ht="37.8" customHeight="1">
      <c r="A247" s="38"/>
      <c r="B247" s="39"/>
      <c r="C247" s="227" t="s">
        <v>1282</v>
      </c>
      <c r="D247" s="227" t="s">
        <v>185</v>
      </c>
      <c r="E247" s="228" t="s">
        <v>7162</v>
      </c>
      <c r="F247" s="229" t="s">
        <v>7163</v>
      </c>
      <c r="G247" s="230" t="s">
        <v>1875</v>
      </c>
      <c r="H247" s="231">
        <v>1</v>
      </c>
      <c r="I247" s="232"/>
      <c r="J247" s="233">
        <f>ROUND(I247*H247,2)</f>
        <v>0</v>
      </c>
      <c r="K247" s="234"/>
      <c r="L247" s="44"/>
      <c r="M247" s="235" t="s">
        <v>1</v>
      </c>
      <c r="N247" s="236" t="s">
        <v>38</v>
      </c>
      <c r="O247" s="91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9" t="s">
        <v>188</v>
      </c>
      <c r="AT247" s="239" t="s">
        <v>185</v>
      </c>
      <c r="AU247" s="239" t="s">
        <v>83</v>
      </c>
      <c r="AY247" s="17" t="s">
        <v>183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7" t="s">
        <v>81</v>
      </c>
      <c r="BK247" s="240">
        <f>ROUND(I247*H247,2)</f>
        <v>0</v>
      </c>
      <c r="BL247" s="17" t="s">
        <v>188</v>
      </c>
      <c r="BM247" s="239" t="s">
        <v>7164</v>
      </c>
    </row>
    <row r="248" s="2" customFormat="1" ht="62.7" customHeight="1">
      <c r="A248" s="38"/>
      <c r="B248" s="39"/>
      <c r="C248" s="227" t="s">
        <v>1287</v>
      </c>
      <c r="D248" s="227" t="s">
        <v>185</v>
      </c>
      <c r="E248" s="228" t="s">
        <v>7165</v>
      </c>
      <c r="F248" s="229" t="s">
        <v>7166</v>
      </c>
      <c r="G248" s="230" t="s">
        <v>1875</v>
      </c>
      <c r="H248" s="231">
        <v>1</v>
      </c>
      <c r="I248" s="232"/>
      <c r="J248" s="233">
        <f>ROUND(I248*H248,2)</f>
        <v>0</v>
      </c>
      <c r="K248" s="234"/>
      <c r="L248" s="44"/>
      <c r="M248" s="235" t="s">
        <v>1</v>
      </c>
      <c r="N248" s="236" t="s">
        <v>38</v>
      </c>
      <c r="O248" s="91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9" t="s">
        <v>188</v>
      </c>
      <c r="AT248" s="239" t="s">
        <v>185</v>
      </c>
      <c r="AU248" s="239" t="s">
        <v>83</v>
      </c>
      <c r="AY248" s="17" t="s">
        <v>183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7" t="s">
        <v>81</v>
      </c>
      <c r="BK248" s="240">
        <f>ROUND(I248*H248,2)</f>
        <v>0</v>
      </c>
      <c r="BL248" s="17" t="s">
        <v>188</v>
      </c>
      <c r="BM248" s="239" t="s">
        <v>7167</v>
      </c>
    </row>
    <row r="249" s="12" customFormat="1" ht="25.92" customHeight="1">
      <c r="A249" s="12"/>
      <c r="B249" s="211"/>
      <c r="C249" s="212"/>
      <c r="D249" s="213" t="s">
        <v>72</v>
      </c>
      <c r="E249" s="214" t="s">
        <v>7168</v>
      </c>
      <c r="F249" s="214" t="s">
        <v>7169</v>
      </c>
      <c r="G249" s="212"/>
      <c r="H249" s="212"/>
      <c r="I249" s="215"/>
      <c r="J249" s="216">
        <f>BK249</f>
        <v>0</v>
      </c>
      <c r="K249" s="212"/>
      <c r="L249" s="217"/>
      <c r="M249" s="218"/>
      <c r="N249" s="219"/>
      <c r="O249" s="219"/>
      <c r="P249" s="220">
        <f>P250+P284</f>
        <v>0</v>
      </c>
      <c r="Q249" s="219"/>
      <c r="R249" s="220">
        <f>R250+R284</f>
        <v>0</v>
      </c>
      <c r="S249" s="219"/>
      <c r="T249" s="221">
        <f>T250+T284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2" t="s">
        <v>81</v>
      </c>
      <c r="AT249" s="223" t="s">
        <v>72</v>
      </c>
      <c r="AU249" s="223" t="s">
        <v>73</v>
      </c>
      <c r="AY249" s="222" t="s">
        <v>183</v>
      </c>
      <c r="BK249" s="224">
        <f>BK250+BK284</f>
        <v>0</v>
      </c>
    </row>
    <row r="250" s="12" customFormat="1" ht="22.8" customHeight="1">
      <c r="A250" s="12"/>
      <c r="B250" s="211"/>
      <c r="C250" s="212"/>
      <c r="D250" s="213" t="s">
        <v>72</v>
      </c>
      <c r="E250" s="225" t="s">
        <v>7170</v>
      </c>
      <c r="F250" s="225" t="s">
        <v>7171</v>
      </c>
      <c r="G250" s="212"/>
      <c r="H250" s="212"/>
      <c r="I250" s="215"/>
      <c r="J250" s="226">
        <f>BK250</f>
        <v>0</v>
      </c>
      <c r="K250" s="212"/>
      <c r="L250" s="217"/>
      <c r="M250" s="218"/>
      <c r="N250" s="219"/>
      <c r="O250" s="219"/>
      <c r="P250" s="220">
        <f>SUM(P251:P283)</f>
        <v>0</v>
      </c>
      <c r="Q250" s="219"/>
      <c r="R250" s="220">
        <f>SUM(R251:R283)</f>
        <v>0</v>
      </c>
      <c r="S250" s="219"/>
      <c r="T250" s="221">
        <f>SUM(T251:T283)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2" t="s">
        <v>81</v>
      </c>
      <c r="AT250" s="223" t="s">
        <v>72</v>
      </c>
      <c r="AU250" s="223" t="s">
        <v>81</v>
      </c>
      <c r="AY250" s="222" t="s">
        <v>183</v>
      </c>
      <c r="BK250" s="224">
        <f>SUM(BK251:BK283)</f>
        <v>0</v>
      </c>
    </row>
    <row r="251" s="2" customFormat="1" ht="16.5" customHeight="1">
      <c r="A251" s="38"/>
      <c r="B251" s="39"/>
      <c r="C251" s="227" t="s">
        <v>1291</v>
      </c>
      <c r="D251" s="227" t="s">
        <v>185</v>
      </c>
      <c r="E251" s="228" t="s">
        <v>7172</v>
      </c>
      <c r="F251" s="229" t="s">
        <v>7173</v>
      </c>
      <c r="G251" s="230" t="s">
        <v>6668</v>
      </c>
      <c r="H251" s="231">
        <v>80</v>
      </c>
      <c r="I251" s="232"/>
      <c r="J251" s="233">
        <f>ROUND(I251*H251,2)</f>
        <v>0</v>
      </c>
      <c r="K251" s="234"/>
      <c r="L251" s="44"/>
      <c r="M251" s="235" t="s">
        <v>1</v>
      </c>
      <c r="N251" s="236" t="s">
        <v>38</v>
      </c>
      <c r="O251" s="91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188</v>
      </c>
      <c r="AT251" s="239" t="s">
        <v>185</v>
      </c>
      <c r="AU251" s="239" t="s">
        <v>83</v>
      </c>
      <c r="AY251" s="17" t="s">
        <v>183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7" t="s">
        <v>81</v>
      </c>
      <c r="BK251" s="240">
        <f>ROUND(I251*H251,2)</f>
        <v>0</v>
      </c>
      <c r="BL251" s="17" t="s">
        <v>188</v>
      </c>
      <c r="BM251" s="239" t="s">
        <v>7174</v>
      </c>
    </row>
    <row r="252" s="2" customFormat="1" ht="24.15" customHeight="1">
      <c r="A252" s="38"/>
      <c r="B252" s="39"/>
      <c r="C252" s="227" t="s">
        <v>1296</v>
      </c>
      <c r="D252" s="227" t="s">
        <v>185</v>
      </c>
      <c r="E252" s="228" t="s">
        <v>7175</v>
      </c>
      <c r="F252" s="229" t="s">
        <v>7176</v>
      </c>
      <c r="G252" s="230" t="s">
        <v>319</v>
      </c>
      <c r="H252" s="231">
        <v>902</v>
      </c>
      <c r="I252" s="232"/>
      <c r="J252" s="233">
        <f>ROUND(I252*H252,2)</f>
        <v>0</v>
      </c>
      <c r="K252" s="234"/>
      <c r="L252" s="44"/>
      <c r="M252" s="235" t="s">
        <v>1</v>
      </c>
      <c r="N252" s="236" t="s">
        <v>38</v>
      </c>
      <c r="O252" s="91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188</v>
      </c>
      <c r="AT252" s="239" t="s">
        <v>185</v>
      </c>
      <c r="AU252" s="239" t="s">
        <v>83</v>
      </c>
      <c r="AY252" s="17" t="s">
        <v>183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81</v>
      </c>
      <c r="BK252" s="240">
        <f>ROUND(I252*H252,2)</f>
        <v>0</v>
      </c>
      <c r="BL252" s="17" t="s">
        <v>188</v>
      </c>
      <c r="BM252" s="239" t="s">
        <v>7177</v>
      </c>
    </row>
    <row r="253" s="2" customFormat="1" ht="16.5" customHeight="1">
      <c r="A253" s="38"/>
      <c r="B253" s="39"/>
      <c r="C253" s="227" t="s">
        <v>1301</v>
      </c>
      <c r="D253" s="227" t="s">
        <v>185</v>
      </c>
      <c r="E253" s="228" t="s">
        <v>7178</v>
      </c>
      <c r="F253" s="229" t="s">
        <v>7179</v>
      </c>
      <c r="G253" s="230" t="s">
        <v>6668</v>
      </c>
      <c r="H253" s="231">
        <v>160</v>
      </c>
      <c r="I253" s="232"/>
      <c r="J253" s="233">
        <f>ROUND(I253*H253,2)</f>
        <v>0</v>
      </c>
      <c r="K253" s="234"/>
      <c r="L253" s="44"/>
      <c r="M253" s="235" t="s">
        <v>1</v>
      </c>
      <c r="N253" s="236" t="s">
        <v>38</v>
      </c>
      <c r="O253" s="91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9" t="s">
        <v>188</v>
      </c>
      <c r="AT253" s="239" t="s">
        <v>185</v>
      </c>
      <c r="AU253" s="239" t="s">
        <v>83</v>
      </c>
      <c r="AY253" s="17" t="s">
        <v>183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7" t="s">
        <v>81</v>
      </c>
      <c r="BK253" s="240">
        <f>ROUND(I253*H253,2)</f>
        <v>0</v>
      </c>
      <c r="BL253" s="17" t="s">
        <v>188</v>
      </c>
      <c r="BM253" s="239" t="s">
        <v>7180</v>
      </c>
    </row>
    <row r="254" s="2" customFormat="1" ht="16.5" customHeight="1">
      <c r="A254" s="38"/>
      <c r="B254" s="39"/>
      <c r="C254" s="227" t="s">
        <v>1305</v>
      </c>
      <c r="D254" s="227" t="s">
        <v>185</v>
      </c>
      <c r="E254" s="228" t="s">
        <v>7181</v>
      </c>
      <c r="F254" s="229" t="s">
        <v>7182</v>
      </c>
      <c r="G254" s="230" t="s">
        <v>6986</v>
      </c>
      <c r="H254" s="231">
        <v>1</v>
      </c>
      <c r="I254" s="232"/>
      <c r="J254" s="233">
        <f>ROUND(I254*H254,2)</f>
        <v>0</v>
      </c>
      <c r="K254" s="234"/>
      <c r="L254" s="44"/>
      <c r="M254" s="235" t="s">
        <v>1</v>
      </c>
      <c r="N254" s="236" t="s">
        <v>38</v>
      </c>
      <c r="O254" s="91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9" t="s">
        <v>188</v>
      </c>
      <c r="AT254" s="239" t="s">
        <v>185</v>
      </c>
      <c r="AU254" s="239" t="s">
        <v>83</v>
      </c>
      <c r="AY254" s="17" t="s">
        <v>183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7" t="s">
        <v>81</v>
      </c>
      <c r="BK254" s="240">
        <f>ROUND(I254*H254,2)</f>
        <v>0</v>
      </c>
      <c r="BL254" s="17" t="s">
        <v>188</v>
      </c>
      <c r="BM254" s="239" t="s">
        <v>7183</v>
      </c>
    </row>
    <row r="255" s="2" customFormat="1" ht="16.5" customHeight="1">
      <c r="A255" s="38"/>
      <c r="B255" s="39"/>
      <c r="C255" s="227" t="s">
        <v>1309</v>
      </c>
      <c r="D255" s="227" t="s">
        <v>185</v>
      </c>
      <c r="E255" s="228" t="s">
        <v>7184</v>
      </c>
      <c r="F255" s="229" t="s">
        <v>7185</v>
      </c>
      <c r="G255" s="230" t="s">
        <v>6986</v>
      </c>
      <c r="H255" s="231">
        <v>6</v>
      </c>
      <c r="I255" s="232"/>
      <c r="J255" s="233">
        <f>ROUND(I255*H255,2)</f>
        <v>0</v>
      </c>
      <c r="K255" s="234"/>
      <c r="L255" s="44"/>
      <c r="M255" s="235" t="s">
        <v>1</v>
      </c>
      <c r="N255" s="236" t="s">
        <v>38</v>
      </c>
      <c r="O255" s="91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9" t="s">
        <v>188</v>
      </c>
      <c r="AT255" s="239" t="s">
        <v>185</v>
      </c>
      <c r="AU255" s="239" t="s">
        <v>83</v>
      </c>
      <c r="AY255" s="17" t="s">
        <v>183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7" t="s">
        <v>81</v>
      </c>
      <c r="BK255" s="240">
        <f>ROUND(I255*H255,2)</f>
        <v>0</v>
      </c>
      <c r="BL255" s="17" t="s">
        <v>188</v>
      </c>
      <c r="BM255" s="239" t="s">
        <v>7186</v>
      </c>
    </row>
    <row r="256" s="2" customFormat="1" ht="16.5" customHeight="1">
      <c r="A256" s="38"/>
      <c r="B256" s="39"/>
      <c r="C256" s="227" t="s">
        <v>1313</v>
      </c>
      <c r="D256" s="227" t="s">
        <v>185</v>
      </c>
      <c r="E256" s="228" t="s">
        <v>7187</v>
      </c>
      <c r="F256" s="229" t="s">
        <v>7188</v>
      </c>
      <c r="G256" s="230" t="s">
        <v>1875</v>
      </c>
      <c r="H256" s="231">
        <v>6</v>
      </c>
      <c r="I256" s="232"/>
      <c r="J256" s="233">
        <f>ROUND(I256*H256,2)</f>
        <v>0</v>
      </c>
      <c r="K256" s="234"/>
      <c r="L256" s="44"/>
      <c r="M256" s="235" t="s">
        <v>1</v>
      </c>
      <c r="N256" s="236" t="s">
        <v>38</v>
      </c>
      <c r="O256" s="91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9" t="s">
        <v>188</v>
      </c>
      <c r="AT256" s="239" t="s">
        <v>185</v>
      </c>
      <c r="AU256" s="239" t="s">
        <v>83</v>
      </c>
      <c r="AY256" s="17" t="s">
        <v>183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7" t="s">
        <v>81</v>
      </c>
      <c r="BK256" s="240">
        <f>ROUND(I256*H256,2)</f>
        <v>0</v>
      </c>
      <c r="BL256" s="17" t="s">
        <v>188</v>
      </c>
      <c r="BM256" s="239" t="s">
        <v>7189</v>
      </c>
    </row>
    <row r="257" s="2" customFormat="1" ht="16.5" customHeight="1">
      <c r="A257" s="38"/>
      <c r="B257" s="39"/>
      <c r="C257" s="227" t="s">
        <v>1317</v>
      </c>
      <c r="D257" s="227" t="s">
        <v>185</v>
      </c>
      <c r="E257" s="228" t="s">
        <v>7190</v>
      </c>
      <c r="F257" s="229" t="s">
        <v>7191</v>
      </c>
      <c r="G257" s="230" t="s">
        <v>6986</v>
      </c>
      <c r="H257" s="231">
        <v>1</v>
      </c>
      <c r="I257" s="232"/>
      <c r="J257" s="233">
        <f>ROUND(I257*H257,2)</f>
        <v>0</v>
      </c>
      <c r="K257" s="234"/>
      <c r="L257" s="44"/>
      <c r="M257" s="235" t="s">
        <v>1</v>
      </c>
      <c r="N257" s="236" t="s">
        <v>38</v>
      </c>
      <c r="O257" s="91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9" t="s">
        <v>188</v>
      </c>
      <c r="AT257" s="239" t="s">
        <v>185</v>
      </c>
      <c r="AU257" s="239" t="s">
        <v>83</v>
      </c>
      <c r="AY257" s="17" t="s">
        <v>183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7" t="s">
        <v>81</v>
      </c>
      <c r="BK257" s="240">
        <f>ROUND(I257*H257,2)</f>
        <v>0</v>
      </c>
      <c r="BL257" s="17" t="s">
        <v>188</v>
      </c>
      <c r="BM257" s="239" t="s">
        <v>7192</v>
      </c>
    </row>
    <row r="258" s="2" customFormat="1" ht="16.5" customHeight="1">
      <c r="A258" s="38"/>
      <c r="B258" s="39"/>
      <c r="C258" s="227" t="s">
        <v>1323</v>
      </c>
      <c r="D258" s="227" t="s">
        <v>185</v>
      </c>
      <c r="E258" s="228" t="s">
        <v>7193</v>
      </c>
      <c r="F258" s="229" t="s">
        <v>6940</v>
      </c>
      <c r="G258" s="230" t="s">
        <v>6986</v>
      </c>
      <c r="H258" s="231">
        <v>1</v>
      </c>
      <c r="I258" s="232"/>
      <c r="J258" s="233">
        <f>ROUND(I258*H258,2)</f>
        <v>0</v>
      </c>
      <c r="K258" s="234"/>
      <c r="L258" s="44"/>
      <c r="M258" s="235" t="s">
        <v>1</v>
      </c>
      <c r="N258" s="236" t="s">
        <v>38</v>
      </c>
      <c r="O258" s="91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9" t="s">
        <v>188</v>
      </c>
      <c r="AT258" s="239" t="s">
        <v>185</v>
      </c>
      <c r="AU258" s="239" t="s">
        <v>83</v>
      </c>
      <c r="AY258" s="17" t="s">
        <v>183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7" t="s">
        <v>81</v>
      </c>
      <c r="BK258" s="240">
        <f>ROUND(I258*H258,2)</f>
        <v>0</v>
      </c>
      <c r="BL258" s="17" t="s">
        <v>188</v>
      </c>
      <c r="BM258" s="239" t="s">
        <v>7194</v>
      </c>
    </row>
    <row r="259" s="2" customFormat="1" ht="33" customHeight="1">
      <c r="A259" s="38"/>
      <c r="B259" s="39"/>
      <c r="C259" s="227" t="s">
        <v>1342</v>
      </c>
      <c r="D259" s="227" t="s">
        <v>185</v>
      </c>
      <c r="E259" s="228" t="s">
        <v>7195</v>
      </c>
      <c r="F259" s="229" t="s">
        <v>7196</v>
      </c>
      <c r="G259" s="230" t="s">
        <v>1875</v>
      </c>
      <c r="H259" s="231">
        <v>12</v>
      </c>
      <c r="I259" s="232"/>
      <c r="J259" s="233">
        <f>ROUND(I259*H259,2)</f>
        <v>0</v>
      </c>
      <c r="K259" s="234"/>
      <c r="L259" s="44"/>
      <c r="M259" s="235" t="s">
        <v>1</v>
      </c>
      <c r="N259" s="236" t="s">
        <v>38</v>
      </c>
      <c r="O259" s="91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9" t="s">
        <v>188</v>
      </c>
      <c r="AT259" s="239" t="s">
        <v>185</v>
      </c>
      <c r="AU259" s="239" t="s">
        <v>83</v>
      </c>
      <c r="AY259" s="17" t="s">
        <v>183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7" t="s">
        <v>81</v>
      </c>
      <c r="BK259" s="240">
        <f>ROUND(I259*H259,2)</f>
        <v>0</v>
      </c>
      <c r="BL259" s="17" t="s">
        <v>188</v>
      </c>
      <c r="BM259" s="239" t="s">
        <v>7197</v>
      </c>
    </row>
    <row r="260" s="2" customFormat="1" ht="44.25" customHeight="1">
      <c r="A260" s="38"/>
      <c r="B260" s="39"/>
      <c r="C260" s="227" t="s">
        <v>1353</v>
      </c>
      <c r="D260" s="227" t="s">
        <v>185</v>
      </c>
      <c r="E260" s="228" t="s">
        <v>7198</v>
      </c>
      <c r="F260" s="229" t="s">
        <v>7199</v>
      </c>
      <c r="G260" s="230" t="s">
        <v>1875</v>
      </c>
      <c r="H260" s="231">
        <v>2</v>
      </c>
      <c r="I260" s="232"/>
      <c r="J260" s="233">
        <f>ROUND(I260*H260,2)</f>
        <v>0</v>
      </c>
      <c r="K260" s="234"/>
      <c r="L260" s="44"/>
      <c r="M260" s="235" t="s">
        <v>1</v>
      </c>
      <c r="N260" s="236" t="s">
        <v>38</v>
      </c>
      <c r="O260" s="91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9" t="s">
        <v>188</v>
      </c>
      <c r="AT260" s="239" t="s">
        <v>185</v>
      </c>
      <c r="AU260" s="239" t="s">
        <v>83</v>
      </c>
      <c r="AY260" s="17" t="s">
        <v>183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7" t="s">
        <v>81</v>
      </c>
      <c r="BK260" s="240">
        <f>ROUND(I260*H260,2)</f>
        <v>0</v>
      </c>
      <c r="BL260" s="17" t="s">
        <v>188</v>
      </c>
      <c r="BM260" s="239" t="s">
        <v>7200</v>
      </c>
    </row>
    <row r="261" s="2" customFormat="1" ht="24.15" customHeight="1">
      <c r="A261" s="38"/>
      <c r="B261" s="39"/>
      <c r="C261" s="227" t="s">
        <v>1363</v>
      </c>
      <c r="D261" s="227" t="s">
        <v>185</v>
      </c>
      <c r="E261" s="228" t="s">
        <v>7201</v>
      </c>
      <c r="F261" s="229" t="s">
        <v>7202</v>
      </c>
      <c r="G261" s="230" t="s">
        <v>319</v>
      </c>
      <c r="H261" s="231">
        <v>12</v>
      </c>
      <c r="I261" s="232"/>
      <c r="J261" s="233">
        <f>ROUND(I261*H261,2)</f>
        <v>0</v>
      </c>
      <c r="K261" s="234"/>
      <c r="L261" s="44"/>
      <c r="M261" s="235" t="s">
        <v>1</v>
      </c>
      <c r="N261" s="236" t="s">
        <v>38</v>
      </c>
      <c r="O261" s="91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9" t="s">
        <v>188</v>
      </c>
      <c r="AT261" s="239" t="s">
        <v>185</v>
      </c>
      <c r="AU261" s="239" t="s">
        <v>83</v>
      </c>
      <c r="AY261" s="17" t="s">
        <v>183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7" t="s">
        <v>81</v>
      </c>
      <c r="BK261" s="240">
        <f>ROUND(I261*H261,2)</f>
        <v>0</v>
      </c>
      <c r="BL261" s="17" t="s">
        <v>188</v>
      </c>
      <c r="BM261" s="239" t="s">
        <v>7203</v>
      </c>
    </row>
    <row r="262" s="2" customFormat="1" ht="16.5" customHeight="1">
      <c r="A262" s="38"/>
      <c r="B262" s="39"/>
      <c r="C262" s="227" t="s">
        <v>1367</v>
      </c>
      <c r="D262" s="227" t="s">
        <v>185</v>
      </c>
      <c r="E262" s="228" t="s">
        <v>7204</v>
      </c>
      <c r="F262" s="229" t="s">
        <v>7205</v>
      </c>
      <c r="G262" s="230" t="s">
        <v>1875</v>
      </c>
      <c r="H262" s="231">
        <v>4</v>
      </c>
      <c r="I262" s="232"/>
      <c r="J262" s="233">
        <f>ROUND(I262*H262,2)</f>
        <v>0</v>
      </c>
      <c r="K262" s="234"/>
      <c r="L262" s="44"/>
      <c r="M262" s="235" t="s">
        <v>1</v>
      </c>
      <c r="N262" s="236" t="s">
        <v>38</v>
      </c>
      <c r="O262" s="91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9" t="s">
        <v>188</v>
      </c>
      <c r="AT262" s="239" t="s">
        <v>185</v>
      </c>
      <c r="AU262" s="239" t="s">
        <v>83</v>
      </c>
      <c r="AY262" s="17" t="s">
        <v>183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7" t="s">
        <v>81</v>
      </c>
      <c r="BK262" s="240">
        <f>ROUND(I262*H262,2)</f>
        <v>0</v>
      </c>
      <c r="BL262" s="17" t="s">
        <v>188</v>
      </c>
      <c r="BM262" s="239" t="s">
        <v>7206</v>
      </c>
    </row>
    <row r="263" s="2" customFormat="1" ht="16.5" customHeight="1">
      <c r="A263" s="38"/>
      <c r="B263" s="39"/>
      <c r="C263" s="227" t="s">
        <v>1373</v>
      </c>
      <c r="D263" s="227" t="s">
        <v>185</v>
      </c>
      <c r="E263" s="228" t="s">
        <v>7207</v>
      </c>
      <c r="F263" s="229" t="s">
        <v>7208</v>
      </c>
      <c r="G263" s="230" t="s">
        <v>319</v>
      </c>
      <c r="H263" s="231">
        <v>12</v>
      </c>
      <c r="I263" s="232"/>
      <c r="J263" s="233">
        <f>ROUND(I263*H263,2)</f>
        <v>0</v>
      </c>
      <c r="K263" s="234"/>
      <c r="L263" s="44"/>
      <c r="M263" s="235" t="s">
        <v>1</v>
      </c>
      <c r="N263" s="236" t="s">
        <v>38</v>
      </c>
      <c r="O263" s="91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9" t="s">
        <v>188</v>
      </c>
      <c r="AT263" s="239" t="s">
        <v>185</v>
      </c>
      <c r="AU263" s="239" t="s">
        <v>83</v>
      </c>
      <c r="AY263" s="17" t="s">
        <v>183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7" t="s">
        <v>81</v>
      </c>
      <c r="BK263" s="240">
        <f>ROUND(I263*H263,2)</f>
        <v>0</v>
      </c>
      <c r="BL263" s="17" t="s">
        <v>188</v>
      </c>
      <c r="BM263" s="239" t="s">
        <v>7209</v>
      </c>
    </row>
    <row r="264" s="2" customFormat="1" ht="16.5" customHeight="1">
      <c r="A264" s="38"/>
      <c r="B264" s="39"/>
      <c r="C264" s="227" t="s">
        <v>1378</v>
      </c>
      <c r="D264" s="227" t="s">
        <v>185</v>
      </c>
      <c r="E264" s="228" t="s">
        <v>7210</v>
      </c>
      <c r="F264" s="229" t="s">
        <v>7211</v>
      </c>
      <c r="G264" s="230" t="s">
        <v>319</v>
      </c>
      <c r="H264" s="231">
        <v>12</v>
      </c>
      <c r="I264" s="232"/>
      <c r="J264" s="233">
        <f>ROUND(I264*H264,2)</f>
        <v>0</v>
      </c>
      <c r="K264" s="234"/>
      <c r="L264" s="44"/>
      <c r="M264" s="235" t="s">
        <v>1</v>
      </c>
      <c r="N264" s="236" t="s">
        <v>38</v>
      </c>
      <c r="O264" s="91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9" t="s">
        <v>188</v>
      </c>
      <c r="AT264" s="239" t="s">
        <v>185</v>
      </c>
      <c r="AU264" s="239" t="s">
        <v>83</v>
      </c>
      <c r="AY264" s="17" t="s">
        <v>183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7" t="s">
        <v>81</v>
      </c>
      <c r="BK264" s="240">
        <f>ROUND(I264*H264,2)</f>
        <v>0</v>
      </c>
      <c r="BL264" s="17" t="s">
        <v>188</v>
      </c>
      <c r="BM264" s="239" t="s">
        <v>7212</v>
      </c>
    </row>
    <row r="265" s="2" customFormat="1" ht="16.5" customHeight="1">
      <c r="A265" s="38"/>
      <c r="B265" s="39"/>
      <c r="C265" s="227" t="s">
        <v>1382</v>
      </c>
      <c r="D265" s="227" t="s">
        <v>185</v>
      </c>
      <c r="E265" s="228" t="s">
        <v>7213</v>
      </c>
      <c r="F265" s="229" t="s">
        <v>7214</v>
      </c>
      <c r="G265" s="230" t="s">
        <v>1875</v>
      </c>
      <c r="H265" s="231">
        <v>2</v>
      </c>
      <c r="I265" s="232"/>
      <c r="J265" s="233">
        <f>ROUND(I265*H265,2)</f>
        <v>0</v>
      </c>
      <c r="K265" s="234"/>
      <c r="L265" s="44"/>
      <c r="M265" s="235" t="s">
        <v>1</v>
      </c>
      <c r="N265" s="236" t="s">
        <v>38</v>
      </c>
      <c r="O265" s="91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9" t="s">
        <v>188</v>
      </c>
      <c r="AT265" s="239" t="s">
        <v>185</v>
      </c>
      <c r="AU265" s="239" t="s">
        <v>83</v>
      </c>
      <c r="AY265" s="17" t="s">
        <v>183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7" t="s">
        <v>81</v>
      </c>
      <c r="BK265" s="240">
        <f>ROUND(I265*H265,2)</f>
        <v>0</v>
      </c>
      <c r="BL265" s="17" t="s">
        <v>188</v>
      </c>
      <c r="BM265" s="239" t="s">
        <v>7215</v>
      </c>
    </row>
    <row r="266" s="2" customFormat="1" ht="16.5" customHeight="1">
      <c r="A266" s="38"/>
      <c r="B266" s="39"/>
      <c r="C266" s="227" t="s">
        <v>1386</v>
      </c>
      <c r="D266" s="227" t="s">
        <v>185</v>
      </c>
      <c r="E266" s="228" t="s">
        <v>7216</v>
      </c>
      <c r="F266" s="229" t="s">
        <v>7217</v>
      </c>
      <c r="G266" s="230" t="s">
        <v>1875</v>
      </c>
      <c r="H266" s="231">
        <v>8</v>
      </c>
      <c r="I266" s="232"/>
      <c r="J266" s="233">
        <f>ROUND(I266*H266,2)</f>
        <v>0</v>
      </c>
      <c r="K266" s="234"/>
      <c r="L266" s="44"/>
      <c r="M266" s="235" t="s">
        <v>1</v>
      </c>
      <c r="N266" s="236" t="s">
        <v>38</v>
      </c>
      <c r="O266" s="91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9" t="s">
        <v>188</v>
      </c>
      <c r="AT266" s="239" t="s">
        <v>185</v>
      </c>
      <c r="AU266" s="239" t="s">
        <v>83</v>
      </c>
      <c r="AY266" s="17" t="s">
        <v>183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7" t="s">
        <v>81</v>
      </c>
      <c r="BK266" s="240">
        <f>ROUND(I266*H266,2)</f>
        <v>0</v>
      </c>
      <c r="BL266" s="17" t="s">
        <v>188</v>
      </c>
      <c r="BM266" s="239" t="s">
        <v>7218</v>
      </c>
    </row>
    <row r="267" s="2" customFormat="1" ht="16.5" customHeight="1">
      <c r="A267" s="38"/>
      <c r="B267" s="39"/>
      <c r="C267" s="227" t="s">
        <v>1390</v>
      </c>
      <c r="D267" s="227" t="s">
        <v>185</v>
      </c>
      <c r="E267" s="228" t="s">
        <v>7219</v>
      </c>
      <c r="F267" s="229" t="s">
        <v>7220</v>
      </c>
      <c r="G267" s="230" t="s">
        <v>1875</v>
      </c>
      <c r="H267" s="231">
        <v>40</v>
      </c>
      <c r="I267" s="232"/>
      <c r="J267" s="233">
        <f>ROUND(I267*H267,2)</f>
        <v>0</v>
      </c>
      <c r="K267" s="234"/>
      <c r="L267" s="44"/>
      <c r="M267" s="235" t="s">
        <v>1</v>
      </c>
      <c r="N267" s="236" t="s">
        <v>38</v>
      </c>
      <c r="O267" s="91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9" t="s">
        <v>188</v>
      </c>
      <c r="AT267" s="239" t="s">
        <v>185</v>
      </c>
      <c r="AU267" s="239" t="s">
        <v>83</v>
      </c>
      <c r="AY267" s="17" t="s">
        <v>183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7" t="s">
        <v>81</v>
      </c>
      <c r="BK267" s="240">
        <f>ROUND(I267*H267,2)</f>
        <v>0</v>
      </c>
      <c r="BL267" s="17" t="s">
        <v>188</v>
      </c>
      <c r="BM267" s="239" t="s">
        <v>7221</v>
      </c>
    </row>
    <row r="268" s="2" customFormat="1" ht="24.15" customHeight="1">
      <c r="A268" s="38"/>
      <c r="B268" s="39"/>
      <c r="C268" s="227" t="s">
        <v>1394</v>
      </c>
      <c r="D268" s="227" t="s">
        <v>185</v>
      </c>
      <c r="E268" s="228" t="s">
        <v>7222</v>
      </c>
      <c r="F268" s="229" t="s">
        <v>7223</v>
      </c>
      <c r="G268" s="230" t="s">
        <v>1875</v>
      </c>
      <c r="H268" s="231">
        <v>2</v>
      </c>
      <c r="I268" s="232"/>
      <c r="J268" s="233">
        <f>ROUND(I268*H268,2)</f>
        <v>0</v>
      </c>
      <c r="K268" s="234"/>
      <c r="L268" s="44"/>
      <c r="M268" s="235" t="s">
        <v>1</v>
      </c>
      <c r="N268" s="236" t="s">
        <v>38</v>
      </c>
      <c r="O268" s="91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9" t="s">
        <v>188</v>
      </c>
      <c r="AT268" s="239" t="s">
        <v>185</v>
      </c>
      <c r="AU268" s="239" t="s">
        <v>83</v>
      </c>
      <c r="AY268" s="17" t="s">
        <v>183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7" t="s">
        <v>81</v>
      </c>
      <c r="BK268" s="240">
        <f>ROUND(I268*H268,2)</f>
        <v>0</v>
      </c>
      <c r="BL268" s="17" t="s">
        <v>188</v>
      </c>
      <c r="BM268" s="239" t="s">
        <v>7224</v>
      </c>
    </row>
    <row r="269" s="2" customFormat="1" ht="24.15" customHeight="1">
      <c r="A269" s="38"/>
      <c r="B269" s="39"/>
      <c r="C269" s="227" t="s">
        <v>1398</v>
      </c>
      <c r="D269" s="227" t="s">
        <v>185</v>
      </c>
      <c r="E269" s="228" t="s">
        <v>7225</v>
      </c>
      <c r="F269" s="229" t="s">
        <v>7226</v>
      </c>
      <c r="G269" s="230" t="s">
        <v>1875</v>
      </c>
      <c r="H269" s="231">
        <v>8</v>
      </c>
      <c r="I269" s="232"/>
      <c r="J269" s="233">
        <f>ROUND(I269*H269,2)</f>
        <v>0</v>
      </c>
      <c r="K269" s="234"/>
      <c r="L269" s="44"/>
      <c r="M269" s="235" t="s">
        <v>1</v>
      </c>
      <c r="N269" s="236" t="s">
        <v>38</v>
      </c>
      <c r="O269" s="91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9" t="s">
        <v>188</v>
      </c>
      <c r="AT269" s="239" t="s">
        <v>185</v>
      </c>
      <c r="AU269" s="239" t="s">
        <v>83</v>
      </c>
      <c r="AY269" s="17" t="s">
        <v>183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7" t="s">
        <v>81</v>
      </c>
      <c r="BK269" s="240">
        <f>ROUND(I269*H269,2)</f>
        <v>0</v>
      </c>
      <c r="BL269" s="17" t="s">
        <v>188</v>
      </c>
      <c r="BM269" s="239" t="s">
        <v>7227</v>
      </c>
    </row>
    <row r="270" s="2" customFormat="1" ht="16.5" customHeight="1">
      <c r="A270" s="38"/>
      <c r="B270" s="39"/>
      <c r="C270" s="227" t="s">
        <v>1405</v>
      </c>
      <c r="D270" s="227" t="s">
        <v>185</v>
      </c>
      <c r="E270" s="228" t="s">
        <v>7228</v>
      </c>
      <c r="F270" s="229" t="s">
        <v>7229</v>
      </c>
      <c r="G270" s="230" t="s">
        <v>1875</v>
      </c>
      <c r="H270" s="231">
        <v>2</v>
      </c>
      <c r="I270" s="232"/>
      <c r="J270" s="233">
        <f>ROUND(I270*H270,2)</f>
        <v>0</v>
      </c>
      <c r="K270" s="234"/>
      <c r="L270" s="44"/>
      <c r="M270" s="235" t="s">
        <v>1</v>
      </c>
      <c r="N270" s="236" t="s">
        <v>38</v>
      </c>
      <c r="O270" s="91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9" t="s">
        <v>188</v>
      </c>
      <c r="AT270" s="239" t="s">
        <v>185</v>
      </c>
      <c r="AU270" s="239" t="s">
        <v>83</v>
      </c>
      <c r="AY270" s="17" t="s">
        <v>183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7" t="s">
        <v>81</v>
      </c>
      <c r="BK270" s="240">
        <f>ROUND(I270*H270,2)</f>
        <v>0</v>
      </c>
      <c r="BL270" s="17" t="s">
        <v>188</v>
      </c>
      <c r="BM270" s="239" t="s">
        <v>7230</v>
      </c>
    </row>
    <row r="271" s="2" customFormat="1" ht="16.5" customHeight="1">
      <c r="A271" s="38"/>
      <c r="B271" s="39"/>
      <c r="C271" s="227" t="s">
        <v>1410</v>
      </c>
      <c r="D271" s="227" t="s">
        <v>185</v>
      </c>
      <c r="E271" s="228" t="s">
        <v>7231</v>
      </c>
      <c r="F271" s="229" t="s">
        <v>7232</v>
      </c>
      <c r="G271" s="230" t="s">
        <v>1875</v>
      </c>
      <c r="H271" s="231">
        <v>1</v>
      </c>
      <c r="I271" s="232"/>
      <c r="J271" s="233">
        <f>ROUND(I271*H271,2)</f>
        <v>0</v>
      </c>
      <c r="K271" s="234"/>
      <c r="L271" s="44"/>
      <c r="M271" s="235" t="s">
        <v>1</v>
      </c>
      <c r="N271" s="236" t="s">
        <v>38</v>
      </c>
      <c r="O271" s="91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9" t="s">
        <v>188</v>
      </c>
      <c r="AT271" s="239" t="s">
        <v>185</v>
      </c>
      <c r="AU271" s="239" t="s">
        <v>83</v>
      </c>
      <c r="AY271" s="17" t="s">
        <v>183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7" t="s">
        <v>81</v>
      </c>
      <c r="BK271" s="240">
        <f>ROUND(I271*H271,2)</f>
        <v>0</v>
      </c>
      <c r="BL271" s="17" t="s">
        <v>188</v>
      </c>
      <c r="BM271" s="239" t="s">
        <v>7233</v>
      </c>
    </row>
    <row r="272" s="2" customFormat="1" ht="16.5" customHeight="1">
      <c r="A272" s="38"/>
      <c r="B272" s="39"/>
      <c r="C272" s="227" t="s">
        <v>1415</v>
      </c>
      <c r="D272" s="227" t="s">
        <v>185</v>
      </c>
      <c r="E272" s="228" t="s">
        <v>7234</v>
      </c>
      <c r="F272" s="229" t="s">
        <v>7235</v>
      </c>
      <c r="G272" s="230" t="s">
        <v>1875</v>
      </c>
      <c r="H272" s="231">
        <v>20</v>
      </c>
      <c r="I272" s="232"/>
      <c r="J272" s="233">
        <f>ROUND(I272*H272,2)</f>
        <v>0</v>
      </c>
      <c r="K272" s="234"/>
      <c r="L272" s="44"/>
      <c r="M272" s="235" t="s">
        <v>1</v>
      </c>
      <c r="N272" s="236" t="s">
        <v>38</v>
      </c>
      <c r="O272" s="91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9" t="s">
        <v>188</v>
      </c>
      <c r="AT272" s="239" t="s">
        <v>185</v>
      </c>
      <c r="AU272" s="239" t="s">
        <v>83</v>
      </c>
      <c r="AY272" s="17" t="s">
        <v>183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7" t="s">
        <v>81</v>
      </c>
      <c r="BK272" s="240">
        <f>ROUND(I272*H272,2)</f>
        <v>0</v>
      </c>
      <c r="BL272" s="17" t="s">
        <v>188</v>
      </c>
      <c r="BM272" s="239" t="s">
        <v>7236</v>
      </c>
    </row>
    <row r="273" s="2" customFormat="1" ht="16.5" customHeight="1">
      <c r="A273" s="38"/>
      <c r="B273" s="39"/>
      <c r="C273" s="227" t="s">
        <v>1430</v>
      </c>
      <c r="D273" s="227" t="s">
        <v>185</v>
      </c>
      <c r="E273" s="228" t="s">
        <v>7237</v>
      </c>
      <c r="F273" s="229" t="s">
        <v>7238</v>
      </c>
      <c r="G273" s="230" t="s">
        <v>1875</v>
      </c>
      <c r="H273" s="231">
        <v>8</v>
      </c>
      <c r="I273" s="232"/>
      <c r="J273" s="233">
        <f>ROUND(I273*H273,2)</f>
        <v>0</v>
      </c>
      <c r="K273" s="234"/>
      <c r="L273" s="44"/>
      <c r="M273" s="235" t="s">
        <v>1</v>
      </c>
      <c r="N273" s="236" t="s">
        <v>38</v>
      </c>
      <c r="O273" s="91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9" t="s">
        <v>188</v>
      </c>
      <c r="AT273" s="239" t="s">
        <v>185</v>
      </c>
      <c r="AU273" s="239" t="s">
        <v>83</v>
      </c>
      <c r="AY273" s="17" t="s">
        <v>183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7" t="s">
        <v>81</v>
      </c>
      <c r="BK273" s="240">
        <f>ROUND(I273*H273,2)</f>
        <v>0</v>
      </c>
      <c r="BL273" s="17" t="s">
        <v>188</v>
      </c>
      <c r="BM273" s="239" t="s">
        <v>7239</v>
      </c>
    </row>
    <row r="274" s="2" customFormat="1" ht="16.5" customHeight="1">
      <c r="A274" s="38"/>
      <c r="B274" s="39"/>
      <c r="C274" s="227" t="s">
        <v>1441</v>
      </c>
      <c r="D274" s="227" t="s">
        <v>185</v>
      </c>
      <c r="E274" s="228" t="s">
        <v>7240</v>
      </c>
      <c r="F274" s="229" t="s">
        <v>7241</v>
      </c>
      <c r="G274" s="230" t="s">
        <v>1875</v>
      </c>
      <c r="H274" s="231">
        <v>1</v>
      </c>
      <c r="I274" s="232"/>
      <c r="J274" s="233">
        <f>ROUND(I274*H274,2)</f>
        <v>0</v>
      </c>
      <c r="K274" s="234"/>
      <c r="L274" s="44"/>
      <c r="M274" s="235" t="s">
        <v>1</v>
      </c>
      <c r="N274" s="236" t="s">
        <v>38</v>
      </c>
      <c r="O274" s="91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9" t="s">
        <v>188</v>
      </c>
      <c r="AT274" s="239" t="s">
        <v>185</v>
      </c>
      <c r="AU274" s="239" t="s">
        <v>83</v>
      </c>
      <c r="AY274" s="17" t="s">
        <v>183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7" t="s">
        <v>81</v>
      </c>
      <c r="BK274" s="240">
        <f>ROUND(I274*H274,2)</f>
        <v>0</v>
      </c>
      <c r="BL274" s="17" t="s">
        <v>188</v>
      </c>
      <c r="BM274" s="239" t="s">
        <v>7242</v>
      </c>
    </row>
    <row r="275" s="2" customFormat="1" ht="24.15" customHeight="1">
      <c r="A275" s="38"/>
      <c r="B275" s="39"/>
      <c r="C275" s="227" t="s">
        <v>1445</v>
      </c>
      <c r="D275" s="227" t="s">
        <v>185</v>
      </c>
      <c r="E275" s="228" t="s">
        <v>7243</v>
      </c>
      <c r="F275" s="229" t="s">
        <v>7244</v>
      </c>
      <c r="G275" s="230" t="s">
        <v>1875</v>
      </c>
      <c r="H275" s="231">
        <v>1</v>
      </c>
      <c r="I275" s="232"/>
      <c r="J275" s="233">
        <f>ROUND(I275*H275,2)</f>
        <v>0</v>
      </c>
      <c r="K275" s="234"/>
      <c r="L275" s="44"/>
      <c r="M275" s="235" t="s">
        <v>1</v>
      </c>
      <c r="N275" s="236" t="s">
        <v>38</v>
      </c>
      <c r="O275" s="91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9" t="s">
        <v>188</v>
      </c>
      <c r="AT275" s="239" t="s">
        <v>185</v>
      </c>
      <c r="AU275" s="239" t="s">
        <v>83</v>
      </c>
      <c r="AY275" s="17" t="s">
        <v>183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7" t="s">
        <v>81</v>
      </c>
      <c r="BK275" s="240">
        <f>ROUND(I275*H275,2)</f>
        <v>0</v>
      </c>
      <c r="BL275" s="17" t="s">
        <v>188</v>
      </c>
      <c r="BM275" s="239" t="s">
        <v>7245</v>
      </c>
    </row>
    <row r="276" s="2" customFormat="1" ht="16.5" customHeight="1">
      <c r="A276" s="38"/>
      <c r="B276" s="39"/>
      <c r="C276" s="227" t="s">
        <v>486</v>
      </c>
      <c r="D276" s="227" t="s">
        <v>185</v>
      </c>
      <c r="E276" s="228" t="s">
        <v>7246</v>
      </c>
      <c r="F276" s="229" t="s">
        <v>7247</v>
      </c>
      <c r="G276" s="230" t="s">
        <v>1875</v>
      </c>
      <c r="H276" s="231">
        <v>1</v>
      </c>
      <c r="I276" s="232"/>
      <c r="J276" s="233">
        <f>ROUND(I276*H276,2)</f>
        <v>0</v>
      </c>
      <c r="K276" s="234"/>
      <c r="L276" s="44"/>
      <c r="M276" s="235" t="s">
        <v>1</v>
      </c>
      <c r="N276" s="236" t="s">
        <v>38</v>
      </c>
      <c r="O276" s="91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9" t="s">
        <v>188</v>
      </c>
      <c r="AT276" s="239" t="s">
        <v>185</v>
      </c>
      <c r="AU276" s="239" t="s">
        <v>83</v>
      </c>
      <c r="AY276" s="17" t="s">
        <v>183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7" t="s">
        <v>81</v>
      </c>
      <c r="BK276" s="240">
        <f>ROUND(I276*H276,2)</f>
        <v>0</v>
      </c>
      <c r="BL276" s="17" t="s">
        <v>188</v>
      </c>
      <c r="BM276" s="239" t="s">
        <v>7248</v>
      </c>
    </row>
    <row r="277" s="2" customFormat="1" ht="24.15" customHeight="1">
      <c r="A277" s="38"/>
      <c r="B277" s="39"/>
      <c r="C277" s="227" t="s">
        <v>1455</v>
      </c>
      <c r="D277" s="227" t="s">
        <v>185</v>
      </c>
      <c r="E277" s="228" t="s">
        <v>7249</v>
      </c>
      <c r="F277" s="229" t="s">
        <v>7250</v>
      </c>
      <c r="G277" s="230" t="s">
        <v>1875</v>
      </c>
      <c r="H277" s="231">
        <v>1</v>
      </c>
      <c r="I277" s="232"/>
      <c r="J277" s="233">
        <f>ROUND(I277*H277,2)</f>
        <v>0</v>
      </c>
      <c r="K277" s="234"/>
      <c r="L277" s="44"/>
      <c r="M277" s="235" t="s">
        <v>1</v>
      </c>
      <c r="N277" s="236" t="s">
        <v>38</v>
      </c>
      <c r="O277" s="91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9" t="s">
        <v>188</v>
      </c>
      <c r="AT277" s="239" t="s">
        <v>185</v>
      </c>
      <c r="AU277" s="239" t="s">
        <v>83</v>
      </c>
      <c r="AY277" s="17" t="s">
        <v>183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7" t="s">
        <v>81</v>
      </c>
      <c r="BK277" s="240">
        <f>ROUND(I277*H277,2)</f>
        <v>0</v>
      </c>
      <c r="BL277" s="17" t="s">
        <v>188</v>
      </c>
      <c r="BM277" s="239" t="s">
        <v>7251</v>
      </c>
    </row>
    <row r="278" s="2" customFormat="1" ht="24.15" customHeight="1">
      <c r="A278" s="38"/>
      <c r="B278" s="39"/>
      <c r="C278" s="227" t="s">
        <v>1460</v>
      </c>
      <c r="D278" s="227" t="s">
        <v>185</v>
      </c>
      <c r="E278" s="228" t="s">
        <v>7252</v>
      </c>
      <c r="F278" s="229" t="s">
        <v>7253</v>
      </c>
      <c r="G278" s="230" t="s">
        <v>1875</v>
      </c>
      <c r="H278" s="231">
        <v>1</v>
      </c>
      <c r="I278" s="232"/>
      <c r="J278" s="233">
        <f>ROUND(I278*H278,2)</f>
        <v>0</v>
      </c>
      <c r="K278" s="234"/>
      <c r="L278" s="44"/>
      <c r="M278" s="235" t="s">
        <v>1</v>
      </c>
      <c r="N278" s="236" t="s">
        <v>38</v>
      </c>
      <c r="O278" s="91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9" t="s">
        <v>188</v>
      </c>
      <c r="AT278" s="239" t="s">
        <v>185</v>
      </c>
      <c r="AU278" s="239" t="s">
        <v>83</v>
      </c>
      <c r="AY278" s="17" t="s">
        <v>183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7" t="s">
        <v>81</v>
      </c>
      <c r="BK278" s="240">
        <f>ROUND(I278*H278,2)</f>
        <v>0</v>
      </c>
      <c r="BL278" s="17" t="s">
        <v>188</v>
      </c>
      <c r="BM278" s="239" t="s">
        <v>7254</v>
      </c>
    </row>
    <row r="279" s="2" customFormat="1" ht="16.5" customHeight="1">
      <c r="A279" s="38"/>
      <c r="B279" s="39"/>
      <c r="C279" s="227" t="s">
        <v>1464</v>
      </c>
      <c r="D279" s="227" t="s">
        <v>185</v>
      </c>
      <c r="E279" s="228" t="s">
        <v>7255</v>
      </c>
      <c r="F279" s="229" t="s">
        <v>7211</v>
      </c>
      <c r="G279" s="230" t="s">
        <v>319</v>
      </c>
      <c r="H279" s="231">
        <v>8</v>
      </c>
      <c r="I279" s="232"/>
      <c r="J279" s="233">
        <f>ROUND(I279*H279,2)</f>
        <v>0</v>
      </c>
      <c r="K279" s="234"/>
      <c r="L279" s="44"/>
      <c r="M279" s="235" t="s">
        <v>1</v>
      </c>
      <c r="N279" s="236" t="s">
        <v>38</v>
      </c>
      <c r="O279" s="91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9" t="s">
        <v>188</v>
      </c>
      <c r="AT279" s="239" t="s">
        <v>185</v>
      </c>
      <c r="AU279" s="239" t="s">
        <v>83</v>
      </c>
      <c r="AY279" s="17" t="s">
        <v>183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7" t="s">
        <v>81</v>
      </c>
      <c r="BK279" s="240">
        <f>ROUND(I279*H279,2)</f>
        <v>0</v>
      </c>
      <c r="BL279" s="17" t="s">
        <v>188</v>
      </c>
      <c r="BM279" s="239" t="s">
        <v>7256</v>
      </c>
    </row>
    <row r="280" s="2" customFormat="1" ht="16.5" customHeight="1">
      <c r="A280" s="38"/>
      <c r="B280" s="39"/>
      <c r="C280" s="227" t="s">
        <v>1474</v>
      </c>
      <c r="D280" s="227" t="s">
        <v>185</v>
      </c>
      <c r="E280" s="228" t="s">
        <v>7257</v>
      </c>
      <c r="F280" s="229" t="s">
        <v>7214</v>
      </c>
      <c r="G280" s="230" t="s">
        <v>1875</v>
      </c>
      <c r="H280" s="231">
        <v>2</v>
      </c>
      <c r="I280" s="232"/>
      <c r="J280" s="233">
        <f>ROUND(I280*H280,2)</f>
        <v>0</v>
      </c>
      <c r="K280" s="234"/>
      <c r="L280" s="44"/>
      <c r="M280" s="235" t="s">
        <v>1</v>
      </c>
      <c r="N280" s="236" t="s">
        <v>38</v>
      </c>
      <c r="O280" s="91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9" t="s">
        <v>188</v>
      </c>
      <c r="AT280" s="239" t="s">
        <v>185</v>
      </c>
      <c r="AU280" s="239" t="s">
        <v>83</v>
      </c>
      <c r="AY280" s="17" t="s">
        <v>183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7" t="s">
        <v>81</v>
      </c>
      <c r="BK280" s="240">
        <f>ROUND(I280*H280,2)</f>
        <v>0</v>
      </c>
      <c r="BL280" s="17" t="s">
        <v>188</v>
      </c>
      <c r="BM280" s="239" t="s">
        <v>7258</v>
      </c>
    </row>
    <row r="281" s="2" customFormat="1" ht="16.5" customHeight="1">
      <c r="A281" s="38"/>
      <c r="B281" s="39"/>
      <c r="C281" s="227" t="s">
        <v>1482</v>
      </c>
      <c r="D281" s="227" t="s">
        <v>185</v>
      </c>
      <c r="E281" s="228" t="s">
        <v>7259</v>
      </c>
      <c r="F281" s="229" t="s">
        <v>7217</v>
      </c>
      <c r="G281" s="230" t="s">
        <v>1875</v>
      </c>
      <c r="H281" s="231">
        <v>8</v>
      </c>
      <c r="I281" s="232"/>
      <c r="J281" s="233">
        <f>ROUND(I281*H281,2)</f>
        <v>0</v>
      </c>
      <c r="K281" s="234"/>
      <c r="L281" s="44"/>
      <c r="M281" s="235" t="s">
        <v>1</v>
      </c>
      <c r="N281" s="236" t="s">
        <v>38</v>
      </c>
      <c r="O281" s="91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9" t="s">
        <v>188</v>
      </c>
      <c r="AT281" s="239" t="s">
        <v>185</v>
      </c>
      <c r="AU281" s="239" t="s">
        <v>83</v>
      </c>
      <c r="AY281" s="17" t="s">
        <v>183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7" t="s">
        <v>81</v>
      </c>
      <c r="BK281" s="240">
        <f>ROUND(I281*H281,2)</f>
        <v>0</v>
      </c>
      <c r="BL281" s="17" t="s">
        <v>188</v>
      </c>
      <c r="BM281" s="239" t="s">
        <v>7260</v>
      </c>
    </row>
    <row r="282" s="2" customFormat="1" ht="16.5" customHeight="1">
      <c r="A282" s="38"/>
      <c r="B282" s="39"/>
      <c r="C282" s="227" t="s">
        <v>1489</v>
      </c>
      <c r="D282" s="227" t="s">
        <v>185</v>
      </c>
      <c r="E282" s="228" t="s">
        <v>7261</v>
      </c>
      <c r="F282" s="229" t="s">
        <v>7220</v>
      </c>
      <c r="G282" s="230" t="s">
        <v>1875</v>
      </c>
      <c r="H282" s="231">
        <v>20</v>
      </c>
      <c r="I282" s="232"/>
      <c r="J282" s="233">
        <f>ROUND(I282*H282,2)</f>
        <v>0</v>
      </c>
      <c r="K282" s="234"/>
      <c r="L282" s="44"/>
      <c r="M282" s="235" t="s">
        <v>1</v>
      </c>
      <c r="N282" s="236" t="s">
        <v>38</v>
      </c>
      <c r="O282" s="91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9" t="s">
        <v>188</v>
      </c>
      <c r="AT282" s="239" t="s">
        <v>185</v>
      </c>
      <c r="AU282" s="239" t="s">
        <v>83</v>
      </c>
      <c r="AY282" s="17" t="s">
        <v>183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7" t="s">
        <v>81</v>
      </c>
      <c r="BK282" s="240">
        <f>ROUND(I282*H282,2)</f>
        <v>0</v>
      </c>
      <c r="BL282" s="17" t="s">
        <v>188</v>
      </c>
      <c r="BM282" s="239" t="s">
        <v>7262</v>
      </c>
    </row>
    <row r="283" s="2" customFormat="1" ht="16.5" customHeight="1">
      <c r="A283" s="38"/>
      <c r="B283" s="39"/>
      <c r="C283" s="227" t="s">
        <v>1493</v>
      </c>
      <c r="D283" s="227" t="s">
        <v>185</v>
      </c>
      <c r="E283" s="228" t="s">
        <v>7263</v>
      </c>
      <c r="F283" s="229" t="s">
        <v>7264</v>
      </c>
      <c r="G283" s="230" t="s">
        <v>1875</v>
      </c>
      <c r="H283" s="231">
        <v>1</v>
      </c>
      <c r="I283" s="232"/>
      <c r="J283" s="233">
        <f>ROUND(I283*H283,2)</f>
        <v>0</v>
      </c>
      <c r="K283" s="234"/>
      <c r="L283" s="44"/>
      <c r="M283" s="235" t="s">
        <v>1</v>
      </c>
      <c r="N283" s="236" t="s">
        <v>38</v>
      </c>
      <c r="O283" s="91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9" t="s">
        <v>188</v>
      </c>
      <c r="AT283" s="239" t="s">
        <v>185</v>
      </c>
      <c r="AU283" s="239" t="s">
        <v>83</v>
      </c>
      <c r="AY283" s="17" t="s">
        <v>183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7" t="s">
        <v>81</v>
      </c>
      <c r="BK283" s="240">
        <f>ROUND(I283*H283,2)</f>
        <v>0</v>
      </c>
      <c r="BL283" s="17" t="s">
        <v>188</v>
      </c>
      <c r="BM283" s="239" t="s">
        <v>7265</v>
      </c>
    </row>
    <row r="284" s="12" customFormat="1" ht="22.8" customHeight="1">
      <c r="A284" s="12"/>
      <c r="B284" s="211"/>
      <c r="C284" s="212"/>
      <c r="D284" s="213" t="s">
        <v>72</v>
      </c>
      <c r="E284" s="225" t="s">
        <v>7266</v>
      </c>
      <c r="F284" s="225" t="s">
        <v>7267</v>
      </c>
      <c r="G284" s="212"/>
      <c r="H284" s="212"/>
      <c r="I284" s="215"/>
      <c r="J284" s="226">
        <f>BK284</f>
        <v>0</v>
      </c>
      <c r="K284" s="212"/>
      <c r="L284" s="217"/>
      <c r="M284" s="218"/>
      <c r="N284" s="219"/>
      <c r="O284" s="219"/>
      <c r="P284" s="220">
        <f>SUM(P285:P294)</f>
        <v>0</v>
      </c>
      <c r="Q284" s="219"/>
      <c r="R284" s="220">
        <f>SUM(R285:R294)</f>
        <v>0</v>
      </c>
      <c r="S284" s="219"/>
      <c r="T284" s="221">
        <f>SUM(T285:T294)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2" t="s">
        <v>81</v>
      </c>
      <c r="AT284" s="223" t="s">
        <v>72</v>
      </c>
      <c r="AU284" s="223" t="s">
        <v>81</v>
      </c>
      <c r="AY284" s="222" t="s">
        <v>183</v>
      </c>
      <c r="BK284" s="224">
        <f>SUM(BK285:BK294)</f>
        <v>0</v>
      </c>
    </row>
    <row r="285" s="2" customFormat="1" ht="16.5" customHeight="1">
      <c r="A285" s="38"/>
      <c r="B285" s="39"/>
      <c r="C285" s="227" t="s">
        <v>516</v>
      </c>
      <c r="D285" s="227" t="s">
        <v>185</v>
      </c>
      <c r="E285" s="228" t="s">
        <v>7268</v>
      </c>
      <c r="F285" s="229" t="s">
        <v>7269</v>
      </c>
      <c r="G285" s="230" t="s">
        <v>7008</v>
      </c>
      <c r="H285" s="231">
        <v>1</v>
      </c>
      <c r="I285" s="232"/>
      <c r="J285" s="233">
        <f>ROUND(I285*H285,2)</f>
        <v>0</v>
      </c>
      <c r="K285" s="234"/>
      <c r="L285" s="44"/>
      <c r="M285" s="235" t="s">
        <v>1</v>
      </c>
      <c r="N285" s="236" t="s">
        <v>38</v>
      </c>
      <c r="O285" s="91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9" t="s">
        <v>188</v>
      </c>
      <c r="AT285" s="239" t="s">
        <v>185</v>
      </c>
      <c r="AU285" s="239" t="s">
        <v>83</v>
      </c>
      <c r="AY285" s="17" t="s">
        <v>183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7" t="s">
        <v>81</v>
      </c>
      <c r="BK285" s="240">
        <f>ROUND(I285*H285,2)</f>
        <v>0</v>
      </c>
      <c r="BL285" s="17" t="s">
        <v>188</v>
      </c>
      <c r="BM285" s="239" t="s">
        <v>7270</v>
      </c>
    </row>
    <row r="286" s="2" customFormat="1" ht="16.5" customHeight="1">
      <c r="A286" s="38"/>
      <c r="B286" s="39"/>
      <c r="C286" s="227" t="s">
        <v>1501</v>
      </c>
      <c r="D286" s="227" t="s">
        <v>185</v>
      </c>
      <c r="E286" s="228" t="s">
        <v>7271</v>
      </c>
      <c r="F286" s="229" t="s">
        <v>7272</v>
      </c>
      <c r="G286" s="230" t="s">
        <v>7008</v>
      </c>
      <c r="H286" s="231">
        <v>1</v>
      </c>
      <c r="I286" s="232"/>
      <c r="J286" s="233">
        <f>ROUND(I286*H286,2)</f>
        <v>0</v>
      </c>
      <c r="K286" s="234"/>
      <c r="L286" s="44"/>
      <c r="M286" s="235" t="s">
        <v>1</v>
      </c>
      <c r="N286" s="236" t="s">
        <v>38</v>
      </c>
      <c r="O286" s="91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9" t="s">
        <v>188</v>
      </c>
      <c r="AT286" s="239" t="s">
        <v>185</v>
      </c>
      <c r="AU286" s="239" t="s">
        <v>83</v>
      </c>
      <c r="AY286" s="17" t="s">
        <v>183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7" t="s">
        <v>81</v>
      </c>
      <c r="BK286" s="240">
        <f>ROUND(I286*H286,2)</f>
        <v>0</v>
      </c>
      <c r="BL286" s="17" t="s">
        <v>188</v>
      </c>
      <c r="BM286" s="239" t="s">
        <v>7273</v>
      </c>
    </row>
    <row r="287" s="2" customFormat="1" ht="16.5" customHeight="1">
      <c r="A287" s="38"/>
      <c r="B287" s="39"/>
      <c r="C287" s="227" t="s">
        <v>1506</v>
      </c>
      <c r="D287" s="227" t="s">
        <v>185</v>
      </c>
      <c r="E287" s="228" t="s">
        <v>7274</v>
      </c>
      <c r="F287" s="229" t="s">
        <v>7275</v>
      </c>
      <c r="G287" s="230" t="s">
        <v>7008</v>
      </c>
      <c r="H287" s="231">
        <v>1</v>
      </c>
      <c r="I287" s="232"/>
      <c r="J287" s="233">
        <f>ROUND(I287*H287,2)</f>
        <v>0</v>
      </c>
      <c r="K287" s="234"/>
      <c r="L287" s="44"/>
      <c r="M287" s="235" t="s">
        <v>1</v>
      </c>
      <c r="N287" s="236" t="s">
        <v>38</v>
      </c>
      <c r="O287" s="91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9" t="s">
        <v>188</v>
      </c>
      <c r="AT287" s="239" t="s">
        <v>185</v>
      </c>
      <c r="AU287" s="239" t="s">
        <v>83</v>
      </c>
      <c r="AY287" s="17" t="s">
        <v>183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7" t="s">
        <v>81</v>
      </c>
      <c r="BK287" s="240">
        <f>ROUND(I287*H287,2)</f>
        <v>0</v>
      </c>
      <c r="BL287" s="17" t="s">
        <v>188</v>
      </c>
      <c r="BM287" s="239" t="s">
        <v>7276</v>
      </c>
    </row>
    <row r="288" s="2" customFormat="1" ht="16.5" customHeight="1">
      <c r="A288" s="38"/>
      <c r="B288" s="39"/>
      <c r="C288" s="227" t="s">
        <v>1511</v>
      </c>
      <c r="D288" s="227" t="s">
        <v>185</v>
      </c>
      <c r="E288" s="228" t="s">
        <v>7277</v>
      </c>
      <c r="F288" s="229" t="s">
        <v>7278</v>
      </c>
      <c r="G288" s="230" t="s">
        <v>7008</v>
      </c>
      <c r="H288" s="231">
        <v>1</v>
      </c>
      <c r="I288" s="232"/>
      <c r="J288" s="233">
        <f>ROUND(I288*H288,2)</f>
        <v>0</v>
      </c>
      <c r="K288" s="234"/>
      <c r="L288" s="44"/>
      <c r="M288" s="235" t="s">
        <v>1</v>
      </c>
      <c r="N288" s="236" t="s">
        <v>38</v>
      </c>
      <c r="O288" s="91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9" t="s">
        <v>188</v>
      </c>
      <c r="AT288" s="239" t="s">
        <v>185</v>
      </c>
      <c r="AU288" s="239" t="s">
        <v>83</v>
      </c>
      <c r="AY288" s="17" t="s">
        <v>183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7" t="s">
        <v>81</v>
      </c>
      <c r="BK288" s="240">
        <f>ROUND(I288*H288,2)</f>
        <v>0</v>
      </c>
      <c r="BL288" s="17" t="s">
        <v>188</v>
      </c>
      <c r="BM288" s="239" t="s">
        <v>7279</v>
      </c>
    </row>
    <row r="289" s="2" customFormat="1" ht="16.5" customHeight="1">
      <c r="A289" s="38"/>
      <c r="B289" s="39"/>
      <c r="C289" s="227" t="s">
        <v>1516</v>
      </c>
      <c r="D289" s="227" t="s">
        <v>185</v>
      </c>
      <c r="E289" s="228" t="s">
        <v>7280</v>
      </c>
      <c r="F289" s="229" t="s">
        <v>7281</v>
      </c>
      <c r="G289" s="230" t="s">
        <v>7008</v>
      </c>
      <c r="H289" s="231">
        <v>1</v>
      </c>
      <c r="I289" s="232"/>
      <c r="J289" s="233">
        <f>ROUND(I289*H289,2)</f>
        <v>0</v>
      </c>
      <c r="K289" s="234"/>
      <c r="L289" s="44"/>
      <c r="M289" s="235" t="s">
        <v>1</v>
      </c>
      <c r="N289" s="236" t="s">
        <v>38</v>
      </c>
      <c r="O289" s="91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9" t="s">
        <v>188</v>
      </c>
      <c r="AT289" s="239" t="s">
        <v>185</v>
      </c>
      <c r="AU289" s="239" t="s">
        <v>83</v>
      </c>
      <c r="AY289" s="17" t="s">
        <v>183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7" t="s">
        <v>81</v>
      </c>
      <c r="BK289" s="240">
        <f>ROUND(I289*H289,2)</f>
        <v>0</v>
      </c>
      <c r="BL289" s="17" t="s">
        <v>188</v>
      </c>
      <c r="BM289" s="239" t="s">
        <v>7282</v>
      </c>
    </row>
    <row r="290" s="2" customFormat="1" ht="16.5" customHeight="1">
      <c r="A290" s="38"/>
      <c r="B290" s="39"/>
      <c r="C290" s="227" t="s">
        <v>1520</v>
      </c>
      <c r="D290" s="227" t="s">
        <v>185</v>
      </c>
      <c r="E290" s="228" t="s">
        <v>7283</v>
      </c>
      <c r="F290" s="229" t="s">
        <v>7284</v>
      </c>
      <c r="G290" s="230" t="s">
        <v>7008</v>
      </c>
      <c r="H290" s="231">
        <v>1</v>
      </c>
      <c r="I290" s="232"/>
      <c r="J290" s="233">
        <f>ROUND(I290*H290,2)</f>
        <v>0</v>
      </c>
      <c r="K290" s="234"/>
      <c r="L290" s="44"/>
      <c r="M290" s="235" t="s">
        <v>1</v>
      </c>
      <c r="N290" s="236" t="s">
        <v>38</v>
      </c>
      <c r="O290" s="91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9" t="s">
        <v>188</v>
      </c>
      <c r="AT290" s="239" t="s">
        <v>185</v>
      </c>
      <c r="AU290" s="239" t="s">
        <v>83</v>
      </c>
      <c r="AY290" s="17" t="s">
        <v>183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7" t="s">
        <v>81</v>
      </c>
      <c r="BK290" s="240">
        <f>ROUND(I290*H290,2)</f>
        <v>0</v>
      </c>
      <c r="BL290" s="17" t="s">
        <v>188</v>
      </c>
      <c r="BM290" s="239" t="s">
        <v>7285</v>
      </c>
    </row>
    <row r="291" s="2" customFormat="1" ht="16.5" customHeight="1">
      <c r="A291" s="38"/>
      <c r="B291" s="39"/>
      <c r="C291" s="227" t="s">
        <v>1524</v>
      </c>
      <c r="D291" s="227" t="s">
        <v>185</v>
      </c>
      <c r="E291" s="228" t="s">
        <v>7286</v>
      </c>
      <c r="F291" s="229" t="s">
        <v>6445</v>
      </c>
      <c r="G291" s="230" t="s">
        <v>7287</v>
      </c>
      <c r="H291" s="231">
        <v>1</v>
      </c>
      <c r="I291" s="232"/>
      <c r="J291" s="233">
        <f>ROUND(I291*H291,2)</f>
        <v>0</v>
      </c>
      <c r="K291" s="234"/>
      <c r="L291" s="44"/>
      <c r="M291" s="235" t="s">
        <v>1</v>
      </c>
      <c r="N291" s="236" t="s">
        <v>38</v>
      </c>
      <c r="O291" s="91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9" t="s">
        <v>188</v>
      </c>
      <c r="AT291" s="239" t="s">
        <v>185</v>
      </c>
      <c r="AU291" s="239" t="s">
        <v>83</v>
      </c>
      <c r="AY291" s="17" t="s">
        <v>183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7" t="s">
        <v>81</v>
      </c>
      <c r="BK291" s="240">
        <f>ROUND(I291*H291,2)</f>
        <v>0</v>
      </c>
      <c r="BL291" s="17" t="s">
        <v>188</v>
      </c>
      <c r="BM291" s="239" t="s">
        <v>7288</v>
      </c>
    </row>
    <row r="292" s="2" customFormat="1" ht="16.5" customHeight="1">
      <c r="A292" s="38"/>
      <c r="B292" s="39"/>
      <c r="C292" s="227" t="s">
        <v>599</v>
      </c>
      <c r="D292" s="227" t="s">
        <v>185</v>
      </c>
      <c r="E292" s="228" t="s">
        <v>7289</v>
      </c>
      <c r="F292" s="229" t="s">
        <v>7290</v>
      </c>
      <c r="G292" s="230" t="s">
        <v>7008</v>
      </c>
      <c r="H292" s="231">
        <v>1</v>
      </c>
      <c r="I292" s="232"/>
      <c r="J292" s="233">
        <f>ROUND(I292*H292,2)</f>
        <v>0</v>
      </c>
      <c r="K292" s="234"/>
      <c r="L292" s="44"/>
      <c r="M292" s="235" t="s">
        <v>1</v>
      </c>
      <c r="N292" s="236" t="s">
        <v>38</v>
      </c>
      <c r="O292" s="91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9" t="s">
        <v>188</v>
      </c>
      <c r="AT292" s="239" t="s">
        <v>185</v>
      </c>
      <c r="AU292" s="239" t="s">
        <v>83</v>
      </c>
      <c r="AY292" s="17" t="s">
        <v>183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7" t="s">
        <v>81</v>
      </c>
      <c r="BK292" s="240">
        <f>ROUND(I292*H292,2)</f>
        <v>0</v>
      </c>
      <c r="BL292" s="17" t="s">
        <v>188</v>
      </c>
      <c r="BM292" s="239" t="s">
        <v>7291</v>
      </c>
    </row>
    <row r="293" s="2" customFormat="1" ht="16.5" customHeight="1">
      <c r="A293" s="38"/>
      <c r="B293" s="39"/>
      <c r="C293" s="227" t="s">
        <v>1534</v>
      </c>
      <c r="D293" s="227" t="s">
        <v>185</v>
      </c>
      <c r="E293" s="228" t="s">
        <v>7292</v>
      </c>
      <c r="F293" s="229" t="s">
        <v>7293</v>
      </c>
      <c r="G293" s="230" t="s">
        <v>7008</v>
      </c>
      <c r="H293" s="231">
        <v>1</v>
      </c>
      <c r="I293" s="232"/>
      <c r="J293" s="233">
        <f>ROUND(I293*H293,2)</f>
        <v>0</v>
      </c>
      <c r="K293" s="234"/>
      <c r="L293" s="44"/>
      <c r="M293" s="235" t="s">
        <v>1</v>
      </c>
      <c r="N293" s="236" t="s">
        <v>38</v>
      </c>
      <c r="O293" s="91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9" t="s">
        <v>188</v>
      </c>
      <c r="AT293" s="239" t="s">
        <v>185</v>
      </c>
      <c r="AU293" s="239" t="s">
        <v>83</v>
      </c>
      <c r="AY293" s="17" t="s">
        <v>183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7" t="s">
        <v>81</v>
      </c>
      <c r="BK293" s="240">
        <f>ROUND(I293*H293,2)</f>
        <v>0</v>
      </c>
      <c r="BL293" s="17" t="s">
        <v>188</v>
      </c>
      <c r="BM293" s="239" t="s">
        <v>7294</v>
      </c>
    </row>
    <row r="294" s="2" customFormat="1" ht="16.5" customHeight="1">
      <c r="A294" s="38"/>
      <c r="B294" s="39"/>
      <c r="C294" s="227" t="s">
        <v>1541</v>
      </c>
      <c r="D294" s="227" t="s">
        <v>185</v>
      </c>
      <c r="E294" s="228" t="s">
        <v>7295</v>
      </c>
      <c r="F294" s="229" t="s">
        <v>7296</v>
      </c>
      <c r="G294" s="230" t="s">
        <v>7008</v>
      </c>
      <c r="H294" s="231">
        <v>1</v>
      </c>
      <c r="I294" s="232"/>
      <c r="J294" s="233">
        <f>ROUND(I294*H294,2)</f>
        <v>0</v>
      </c>
      <c r="K294" s="234"/>
      <c r="L294" s="44"/>
      <c r="M294" s="290" t="s">
        <v>1</v>
      </c>
      <c r="N294" s="291" t="s">
        <v>38</v>
      </c>
      <c r="O294" s="292"/>
      <c r="P294" s="293">
        <f>O294*H294</f>
        <v>0</v>
      </c>
      <c r="Q294" s="293">
        <v>0</v>
      </c>
      <c r="R294" s="293">
        <f>Q294*H294</f>
        <v>0</v>
      </c>
      <c r="S294" s="293">
        <v>0</v>
      </c>
      <c r="T294" s="29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9" t="s">
        <v>188</v>
      </c>
      <c r="AT294" s="239" t="s">
        <v>185</v>
      </c>
      <c r="AU294" s="239" t="s">
        <v>83</v>
      </c>
      <c r="AY294" s="17" t="s">
        <v>183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7" t="s">
        <v>81</v>
      </c>
      <c r="BK294" s="240">
        <f>ROUND(I294*H294,2)</f>
        <v>0</v>
      </c>
      <c r="BL294" s="17" t="s">
        <v>188</v>
      </c>
      <c r="BM294" s="239" t="s">
        <v>7297</v>
      </c>
    </row>
    <row r="295" s="2" customFormat="1" ht="6.96" customHeight="1">
      <c r="A295" s="38"/>
      <c r="B295" s="66"/>
      <c r="C295" s="67"/>
      <c r="D295" s="67"/>
      <c r="E295" s="67"/>
      <c r="F295" s="67"/>
      <c r="G295" s="67"/>
      <c r="H295" s="67"/>
      <c r="I295" s="67"/>
      <c r="J295" s="67"/>
      <c r="K295" s="67"/>
      <c r="L295" s="44"/>
      <c r="M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</row>
  </sheetData>
  <sheetProtection sheet="1" autoFilter="0" formatColumns="0" formatRows="0" objects="1" scenarios="1" spinCount="100000" saltValue="bCrDC0NQmGVQJcxy0J7OdC6QwfqkxZwiLAg/4LrxVkMYqj1OvVI/Xq86vBdcO62OzIw8KlG6nUzJtNVMXgW3SA==" hashValue="eREOHaspfoGpfLtRWbg8Hru3vNWX9VkACfiQogzmAjYZws5fAp1R/vOw10B2vV1vCwesPJCvdHdk3syE85lC4g==" algorithmName="SHA-512" password="CC35"/>
  <autoFilter ref="C128:K29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150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7298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10. 6. 2025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ROUND((SUM(BE119:BE170)),  2)</f>
        <v>0</v>
      </c>
      <c r="G33" s="38"/>
      <c r="H33" s="38"/>
      <c r="I33" s="164">
        <v>0.20999999999999999</v>
      </c>
      <c r="J33" s="163">
        <f>ROUND(((SUM(BE119:BE170))*I33),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ROUND((SUM(BF119:BF170)),  2)</f>
        <v>0</v>
      </c>
      <c r="G34" s="38"/>
      <c r="H34" s="38"/>
      <c r="I34" s="164">
        <v>0.12</v>
      </c>
      <c r="J34" s="163">
        <f>ROUND(((SUM(BF119:BF170))*I34),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ROUND((SUM(BG119:BG170)),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ROUND((SUM(BH119:BH170)),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ROUND((SUM(BI119:BI170)),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150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13 - Zahradní a krajinářské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10. 6. 2025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153</v>
      </c>
      <c r="D94" s="185"/>
      <c r="E94" s="185"/>
      <c r="F94" s="185"/>
      <c r="G94" s="185"/>
      <c r="H94" s="185"/>
      <c r="I94" s="185"/>
      <c r="J94" s="186" t="s">
        <v>154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155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156</v>
      </c>
    </row>
    <row r="97" s="9" customFormat="1" ht="24.96" customHeight="1">
      <c r="A97" s="9"/>
      <c r="B97" s="188"/>
      <c r="C97" s="189"/>
      <c r="D97" s="190" t="s">
        <v>7299</v>
      </c>
      <c r="E97" s="191"/>
      <c r="F97" s="191"/>
      <c r="G97" s="191"/>
      <c r="H97" s="191"/>
      <c r="I97" s="191"/>
      <c r="J97" s="192">
        <f>J120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8"/>
      <c r="C98" s="189"/>
      <c r="D98" s="190" t="s">
        <v>7300</v>
      </c>
      <c r="E98" s="191"/>
      <c r="F98" s="191"/>
      <c r="G98" s="191"/>
      <c r="H98" s="191"/>
      <c r="I98" s="191"/>
      <c r="J98" s="192">
        <f>J136</f>
        <v>0</v>
      </c>
      <c r="K98" s="189"/>
      <c r="L98" s="19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8"/>
      <c r="C99" s="189"/>
      <c r="D99" s="190" t="s">
        <v>7301</v>
      </c>
      <c r="E99" s="191"/>
      <c r="F99" s="191"/>
      <c r="G99" s="191"/>
      <c r="H99" s="191"/>
      <c r="I99" s="191"/>
      <c r="J99" s="192">
        <f>J161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168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6.25" customHeight="1">
      <c r="A109" s="38"/>
      <c r="B109" s="39"/>
      <c r="C109" s="40"/>
      <c r="D109" s="40"/>
      <c r="E109" s="183" t="str">
        <f>E7</f>
        <v>Dejvické divadlo-Přístavba a stavební úpravy objektu č.p.1084, k.ú. Dejvice, Zelená 15a,Praha 6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150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13 - Zahradní a krajinářské úpravy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10. 6. 2025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29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40"/>
      <c r="E116" s="40"/>
      <c r="F116" s="27" t="str">
        <f>IF(E18="","",E18)</f>
        <v>Vyplň údaj</v>
      </c>
      <c r="G116" s="40"/>
      <c r="H116" s="40"/>
      <c r="I116" s="32" t="s">
        <v>31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9"/>
      <c r="B118" s="200"/>
      <c r="C118" s="201" t="s">
        <v>169</v>
      </c>
      <c r="D118" s="202" t="s">
        <v>58</v>
      </c>
      <c r="E118" s="202" t="s">
        <v>54</v>
      </c>
      <c r="F118" s="202" t="s">
        <v>55</v>
      </c>
      <c r="G118" s="202" t="s">
        <v>170</v>
      </c>
      <c r="H118" s="202" t="s">
        <v>171</v>
      </c>
      <c r="I118" s="202" t="s">
        <v>172</v>
      </c>
      <c r="J118" s="203" t="s">
        <v>154</v>
      </c>
      <c r="K118" s="204" t="s">
        <v>173</v>
      </c>
      <c r="L118" s="205"/>
      <c r="M118" s="100" t="s">
        <v>1</v>
      </c>
      <c r="N118" s="101" t="s">
        <v>37</v>
      </c>
      <c r="O118" s="101" t="s">
        <v>174</v>
      </c>
      <c r="P118" s="101" t="s">
        <v>175</v>
      </c>
      <c r="Q118" s="101" t="s">
        <v>176</v>
      </c>
      <c r="R118" s="101" t="s">
        <v>177</v>
      </c>
      <c r="S118" s="101" t="s">
        <v>178</v>
      </c>
      <c r="T118" s="102" t="s">
        <v>179</v>
      </c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</row>
    <row r="119" s="2" customFormat="1" ht="22.8" customHeight="1">
      <c r="A119" s="38"/>
      <c r="B119" s="39"/>
      <c r="C119" s="107" t="s">
        <v>180</v>
      </c>
      <c r="D119" s="40"/>
      <c r="E119" s="40"/>
      <c r="F119" s="40"/>
      <c r="G119" s="40"/>
      <c r="H119" s="40"/>
      <c r="I119" s="40"/>
      <c r="J119" s="206">
        <f>BK119</f>
        <v>0</v>
      </c>
      <c r="K119" s="40"/>
      <c r="L119" s="44"/>
      <c r="M119" s="103"/>
      <c r="N119" s="207"/>
      <c r="O119" s="104"/>
      <c r="P119" s="208">
        <f>P120+P136+P161</f>
        <v>0</v>
      </c>
      <c r="Q119" s="104"/>
      <c r="R119" s="208">
        <f>R120+R136+R161</f>
        <v>0</v>
      </c>
      <c r="S119" s="104"/>
      <c r="T119" s="209">
        <f>T120+T136+T161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72</v>
      </c>
      <c r="AU119" s="17" t="s">
        <v>156</v>
      </c>
      <c r="BK119" s="210">
        <f>BK120+BK136+BK161</f>
        <v>0</v>
      </c>
    </row>
    <row r="120" s="12" customFormat="1" ht="25.92" customHeight="1">
      <c r="A120" s="12"/>
      <c r="B120" s="211"/>
      <c r="C120" s="212"/>
      <c r="D120" s="213" t="s">
        <v>72</v>
      </c>
      <c r="E120" s="214" t="s">
        <v>7302</v>
      </c>
      <c r="F120" s="214" t="s">
        <v>7303</v>
      </c>
      <c r="G120" s="212"/>
      <c r="H120" s="212"/>
      <c r="I120" s="215"/>
      <c r="J120" s="216">
        <f>BK120</f>
        <v>0</v>
      </c>
      <c r="K120" s="212"/>
      <c r="L120" s="217"/>
      <c r="M120" s="218"/>
      <c r="N120" s="219"/>
      <c r="O120" s="219"/>
      <c r="P120" s="220">
        <f>SUM(P121:P135)</f>
        <v>0</v>
      </c>
      <c r="Q120" s="219"/>
      <c r="R120" s="220">
        <f>SUM(R121:R135)</f>
        <v>0</v>
      </c>
      <c r="S120" s="219"/>
      <c r="T120" s="221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81</v>
      </c>
      <c r="AT120" s="223" t="s">
        <v>72</v>
      </c>
      <c r="AU120" s="223" t="s">
        <v>73</v>
      </c>
      <c r="AY120" s="222" t="s">
        <v>183</v>
      </c>
      <c r="BK120" s="224">
        <f>SUM(BK121:BK135)</f>
        <v>0</v>
      </c>
    </row>
    <row r="121" s="2" customFormat="1" ht="16.5" customHeight="1">
      <c r="A121" s="38"/>
      <c r="B121" s="39"/>
      <c r="C121" s="227" t="s">
        <v>81</v>
      </c>
      <c r="D121" s="227" t="s">
        <v>185</v>
      </c>
      <c r="E121" s="228" t="s">
        <v>7304</v>
      </c>
      <c r="F121" s="229" t="s">
        <v>7305</v>
      </c>
      <c r="G121" s="230" t="s">
        <v>202</v>
      </c>
      <c r="H121" s="231">
        <v>57</v>
      </c>
      <c r="I121" s="232"/>
      <c r="J121" s="233">
        <f>ROUND(I121*H121,2)</f>
        <v>0</v>
      </c>
      <c r="K121" s="234"/>
      <c r="L121" s="44"/>
      <c r="M121" s="235" t="s">
        <v>1</v>
      </c>
      <c r="N121" s="236" t="s">
        <v>38</v>
      </c>
      <c r="O121" s="91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9" t="s">
        <v>188</v>
      </c>
      <c r="AT121" s="239" t="s">
        <v>185</v>
      </c>
      <c r="AU121" s="239" t="s">
        <v>81</v>
      </c>
      <c r="AY121" s="17" t="s">
        <v>183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7" t="s">
        <v>81</v>
      </c>
      <c r="BK121" s="240">
        <f>ROUND(I121*H121,2)</f>
        <v>0</v>
      </c>
      <c r="BL121" s="17" t="s">
        <v>188</v>
      </c>
      <c r="BM121" s="239" t="s">
        <v>7306</v>
      </c>
    </row>
    <row r="122" s="2" customFormat="1" ht="16.5" customHeight="1">
      <c r="A122" s="38"/>
      <c r="B122" s="39"/>
      <c r="C122" s="227" t="s">
        <v>83</v>
      </c>
      <c r="D122" s="227" t="s">
        <v>185</v>
      </c>
      <c r="E122" s="228" t="s">
        <v>7307</v>
      </c>
      <c r="F122" s="229" t="s">
        <v>7308</v>
      </c>
      <c r="G122" s="230" t="s">
        <v>325</v>
      </c>
      <c r="H122" s="231">
        <v>144</v>
      </c>
      <c r="I122" s="232"/>
      <c r="J122" s="233">
        <f>ROUND(I122*H122,2)</f>
        <v>0</v>
      </c>
      <c r="K122" s="234"/>
      <c r="L122" s="44"/>
      <c r="M122" s="235" t="s">
        <v>1</v>
      </c>
      <c r="N122" s="236" t="s">
        <v>38</v>
      </c>
      <c r="O122" s="91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9" t="s">
        <v>188</v>
      </c>
      <c r="AT122" s="239" t="s">
        <v>185</v>
      </c>
      <c r="AU122" s="239" t="s">
        <v>81</v>
      </c>
      <c r="AY122" s="17" t="s">
        <v>183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7" t="s">
        <v>81</v>
      </c>
      <c r="BK122" s="240">
        <f>ROUND(I122*H122,2)</f>
        <v>0</v>
      </c>
      <c r="BL122" s="17" t="s">
        <v>188</v>
      </c>
      <c r="BM122" s="239" t="s">
        <v>7309</v>
      </c>
    </row>
    <row r="123" s="2" customFormat="1" ht="16.5" customHeight="1">
      <c r="A123" s="38"/>
      <c r="B123" s="39"/>
      <c r="C123" s="227" t="s">
        <v>199</v>
      </c>
      <c r="D123" s="227" t="s">
        <v>185</v>
      </c>
      <c r="E123" s="228" t="s">
        <v>7310</v>
      </c>
      <c r="F123" s="229" t="s">
        <v>7311</v>
      </c>
      <c r="G123" s="230" t="s">
        <v>325</v>
      </c>
      <c r="H123" s="231">
        <v>144</v>
      </c>
      <c r="I123" s="232"/>
      <c r="J123" s="233">
        <f>ROUND(I123*H123,2)</f>
        <v>0</v>
      </c>
      <c r="K123" s="234"/>
      <c r="L123" s="44"/>
      <c r="M123" s="235" t="s">
        <v>1</v>
      </c>
      <c r="N123" s="236" t="s">
        <v>38</v>
      </c>
      <c r="O123" s="91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9" t="s">
        <v>188</v>
      </c>
      <c r="AT123" s="239" t="s">
        <v>185</v>
      </c>
      <c r="AU123" s="239" t="s">
        <v>81</v>
      </c>
      <c r="AY123" s="17" t="s">
        <v>183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7" t="s">
        <v>81</v>
      </c>
      <c r="BK123" s="240">
        <f>ROUND(I123*H123,2)</f>
        <v>0</v>
      </c>
      <c r="BL123" s="17" t="s">
        <v>188</v>
      </c>
      <c r="BM123" s="239" t="s">
        <v>7312</v>
      </c>
    </row>
    <row r="124" s="2" customFormat="1" ht="16.5" customHeight="1">
      <c r="A124" s="38"/>
      <c r="B124" s="39"/>
      <c r="C124" s="227" t="s">
        <v>188</v>
      </c>
      <c r="D124" s="227" t="s">
        <v>185</v>
      </c>
      <c r="E124" s="228" t="s">
        <v>7313</v>
      </c>
      <c r="F124" s="229" t="s">
        <v>7314</v>
      </c>
      <c r="G124" s="230" t="s">
        <v>1875</v>
      </c>
      <c r="H124" s="231">
        <v>67</v>
      </c>
      <c r="I124" s="232"/>
      <c r="J124" s="233">
        <f>ROUND(I124*H124,2)</f>
        <v>0</v>
      </c>
      <c r="K124" s="234"/>
      <c r="L124" s="44"/>
      <c r="M124" s="235" t="s">
        <v>1</v>
      </c>
      <c r="N124" s="236" t="s">
        <v>38</v>
      </c>
      <c r="O124" s="91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9" t="s">
        <v>188</v>
      </c>
      <c r="AT124" s="239" t="s">
        <v>185</v>
      </c>
      <c r="AU124" s="239" t="s">
        <v>81</v>
      </c>
      <c r="AY124" s="17" t="s">
        <v>183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7" t="s">
        <v>81</v>
      </c>
      <c r="BK124" s="240">
        <f>ROUND(I124*H124,2)</f>
        <v>0</v>
      </c>
      <c r="BL124" s="17" t="s">
        <v>188</v>
      </c>
      <c r="BM124" s="239" t="s">
        <v>7315</v>
      </c>
    </row>
    <row r="125" s="2" customFormat="1" ht="16.5" customHeight="1">
      <c r="A125" s="38"/>
      <c r="B125" s="39"/>
      <c r="C125" s="227" t="s">
        <v>244</v>
      </c>
      <c r="D125" s="227" t="s">
        <v>185</v>
      </c>
      <c r="E125" s="228" t="s">
        <v>7316</v>
      </c>
      <c r="F125" s="229" t="s">
        <v>7317</v>
      </c>
      <c r="G125" s="230" t="s">
        <v>202</v>
      </c>
      <c r="H125" s="231">
        <v>20</v>
      </c>
      <c r="I125" s="232"/>
      <c r="J125" s="233">
        <f>ROUND(I125*H125,2)</f>
        <v>0</v>
      </c>
      <c r="K125" s="234"/>
      <c r="L125" s="44"/>
      <c r="M125" s="235" t="s">
        <v>1</v>
      </c>
      <c r="N125" s="236" t="s">
        <v>38</v>
      </c>
      <c r="O125" s="91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188</v>
      </c>
      <c r="AT125" s="239" t="s">
        <v>185</v>
      </c>
      <c r="AU125" s="239" t="s">
        <v>81</v>
      </c>
      <c r="AY125" s="17" t="s">
        <v>183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7" t="s">
        <v>81</v>
      </c>
      <c r="BK125" s="240">
        <f>ROUND(I125*H125,2)</f>
        <v>0</v>
      </c>
      <c r="BL125" s="17" t="s">
        <v>188</v>
      </c>
      <c r="BM125" s="239" t="s">
        <v>7318</v>
      </c>
    </row>
    <row r="126" s="2" customFormat="1" ht="16.5" customHeight="1">
      <c r="A126" s="38"/>
      <c r="B126" s="39"/>
      <c r="C126" s="227" t="s">
        <v>257</v>
      </c>
      <c r="D126" s="227" t="s">
        <v>185</v>
      </c>
      <c r="E126" s="228" t="s">
        <v>7319</v>
      </c>
      <c r="F126" s="229" t="s">
        <v>7320</v>
      </c>
      <c r="G126" s="230" t="s">
        <v>202</v>
      </c>
      <c r="H126" s="231">
        <v>36</v>
      </c>
      <c r="I126" s="232"/>
      <c r="J126" s="233">
        <f>ROUND(I126*H126,2)</f>
        <v>0</v>
      </c>
      <c r="K126" s="234"/>
      <c r="L126" s="44"/>
      <c r="M126" s="235" t="s">
        <v>1</v>
      </c>
      <c r="N126" s="236" t="s">
        <v>38</v>
      </c>
      <c r="O126" s="91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188</v>
      </c>
      <c r="AT126" s="239" t="s">
        <v>185</v>
      </c>
      <c r="AU126" s="239" t="s">
        <v>81</v>
      </c>
      <c r="AY126" s="17" t="s">
        <v>183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81</v>
      </c>
      <c r="BK126" s="240">
        <f>ROUND(I126*H126,2)</f>
        <v>0</v>
      </c>
      <c r="BL126" s="17" t="s">
        <v>188</v>
      </c>
      <c r="BM126" s="239" t="s">
        <v>7321</v>
      </c>
    </row>
    <row r="127" s="2" customFormat="1" ht="24.15" customHeight="1">
      <c r="A127" s="38"/>
      <c r="B127" s="39"/>
      <c r="C127" s="227" t="s">
        <v>277</v>
      </c>
      <c r="D127" s="227" t="s">
        <v>185</v>
      </c>
      <c r="E127" s="228" t="s">
        <v>7322</v>
      </c>
      <c r="F127" s="229" t="s">
        <v>7323</v>
      </c>
      <c r="G127" s="230" t="s">
        <v>202</v>
      </c>
      <c r="H127" s="231">
        <v>36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38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188</v>
      </c>
      <c r="AT127" s="239" t="s">
        <v>185</v>
      </c>
      <c r="AU127" s="239" t="s">
        <v>81</v>
      </c>
      <c r="AY127" s="17" t="s">
        <v>183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81</v>
      </c>
      <c r="BK127" s="240">
        <f>ROUND(I127*H127,2)</f>
        <v>0</v>
      </c>
      <c r="BL127" s="17" t="s">
        <v>188</v>
      </c>
      <c r="BM127" s="239" t="s">
        <v>7324</v>
      </c>
    </row>
    <row r="128" s="2" customFormat="1" ht="21.75" customHeight="1">
      <c r="A128" s="38"/>
      <c r="B128" s="39"/>
      <c r="C128" s="227" t="s">
        <v>283</v>
      </c>
      <c r="D128" s="227" t="s">
        <v>185</v>
      </c>
      <c r="E128" s="228" t="s">
        <v>7325</v>
      </c>
      <c r="F128" s="229" t="s">
        <v>7326</v>
      </c>
      <c r="G128" s="230" t="s">
        <v>202</v>
      </c>
      <c r="H128" s="231">
        <v>36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188</v>
      </c>
      <c r="AT128" s="239" t="s">
        <v>185</v>
      </c>
      <c r="AU128" s="239" t="s">
        <v>81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188</v>
      </c>
      <c r="BM128" s="239" t="s">
        <v>7327</v>
      </c>
    </row>
    <row r="129" s="2" customFormat="1" ht="21.75" customHeight="1">
      <c r="A129" s="38"/>
      <c r="B129" s="39"/>
      <c r="C129" s="227" t="s">
        <v>190</v>
      </c>
      <c r="D129" s="227" t="s">
        <v>185</v>
      </c>
      <c r="E129" s="228" t="s">
        <v>7328</v>
      </c>
      <c r="F129" s="229" t="s">
        <v>7329</v>
      </c>
      <c r="G129" s="230" t="s">
        <v>187</v>
      </c>
      <c r="H129" s="231">
        <v>4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38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188</v>
      </c>
      <c r="AT129" s="239" t="s">
        <v>185</v>
      </c>
      <c r="AU129" s="239" t="s">
        <v>81</v>
      </c>
      <c r="AY129" s="17" t="s">
        <v>183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81</v>
      </c>
      <c r="BK129" s="240">
        <f>ROUND(I129*H129,2)</f>
        <v>0</v>
      </c>
      <c r="BL129" s="17" t="s">
        <v>188</v>
      </c>
      <c r="BM129" s="239" t="s">
        <v>7330</v>
      </c>
    </row>
    <row r="130" s="2" customFormat="1" ht="16.5" customHeight="1">
      <c r="A130" s="38"/>
      <c r="B130" s="39"/>
      <c r="C130" s="227" t="s">
        <v>137</v>
      </c>
      <c r="D130" s="227" t="s">
        <v>185</v>
      </c>
      <c r="E130" s="228" t="s">
        <v>7331</v>
      </c>
      <c r="F130" s="229" t="s">
        <v>7332</v>
      </c>
      <c r="G130" s="230" t="s">
        <v>187</v>
      </c>
      <c r="H130" s="231">
        <v>6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188</v>
      </c>
      <c r="AT130" s="239" t="s">
        <v>185</v>
      </c>
      <c r="AU130" s="239" t="s">
        <v>81</v>
      </c>
      <c r="AY130" s="17" t="s">
        <v>183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188</v>
      </c>
      <c r="BM130" s="239" t="s">
        <v>7333</v>
      </c>
    </row>
    <row r="131" s="2" customFormat="1" ht="16.5" customHeight="1">
      <c r="A131" s="38"/>
      <c r="B131" s="39"/>
      <c r="C131" s="227" t="s">
        <v>140</v>
      </c>
      <c r="D131" s="227" t="s">
        <v>185</v>
      </c>
      <c r="E131" s="228" t="s">
        <v>7334</v>
      </c>
      <c r="F131" s="229" t="s">
        <v>7335</v>
      </c>
      <c r="G131" s="230" t="s">
        <v>187</v>
      </c>
      <c r="H131" s="231">
        <v>1.8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188</v>
      </c>
      <c r="AT131" s="239" t="s">
        <v>185</v>
      </c>
      <c r="AU131" s="239" t="s">
        <v>81</v>
      </c>
      <c r="AY131" s="17" t="s">
        <v>183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188</v>
      </c>
      <c r="BM131" s="239" t="s">
        <v>7336</v>
      </c>
    </row>
    <row r="132" s="2" customFormat="1" ht="16.5" customHeight="1">
      <c r="A132" s="38"/>
      <c r="B132" s="39"/>
      <c r="C132" s="227" t="s">
        <v>8</v>
      </c>
      <c r="D132" s="227" t="s">
        <v>185</v>
      </c>
      <c r="E132" s="228" t="s">
        <v>7337</v>
      </c>
      <c r="F132" s="229" t="s">
        <v>7338</v>
      </c>
      <c r="G132" s="230" t="s">
        <v>187</v>
      </c>
      <c r="H132" s="231">
        <v>0.90000000000000002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188</v>
      </c>
      <c r="AT132" s="239" t="s">
        <v>185</v>
      </c>
      <c r="AU132" s="239" t="s">
        <v>81</v>
      </c>
      <c r="AY132" s="17" t="s">
        <v>183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188</v>
      </c>
      <c r="BM132" s="239" t="s">
        <v>7339</v>
      </c>
    </row>
    <row r="133" s="2" customFormat="1" ht="16.5" customHeight="1">
      <c r="A133" s="38"/>
      <c r="B133" s="39"/>
      <c r="C133" s="227" t="s">
        <v>143</v>
      </c>
      <c r="D133" s="227" t="s">
        <v>185</v>
      </c>
      <c r="E133" s="228" t="s">
        <v>7340</v>
      </c>
      <c r="F133" s="229" t="s">
        <v>7341</v>
      </c>
      <c r="G133" s="230" t="s">
        <v>202</v>
      </c>
      <c r="H133" s="231">
        <v>36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188</v>
      </c>
      <c r="AT133" s="239" t="s">
        <v>185</v>
      </c>
      <c r="AU133" s="239" t="s">
        <v>81</v>
      </c>
      <c r="AY133" s="17" t="s">
        <v>183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188</v>
      </c>
      <c r="BM133" s="239" t="s">
        <v>7342</v>
      </c>
    </row>
    <row r="134" s="2" customFormat="1" ht="21.75" customHeight="1">
      <c r="A134" s="38"/>
      <c r="B134" s="39"/>
      <c r="C134" s="227" t="s">
        <v>146</v>
      </c>
      <c r="D134" s="227" t="s">
        <v>185</v>
      </c>
      <c r="E134" s="228" t="s">
        <v>7343</v>
      </c>
      <c r="F134" s="229" t="s">
        <v>7344</v>
      </c>
      <c r="G134" s="230" t="s">
        <v>1875</v>
      </c>
      <c r="H134" s="231">
        <v>117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188</v>
      </c>
      <c r="AT134" s="239" t="s">
        <v>185</v>
      </c>
      <c r="AU134" s="239" t="s">
        <v>81</v>
      </c>
      <c r="AY134" s="17" t="s">
        <v>183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81</v>
      </c>
      <c r="BK134" s="240">
        <f>ROUND(I134*H134,2)</f>
        <v>0</v>
      </c>
      <c r="BL134" s="17" t="s">
        <v>188</v>
      </c>
      <c r="BM134" s="239" t="s">
        <v>7345</v>
      </c>
    </row>
    <row r="135" s="2" customFormat="1" ht="16.5" customHeight="1">
      <c r="A135" s="38"/>
      <c r="B135" s="39"/>
      <c r="C135" s="227" t="s">
        <v>322</v>
      </c>
      <c r="D135" s="227" t="s">
        <v>185</v>
      </c>
      <c r="E135" s="228" t="s">
        <v>7346</v>
      </c>
      <c r="F135" s="229" t="s">
        <v>7347</v>
      </c>
      <c r="G135" s="230" t="s">
        <v>1875</v>
      </c>
      <c r="H135" s="231">
        <v>117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188</v>
      </c>
      <c r="AT135" s="239" t="s">
        <v>185</v>
      </c>
      <c r="AU135" s="239" t="s">
        <v>81</v>
      </c>
      <c r="AY135" s="17" t="s">
        <v>183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188</v>
      </c>
      <c r="BM135" s="239" t="s">
        <v>7348</v>
      </c>
    </row>
    <row r="136" s="12" customFormat="1" ht="25.92" customHeight="1">
      <c r="A136" s="12"/>
      <c r="B136" s="211"/>
      <c r="C136" s="212"/>
      <c r="D136" s="213" t="s">
        <v>72</v>
      </c>
      <c r="E136" s="214" t="s">
        <v>7349</v>
      </c>
      <c r="F136" s="214" t="s">
        <v>7350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SUM(P137:P160)</f>
        <v>0</v>
      </c>
      <c r="Q136" s="219"/>
      <c r="R136" s="220">
        <f>SUM(R137:R160)</f>
        <v>0</v>
      </c>
      <c r="S136" s="219"/>
      <c r="T136" s="221">
        <f>SUM(T137:T160)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81</v>
      </c>
      <c r="AT136" s="223" t="s">
        <v>72</v>
      </c>
      <c r="AU136" s="223" t="s">
        <v>73</v>
      </c>
      <c r="AY136" s="222" t="s">
        <v>183</v>
      </c>
      <c r="BK136" s="224">
        <f>SUM(BK137:BK160)</f>
        <v>0</v>
      </c>
    </row>
    <row r="137" s="2" customFormat="1" ht="16.5" customHeight="1">
      <c r="A137" s="38"/>
      <c r="B137" s="39"/>
      <c r="C137" s="227" t="s">
        <v>327</v>
      </c>
      <c r="D137" s="227" t="s">
        <v>185</v>
      </c>
      <c r="E137" s="228" t="s">
        <v>7351</v>
      </c>
      <c r="F137" s="229" t="s">
        <v>7352</v>
      </c>
      <c r="G137" s="230" t="s">
        <v>187</v>
      </c>
      <c r="H137" s="231">
        <v>1.8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188</v>
      </c>
      <c r="AT137" s="239" t="s">
        <v>185</v>
      </c>
      <c r="AU137" s="239" t="s">
        <v>81</v>
      </c>
      <c r="AY137" s="17" t="s">
        <v>183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81</v>
      </c>
      <c r="BK137" s="240">
        <f>ROUND(I137*H137,2)</f>
        <v>0</v>
      </c>
      <c r="BL137" s="17" t="s">
        <v>188</v>
      </c>
      <c r="BM137" s="239" t="s">
        <v>7353</v>
      </c>
    </row>
    <row r="138" s="2" customFormat="1" ht="16.5" customHeight="1">
      <c r="A138" s="38"/>
      <c r="B138" s="39"/>
      <c r="C138" s="227" t="s">
        <v>331</v>
      </c>
      <c r="D138" s="227" t="s">
        <v>185</v>
      </c>
      <c r="E138" s="228" t="s">
        <v>7354</v>
      </c>
      <c r="F138" s="229" t="s">
        <v>7355</v>
      </c>
      <c r="G138" s="230" t="s">
        <v>187</v>
      </c>
      <c r="H138" s="231">
        <v>4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38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188</v>
      </c>
      <c r="AT138" s="239" t="s">
        <v>185</v>
      </c>
      <c r="AU138" s="239" t="s">
        <v>81</v>
      </c>
      <c r="AY138" s="17" t="s">
        <v>183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81</v>
      </c>
      <c r="BK138" s="240">
        <f>ROUND(I138*H138,2)</f>
        <v>0</v>
      </c>
      <c r="BL138" s="17" t="s">
        <v>188</v>
      </c>
      <c r="BM138" s="239" t="s">
        <v>7356</v>
      </c>
    </row>
    <row r="139" s="2" customFormat="1" ht="16.5" customHeight="1">
      <c r="A139" s="38"/>
      <c r="B139" s="39"/>
      <c r="C139" s="227" t="s">
        <v>335</v>
      </c>
      <c r="D139" s="227" t="s">
        <v>185</v>
      </c>
      <c r="E139" s="228" t="s">
        <v>7357</v>
      </c>
      <c r="F139" s="229" t="s">
        <v>7358</v>
      </c>
      <c r="G139" s="230" t="s">
        <v>187</v>
      </c>
      <c r="H139" s="231">
        <v>6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188</v>
      </c>
      <c r="AT139" s="239" t="s">
        <v>185</v>
      </c>
      <c r="AU139" s="239" t="s">
        <v>81</v>
      </c>
      <c r="AY139" s="17" t="s">
        <v>183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188</v>
      </c>
      <c r="BM139" s="239" t="s">
        <v>7359</v>
      </c>
    </row>
    <row r="140" s="2" customFormat="1" ht="16.5" customHeight="1">
      <c r="A140" s="38"/>
      <c r="B140" s="39"/>
      <c r="C140" s="227" t="s">
        <v>343</v>
      </c>
      <c r="D140" s="227" t="s">
        <v>185</v>
      </c>
      <c r="E140" s="228" t="s">
        <v>7360</v>
      </c>
      <c r="F140" s="229" t="s">
        <v>7361</v>
      </c>
      <c r="G140" s="230" t="s">
        <v>187</v>
      </c>
      <c r="H140" s="231">
        <v>0.90000000000000002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188</v>
      </c>
      <c r="AT140" s="239" t="s">
        <v>185</v>
      </c>
      <c r="AU140" s="239" t="s">
        <v>81</v>
      </c>
      <c r="AY140" s="17" t="s">
        <v>183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81</v>
      </c>
      <c r="BK140" s="240">
        <f>ROUND(I140*H140,2)</f>
        <v>0</v>
      </c>
      <c r="BL140" s="17" t="s">
        <v>188</v>
      </c>
      <c r="BM140" s="239" t="s">
        <v>7362</v>
      </c>
    </row>
    <row r="141" s="2" customFormat="1" ht="16.5" customHeight="1">
      <c r="A141" s="38"/>
      <c r="B141" s="39"/>
      <c r="C141" s="227" t="s">
        <v>349</v>
      </c>
      <c r="D141" s="227" t="s">
        <v>185</v>
      </c>
      <c r="E141" s="228" t="s">
        <v>7363</v>
      </c>
      <c r="F141" s="229" t="s">
        <v>7364</v>
      </c>
      <c r="G141" s="230" t="s">
        <v>187</v>
      </c>
      <c r="H141" s="231">
        <v>5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188</v>
      </c>
      <c r="AT141" s="239" t="s">
        <v>185</v>
      </c>
      <c r="AU141" s="239" t="s">
        <v>81</v>
      </c>
      <c r="AY141" s="17" t="s">
        <v>183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188</v>
      </c>
      <c r="BM141" s="239" t="s">
        <v>7365</v>
      </c>
    </row>
    <row r="142" s="2" customFormat="1" ht="16.5" customHeight="1">
      <c r="A142" s="38"/>
      <c r="B142" s="39"/>
      <c r="C142" s="227" t="s">
        <v>7</v>
      </c>
      <c r="D142" s="227" t="s">
        <v>185</v>
      </c>
      <c r="E142" s="228" t="s">
        <v>7366</v>
      </c>
      <c r="F142" s="229" t="s">
        <v>7367</v>
      </c>
      <c r="G142" s="230" t="s">
        <v>202</v>
      </c>
      <c r="H142" s="231">
        <v>36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188</v>
      </c>
      <c r="AT142" s="239" t="s">
        <v>185</v>
      </c>
      <c r="AU142" s="239" t="s">
        <v>81</v>
      </c>
      <c r="AY142" s="17" t="s">
        <v>183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188</v>
      </c>
      <c r="BM142" s="239" t="s">
        <v>7368</v>
      </c>
    </row>
    <row r="143" s="2" customFormat="1" ht="16.5" customHeight="1">
      <c r="A143" s="38"/>
      <c r="B143" s="39"/>
      <c r="C143" s="227" t="s">
        <v>362</v>
      </c>
      <c r="D143" s="227" t="s">
        <v>185</v>
      </c>
      <c r="E143" s="228" t="s">
        <v>7369</v>
      </c>
      <c r="F143" s="229" t="s">
        <v>7370</v>
      </c>
      <c r="G143" s="230" t="s">
        <v>1875</v>
      </c>
      <c r="H143" s="231">
        <v>3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188</v>
      </c>
      <c r="AT143" s="239" t="s">
        <v>185</v>
      </c>
      <c r="AU143" s="239" t="s">
        <v>81</v>
      </c>
      <c r="AY143" s="17" t="s">
        <v>183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188</v>
      </c>
      <c r="BM143" s="239" t="s">
        <v>7371</v>
      </c>
    </row>
    <row r="144" s="2" customFormat="1" ht="16.5" customHeight="1">
      <c r="A144" s="38"/>
      <c r="B144" s="39"/>
      <c r="C144" s="227" t="s">
        <v>370</v>
      </c>
      <c r="D144" s="227" t="s">
        <v>185</v>
      </c>
      <c r="E144" s="228" t="s">
        <v>7372</v>
      </c>
      <c r="F144" s="229" t="s">
        <v>7373</v>
      </c>
      <c r="G144" s="230" t="s">
        <v>1875</v>
      </c>
      <c r="H144" s="231">
        <v>2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188</v>
      </c>
      <c r="AT144" s="239" t="s">
        <v>185</v>
      </c>
      <c r="AU144" s="239" t="s">
        <v>81</v>
      </c>
      <c r="AY144" s="17" t="s">
        <v>183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81</v>
      </c>
      <c r="BK144" s="240">
        <f>ROUND(I144*H144,2)</f>
        <v>0</v>
      </c>
      <c r="BL144" s="17" t="s">
        <v>188</v>
      </c>
      <c r="BM144" s="239" t="s">
        <v>7374</v>
      </c>
    </row>
    <row r="145" s="2" customFormat="1" ht="16.5" customHeight="1">
      <c r="A145" s="38"/>
      <c r="B145" s="39"/>
      <c r="C145" s="227" t="s">
        <v>376</v>
      </c>
      <c r="D145" s="227" t="s">
        <v>185</v>
      </c>
      <c r="E145" s="228" t="s">
        <v>7375</v>
      </c>
      <c r="F145" s="229" t="s">
        <v>7376</v>
      </c>
      <c r="G145" s="230" t="s">
        <v>1875</v>
      </c>
      <c r="H145" s="231">
        <v>2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188</v>
      </c>
      <c r="AT145" s="239" t="s">
        <v>185</v>
      </c>
      <c r="AU145" s="239" t="s">
        <v>81</v>
      </c>
      <c r="AY145" s="17" t="s">
        <v>183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81</v>
      </c>
      <c r="BK145" s="240">
        <f>ROUND(I145*H145,2)</f>
        <v>0</v>
      </c>
      <c r="BL145" s="17" t="s">
        <v>188</v>
      </c>
      <c r="BM145" s="239" t="s">
        <v>7377</v>
      </c>
    </row>
    <row r="146" s="2" customFormat="1" ht="16.5" customHeight="1">
      <c r="A146" s="38"/>
      <c r="B146" s="39"/>
      <c r="C146" s="227" t="s">
        <v>391</v>
      </c>
      <c r="D146" s="227" t="s">
        <v>185</v>
      </c>
      <c r="E146" s="228" t="s">
        <v>7378</v>
      </c>
      <c r="F146" s="229" t="s">
        <v>7379</v>
      </c>
      <c r="G146" s="230" t="s">
        <v>1875</v>
      </c>
      <c r="H146" s="231">
        <v>2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188</v>
      </c>
      <c r="AT146" s="239" t="s">
        <v>185</v>
      </c>
      <c r="AU146" s="239" t="s">
        <v>81</v>
      </c>
      <c r="AY146" s="17" t="s">
        <v>183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81</v>
      </c>
      <c r="BK146" s="240">
        <f>ROUND(I146*H146,2)</f>
        <v>0</v>
      </c>
      <c r="BL146" s="17" t="s">
        <v>188</v>
      </c>
      <c r="BM146" s="239" t="s">
        <v>7380</v>
      </c>
    </row>
    <row r="147" s="2" customFormat="1" ht="16.5" customHeight="1">
      <c r="A147" s="38"/>
      <c r="B147" s="39"/>
      <c r="C147" s="227" t="s">
        <v>398</v>
      </c>
      <c r="D147" s="227" t="s">
        <v>185</v>
      </c>
      <c r="E147" s="228" t="s">
        <v>7381</v>
      </c>
      <c r="F147" s="229" t="s">
        <v>7382</v>
      </c>
      <c r="G147" s="230" t="s">
        <v>1875</v>
      </c>
      <c r="H147" s="231">
        <v>135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188</v>
      </c>
      <c r="AT147" s="239" t="s">
        <v>185</v>
      </c>
      <c r="AU147" s="239" t="s">
        <v>81</v>
      </c>
      <c r="AY147" s="17" t="s">
        <v>183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188</v>
      </c>
      <c r="BM147" s="239" t="s">
        <v>7383</v>
      </c>
    </row>
    <row r="148" s="2" customFormat="1" ht="16.5" customHeight="1">
      <c r="A148" s="38"/>
      <c r="B148" s="39"/>
      <c r="C148" s="227" t="s">
        <v>404</v>
      </c>
      <c r="D148" s="227" t="s">
        <v>185</v>
      </c>
      <c r="E148" s="228" t="s">
        <v>7384</v>
      </c>
      <c r="F148" s="229" t="s">
        <v>7385</v>
      </c>
      <c r="G148" s="230" t="s">
        <v>1875</v>
      </c>
      <c r="H148" s="231">
        <v>30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188</v>
      </c>
      <c r="AT148" s="239" t="s">
        <v>185</v>
      </c>
      <c r="AU148" s="239" t="s">
        <v>81</v>
      </c>
      <c r="AY148" s="17" t="s">
        <v>183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188</v>
      </c>
      <c r="BM148" s="239" t="s">
        <v>7386</v>
      </c>
    </row>
    <row r="149" s="2" customFormat="1" ht="16.5" customHeight="1">
      <c r="A149" s="38"/>
      <c r="B149" s="39"/>
      <c r="C149" s="227" t="s">
        <v>414</v>
      </c>
      <c r="D149" s="227" t="s">
        <v>185</v>
      </c>
      <c r="E149" s="228" t="s">
        <v>7387</v>
      </c>
      <c r="F149" s="229" t="s">
        <v>7388</v>
      </c>
      <c r="G149" s="230" t="s">
        <v>1875</v>
      </c>
      <c r="H149" s="231">
        <v>7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188</v>
      </c>
      <c r="AT149" s="239" t="s">
        <v>185</v>
      </c>
      <c r="AU149" s="239" t="s">
        <v>81</v>
      </c>
      <c r="AY149" s="17" t="s">
        <v>183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81</v>
      </c>
      <c r="BK149" s="240">
        <f>ROUND(I149*H149,2)</f>
        <v>0</v>
      </c>
      <c r="BL149" s="17" t="s">
        <v>188</v>
      </c>
      <c r="BM149" s="239" t="s">
        <v>7389</v>
      </c>
    </row>
    <row r="150" s="2" customFormat="1" ht="16.5" customHeight="1">
      <c r="A150" s="38"/>
      <c r="B150" s="39"/>
      <c r="C150" s="227" t="s">
        <v>419</v>
      </c>
      <c r="D150" s="227" t="s">
        <v>185</v>
      </c>
      <c r="E150" s="228" t="s">
        <v>7390</v>
      </c>
      <c r="F150" s="229" t="s">
        <v>7391</v>
      </c>
      <c r="G150" s="230" t="s">
        <v>1875</v>
      </c>
      <c r="H150" s="231">
        <v>6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188</v>
      </c>
      <c r="AT150" s="239" t="s">
        <v>185</v>
      </c>
      <c r="AU150" s="239" t="s">
        <v>81</v>
      </c>
      <c r="AY150" s="17" t="s">
        <v>183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188</v>
      </c>
      <c r="BM150" s="239" t="s">
        <v>7392</v>
      </c>
    </row>
    <row r="151" s="2" customFormat="1" ht="16.5" customHeight="1">
      <c r="A151" s="38"/>
      <c r="B151" s="39"/>
      <c r="C151" s="227" t="s">
        <v>424</v>
      </c>
      <c r="D151" s="227" t="s">
        <v>185</v>
      </c>
      <c r="E151" s="228" t="s">
        <v>7393</v>
      </c>
      <c r="F151" s="229" t="s">
        <v>7394</v>
      </c>
      <c r="G151" s="230" t="s">
        <v>1875</v>
      </c>
      <c r="H151" s="231">
        <v>10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188</v>
      </c>
      <c r="AT151" s="239" t="s">
        <v>185</v>
      </c>
      <c r="AU151" s="239" t="s">
        <v>81</v>
      </c>
      <c r="AY151" s="17" t="s">
        <v>183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188</v>
      </c>
      <c r="BM151" s="239" t="s">
        <v>7395</v>
      </c>
    </row>
    <row r="152" s="2" customFormat="1" ht="16.5" customHeight="1">
      <c r="A152" s="38"/>
      <c r="B152" s="39"/>
      <c r="C152" s="227" t="s">
        <v>428</v>
      </c>
      <c r="D152" s="227" t="s">
        <v>185</v>
      </c>
      <c r="E152" s="228" t="s">
        <v>7396</v>
      </c>
      <c r="F152" s="229" t="s">
        <v>7397</v>
      </c>
      <c r="G152" s="230" t="s">
        <v>1875</v>
      </c>
      <c r="H152" s="231">
        <v>5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38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188</v>
      </c>
      <c r="AT152" s="239" t="s">
        <v>185</v>
      </c>
      <c r="AU152" s="239" t="s">
        <v>81</v>
      </c>
      <c r="AY152" s="17" t="s">
        <v>183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81</v>
      </c>
      <c r="BK152" s="240">
        <f>ROUND(I152*H152,2)</f>
        <v>0</v>
      </c>
      <c r="BL152" s="17" t="s">
        <v>188</v>
      </c>
      <c r="BM152" s="239" t="s">
        <v>7398</v>
      </c>
    </row>
    <row r="153" s="2" customFormat="1" ht="16.5" customHeight="1">
      <c r="A153" s="38"/>
      <c r="B153" s="39"/>
      <c r="C153" s="227" t="s">
        <v>435</v>
      </c>
      <c r="D153" s="227" t="s">
        <v>185</v>
      </c>
      <c r="E153" s="228" t="s">
        <v>7399</v>
      </c>
      <c r="F153" s="229" t="s">
        <v>7400</v>
      </c>
      <c r="G153" s="230" t="s">
        <v>1875</v>
      </c>
      <c r="H153" s="231">
        <v>4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188</v>
      </c>
      <c r="AT153" s="239" t="s">
        <v>185</v>
      </c>
      <c r="AU153" s="239" t="s">
        <v>81</v>
      </c>
      <c r="AY153" s="17" t="s">
        <v>183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188</v>
      </c>
      <c r="BM153" s="239" t="s">
        <v>7401</v>
      </c>
    </row>
    <row r="154" s="2" customFormat="1" ht="16.5" customHeight="1">
      <c r="A154" s="38"/>
      <c r="B154" s="39"/>
      <c r="C154" s="227" t="s">
        <v>439</v>
      </c>
      <c r="D154" s="227" t="s">
        <v>185</v>
      </c>
      <c r="E154" s="228" t="s">
        <v>7402</v>
      </c>
      <c r="F154" s="229" t="s">
        <v>7403</v>
      </c>
      <c r="G154" s="230" t="s">
        <v>1875</v>
      </c>
      <c r="H154" s="231">
        <v>5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188</v>
      </c>
      <c r="AT154" s="239" t="s">
        <v>185</v>
      </c>
      <c r="AU154" s="239" t="s">
        <v>81</v>
      </c>
      <c r="AY154" s="17" t="s">
        <v>183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81</v>
      </c>
      <c r="BK154" s="240">
        <f>ROUND(I154*H154,2)</f>
        <v>0</v>
      </c>
      <c r="BL154" s="17" t="s">
        <v>188</v>
      </c>
      <c r="BM154" s="239" t="s">
        <v>7404</v>
      </c>
    </row>
    <row r="155" s="2" customFormat="1" ht="16.5" customHeight="1">
      <c r="A155" s="38"/>
      <c r="B155" s="39"/>
      <c r="C155" s="227" t="s">
        <v>444</v>
      </c>
      <c r="D155" s="227" t="s">
        <v>185</v>
      </c>
      <c r="E155" s="228" t="s">
        <v>7405</v>
      </c>
      <c r="F155" s="229" t="s">
        <v>7406</v>
      </c>
      <c r="G155" s="230" t="s">
        <v>1875</v>
      </c>
      <c r="H155" s="231">
        <v>23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188</v>
      </c>
      <c r="AT155" s="239" t="s">
        <v>185</v>
      </c>
      <c r="AU155" s="239" t="s">
        <v>81</v>
      </c>
      <c r="AY155" s="17" t="s">
        <v>183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188</v>
      </c>
      <c r="BM155" s="239" t="s">
        <v>7407</v>
      </c>
    </row>
    <row r="156" s="2" customFormat="1" ht="16.5" customHeight="1">
      <c r="A156" s="38"/>
      <c r="B156" s="39"/>
      <c r="C156" s="227" t="s">
        <v>448</v>
      </c>
      <c r="D156" s="227" t="s">
        <v>185</v>
      </c>
      <c r="E156" s="228" t="s">
        <v>7408</v>
      </c>
      <c r="F156" s="229" t="s">
        <v>7409</v>
      </c>
      <c r="G156" s="230" t="s">
        <v>1875</v>
      </c>
      <c r="H156" s="231">
        <v>23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188</v>
      </c>
      <c r="AT156" s="239" t="s">
        <v>185</v>
      </c>
      <c r="AU156" s="239" t="s">
        <v>81</v>
      </c>
      <c r="AY156" s="17" t="s">
        <v>183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81</v>
      </c>
      <c r="BK156" s="240">
        <f>ROUND(I156*H156,2)</f>
        <v>0</v>
      </c>
      <c r="BL156" s="17" t="s">
        <v>188</v>
      </c>
      <c r="BM156" s="239" t="s">
        <v>7410</v>
      </c>
    </row>
    <row r="157" s="2" customFormat="1" ht="16.5" customHeight="1">
      <c r="A157" s="38"/>
      <c r="B157" s="39"/>
      <c r="C157" s="227" t="s">
        <v>453</v>
      </c>
      <c r="D157" s="227" t="s">
        <v>185</v>
      </c>
      <c r="E157" s="228" t="s">
        <v>7411</v>
      </c>
      <c r="F157" s="229" t="s">
        <v>7412</v>
      </c>
      <c r="G157" s="230" t="s">
        <v>1875</v>
      </c>
      <c r="H157" s="231">
        <v>29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188</v>
      </c>
      <c r="AT157" s="239" t="s">
        <v>185</v>
      </c>
      <c r="AU157" s="239" t="s">
        <v>81</v>
      </c>
      <c r="AY157" s="17" t="s">
        <v>183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188</v>
      </c>
      <c r="BM157" s="239" t="s">
        <v>7413</v>
      </c>
    </row>
    <row r="158" s="2" customFormat="1" ht="16.5" customHeight="1">
      <c r="A158" s="38"/>
      <c r="B158" s="39"/>
      <c r="C158" s="227" t="s">
        <v>461</v>
      </c>
      <c r="D158" s="227" t="s">
        <v>185</v>
      </c>
      <c r="E158" s="228" t="s">
        <v>7414</v>
      </c>
      <c r="F158" s="229" t="s">
        <v>7415</v>
      </c>
      <c r="G158" s="230" t="s">
        <v>1875</v>
      </c>
      <c r="H158" s="231">
        <v>26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188</v>
      </c>
      <c r="AT158" s="239" t="s">
        <v>185</v>
      </c>
      <c r="AU158" s="239" t="s">
        <v>81</v>
      </c>
      <c r="AY158" s="17" t="s">
        <v>183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81</v>
      </c>
      <c r="BK158" s="240">
        <f>ROUND(I158*H158,2)</f>
        <v>0</v>
      </c>
      <c r="BL158" s="17" t="s">
        <v>188</v>
      </c>
      <c r="BM158" s="239" t="s">
        <v>7416</v>
      </c>
    </row>
    <row r="159" s="2" customFormat="1" ht="16.5" customHeight="1">
      <c r="A159" s="38"/>
      <c r="B159" s="39"/>
      <c r="C159" s="227" t="s">
        <v>468</v>
      </c>
      <c r="D159" s="227" t="s">
        <v>185</v>
      </c>
      <c r="E159" s="228" t="s">
        <v>7417</v>
      </c>
      <c r="F159" s="229" t="s">
        <v>7418</v>
      </c>
      <c r="G159" s="230" t="s">
        <v>7419</v>
      </c>
      <c r="H159" s="231">
        <v>16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188</v>
      </c>
      <c r="AT159" s="239" t="s">
        <v>185</v>
      </c>
      <c r="AU159" s="239" t="s">
        <v>81</v>
      </c>
      <c r="AY159" s="17" t="s">
        <v>183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188</v>
      </c>
      <c r="BM159" s="239" t="s">
        <v>7420</v>
      </c>
    </row>
    <row r="160" s="2" customFormat="1" ht="21.75" customHeight="1">
      <c r="A160" s="38"/>
      <c r="B160" s="39"/>
      <c r="C160" s="227" t="s">
        <v>475</v>
      </c>
      <c r="D160" s="227" t="s">
        <v>185</v>
      </c>
      <c r="E160" s="228" t="s">
        <v>7421</v>
      </c>
      <c r="F160" s="229" t="s">
        <v>7422</v>
      </c>
      <c r="G160" s="230" t="s">
        <v>293</v>
      </c>
      <c r="H160" s="231">
        <v>22.068999999999999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188</v>
      </c>
      <c r="AT160" s="239" t="s">
        <v>185</v>
      </c>
      <c r="AU160" s="239" t="s">
        <v>81</v>
      </c>
      <c r="AY160" s="17" t="s">
        <v>183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81</v>
      </c>
      <c r="BK160" s="240">
        <f>ROUND(I160*H160,2)</f>
        <v>0</v>
      </c>
      <c r="BL160" s="17" t="s">
        <v>188</v>
      </c>
      <c r="BM160" s="239" t="s">
        <v>7423</v>
      </c>
    </row>
    <row r="161" s="12" customFormat="1" ht="25.92" customHeight="1">
      <c r="A161" s="12"/>
      <c r="B161" s="211"/>
      <c r="C161" s="212"/>
      <c r="D161" s="213" t="s">
        <v>72</v>
      </c>
      <c r="E161" s="214" t="s">
        <v>7424</v>
      </c>
      <c r="F161" s="214" t="s">
        <v>7425</v>
      </c>
      <c r="G161" s="212"/>
      <c r="H161" s="212"/>
      <c r="I161" s="215"/>
      <c r="J161" s="216">
        <f>BK161</f>
        <v>0</v>
      </c>
      <c r="K161" s="212"/>
      <c r="L161" s="217"/>
      <c r="M161" s="218"/>
      <c r="N161" s="219"/>
      <c r="O161" s="219"/>
      <c r="P161" s="220">
        <f>SUM(P162:P170)</f>
        <v>0</v>
      </c>
      <c r="Q161" s="219"/>
      <c r="R161" s="220">
        <f>SUM(R162:R170)</f>
        <v>0</v>
      </c>
      <c r="S161" s="219"/>
      <c r="T161" s="221">
        <f>SUM(T162:T170)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81</v>
      </c>
      <c r="AT161" s="223" t="s">
        <v>72</v>
      </c>
      <c r="AU161" s="223" t="s">
        <v>73</v>
      </c>
      <c r="AY161" s="222" t="s">
        <v>183</v>
      </c>
      <c r="BK161" s="224">
        <f>SUM(BK162:BK170)</f>
        <v>0</v>
      </c>
    </row>
    <row r="162" s="2" customFormat="1" ht="21.75" customHeight="1">
      <c r="A162" s="38"/>
      <c r="B162" s="39"/>
      <c r="C162" s="227" t="s">
        <v>482</v>
      </c>
      <c r="D162" s="227" t="s">
        <v>185</v>
      </c>
      <c r="E162" s="228" t="s">
        <v>7426</v>
      </c>
      <c r="F162" s="229" t="s">
        <v>7427</v>
      </c>
      <c r="G162" s="230" t="s">
        <v>187</v>
      </c>
      <c r="H162" s="231">
        <v>4.8479999999999999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188</v>
      </c>
      <c r="AT162" s="239" t="s">
        <v>185</v>
      </c>
      <c r="AU162" s="239" t="s">
        <v>81</v>
      </c>
      <c r="AY162" s="17" t="s">
        <v>183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188</v>
      </c>
      <c r="BM162" s="239" t="s">
        <v>7428</v>
      </c>
    </row>
    <row r="163" s="14" customFormat="1">
      <c r="A163" s="14"/>
      <c r="B163" s="252"/>
      <c r="C163" s="253"/>
      <c r="D163" s="243" t="s">
        <v>195</v>
      </c>
      <c r="E163" s="254" t="s">
        <v>1</v>
      </c>
      <c r="F163" s="255" t="s">
        <v>7429</v>
      </c>
      <c r="G163" s="253"/>
      <c r="H163" s="256">
        <v>4.8479999999999999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195</v>
      </c>
      <c r="AU163" s="262" t="s">
        <v>81</v>
      </c>
      <c r="AV163" s="14" t="s">
        <v>83</v>
      </c>
      <c r="AW163" s="14" t="s">
        <v>30</v>
      </c>
      <c r="AX163" s="14" t="s">
        <v>73</v>
      </c>
      <c r="AY163" s="262" t="s">
        <v>183</v>
      </c>
    </row>
    <row r="164" s="15" customFormat="1">
      <c r="A164" s="15"/>
      <c r="B164" s="263"/>
      <c r="C164" s="264"/>
      <c r="D164" s="243" t="s">
        <v>195</v>
      </c>
      <c r="E164" s="265" t="s">
        <v>1</v>
      </c>
      <c r="F164" s="266" t="s">
        <v>219</v>
      </c>
      <c r="G164" s="264"/>
      <c r="H164" s="267">
        <v>4.8479999999999999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3" t="s">
        <v>195</v>
      </c>
      <c r="AU164" s="273" t="s">
        <v>81</v>
      </c>
      <c r="AV164" s="15" t="s">
        <v>188</v>
      </c>
      <c r="AW164" s="15" t="s">
        <v>30</v>
      </c>
      <c r="AX164" s="15" t="s">
        <v>81</v>
      </c>
      <c r="AY164" s="273" t="s">
        <v>183</v>
      </c>
    </row>
    <row r="165" s="2" customFormat="1" ht="44.25" customHeight="1">
      <c r="A165" s="38"/>
      <c r="B165" s="39"/>
      <c r="C165" s="227" t="s">
        <v>489</v>
      </c>
      <c r="D165" s="227" t="s">
        <v>185</v>
      </c>
      <c r="E165" s="228" t="s">
        <v>7430</v>
      </c>
      <c r="F165" s="229" t="s">
        <v>7431</v>
      </c>
      <c r="G165" s="230" t="s">
        <v>319</v>
      </c>
      <c r="H165" s="231">
        <v>20.199999999999999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188</v>
      </c>
      <c r="AT165" s="239" t="s">
        <v>185</v>
      </c>
      <c r="AU165" s="239" t="s">
        <v>81</v>
      </c>
      <c r="AY165" s="17" t="s">
        <v>183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81</v>
      </c>
      <c r="BK165" s="240">
        <f>ROUND(I165*H165,2)</f>
        <v>0</v>
      </c>
      <c r="BL165" s="17" t="s">
        <v>188</v>
      </c>
      <c r="BM165" s="239" t="s">
        <v>7432</v>
      </c>
    </row>
    <row r="166" s="14" customFormat="1">
      <c r="A166" s="14"/>
      <c r="B166" s="252"/>
      <c r="C166" s="253"/>
      <c r="D166" s="243" t="s">
        <v>195</v>
      </c>
      <c r="E166" s="254" t="s">
        <v>1</v>
      </c>
      <c r="F166" s="255" t="s">
        <v>3385</v>
      </c>
      <c r="G166" s="253"/>
      <c r="H166" s="256">
        <v>10.199999999999999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195</v>
      </c>
      <c r="AU166" s="262" t="s">
        <v>81</v>
      </c>
      <c r="AV166" s="14" t="s">
        <v>83</v>
      </c>
      <c r="AW166" s="14" t="s">
        <v>30</v>
      </c>
      <c r="AX166" s="14" t="s">
        <v>73</v>
      </c>
      <c r="AY166" s="262" t="s">
        <v>183</v>
      </c>
    </row>
    <row r="167" s="13" customFormat="1">
      <c r="A167" s="13"/>
      <c r="B167" s="241"/>
      <c r="C167" s="242"/>
      <c r="D167" s="243" t="s">
        <v>195</v>
      </c>
      <c r="E167" s="244" t="s">
        <v>1</v>
      </c>
      <c r="F167" s="245" t="s">
        <v>7433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195</v>
      </c>
      <c r="AU167" s="251" t="s">
        <v>81</v>
      </c>
      <c r="AV167" s="13" t="s">
        <v>81</v>
      </c>
      <c r="AW167" s="13" t="s">
        <v>30</v>
      </c>
      <c r="AX167" s="13" t="s">
        <v>73</v>
      </c>
      <c r="AY167" s="251" t="s">
        <v>183</v>
      </c>
    </row>
    <row r="168" s="14" customFormat="1">
      <c r="A168" s="14"/>
      <c r="B168" s="252"/>
      <c r="C168" s="253"/>
      <c r="D168" s="243" t="s">
        <v>195</v>
      </c>
      <c r="E168" s="254" t="s">
        <v>1</v>
      </c>
      <c r="F168" s="255" t="s">
        <v>137</v>
      </c>
      <c r="G168" s="253"/>
      <c r="H168" s="256">
        <v>10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195</v>
      </c>
      <c r="AU168" s="262" t="s">
        <v>81</v>
      </c>
      <c r="AV168" s="14" t="s">
        <v>83</v>
      </c>
      <c r="AW168" s="14" t="s">
        <v>30</v>
      </c>
      <c r="AX168" s="14" t="s">
        <v>73</v>
      </c>
      <c r="AY168" s="262" t="s">
        <v>183</v>
      </c>
    </row>
    <row r="169" s="15" customFormat="1">
      <c r="A169" s="15"/>
      <c r="B169" s="263"/>
      <c r="C169" s="264"/>
      <c r="D169" s="243" t="s">
        <v>195</v>
      </c>
      <c r="E169" s="265" t="s">
        <v>1</v>
      </c>
      <c r="F169" s="266" t="s">
        <v>219</v>
      </c>
      <c r="G169" s="264"/>
      <c r="H169" s="267">
        <v>20.199999999999999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3" t="s">
        <v>195</v>
      </c>
      <c r="AU169" s="273" t="s">
        <v>81</v>
      </c>
      <c r="AV169" s="15" t="s">
        <v>188</v>
      </c>
      <c r="AW169" s="15" t="s">
        <v>30</v>
      </c>
      <c r="AX169" s="15" t="s">
        <v>81</v>
      </c>
      <c r="AY169" s="273" t="s">
        <v>183</v>
      </c>
    </row>
    <row r="170" s="2" customFormat="1" ht="16.5" customHeight="1">
      <c r="A170" s="38"/>
      <c r="B170" s="39"/>
      <c r="C170" s="227" t="s">
        <v>493</v>
      </c>
      <c r="D170" s="227" t="s">
        <v>185</v>
      </c>
      <c r="E170" s="228" t="s">
        <v>7434</v>
      </c>
      <c r="F170" s="229" t="s">
        <v>7435</v>
      </c>
      <c r="G170" s="230" t="s">
        <v>319</v>
      </c>
      <c r="H170" s="231">
        <v>20.199999999999999</v>
      </c>
      <c r="I170" s="232"/>
      <c r="J170" s="233">
        <f>ROUND(I170*H170,2)</f>
        <v>0</v>
      </c>
      <c r="K170" s="234"/>
      <c r="L170" s="44"/>
      <c r="M170" s="290" t="s">
        <v>1</v>
      </c>
      <c r="N170" s="291" t="s">
        <v>38</v>
      </c>
      <c r="O170" s="292"/>
      <c r="P170" s="293">
        <f>O170*H170</f>
        <v>0</v>
      </c>
      <c r="Q170" s="293">
        <v>0</v>
      </c>
      <c r="R170" s="293">
        <f>Q170*H170</f>
        <v>0</v>
      </c>
      <c r="S170" s="293">
        <v>0</v>
      </c>
      <c r="T170" s="29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188</v>
      </c>
      <c r="AT170" s="239" t="s">
        <v>185</v>
      </c>
      <c r="AU170" s="239" t="s">
        <v>81</v>
      </c>
      <c r="AY170" s="17" t="s">
        <v>183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81</v>
      </c>
      <c r="BK170" s="240">
        <f>ROUND(I170*H170,2)</f>
        <v>0</v>
      </c>
      <c r="BL170" s="17" t="s">
        <v>188</v>
      </c>
      <c r="BM170" s="239" t="s">
        <v>7436</v>
      </c>
    </row>
    <row r="171" s="2" customFormat="1" ht="6.96" customHeight="1">
      <c r="A171" s="38"/>
      <c r="B171" s="66"/>
      <c r="C171" s="67"/>
      <c r="D171" s="67"/>
      <c r="E171" s="67"/>
      <c r="F171" s="67"/>
      <c r="G171" s="67"/>
      <c r="H171" s="67"/>
      <c r="I171" s="67"/>
      <c r="J171" s="67"/>
      <c r="K171" s="67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HQhRlh8jfN7pzXHapZIk+82ToBbuqsgb0Z1zetyWjQTQ2mqS+9RebobreSXTUlxxCQeIZVUhGgXds6zBIU0Q9Q==" hashValue="WMWfaUpufUg05hlEnuAsipHbFJR1xaUVhMOXuz0UdfAyg56sMRYFb0586gQaqo/bchJoyt5X66v1M3veIQDH8w==" algorithmName="SHA-512" password="CC35"/>
  <autoFilter ref="C118:K17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149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150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7437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10. 6. 2025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ROUND((SUM(BE125:BE190)),  2)</f>
        <v>0</v>
      </c>
      <c r="G33" s="38"/>
      <c r="H33" s="38"/>
      <c r="I33" s="164">
        <v>0.20999999999999999</v>
      </c>
      <c r="J33" s="163">
        <f>ROUND(((SUM(BE125:BE190))*I33),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ROUND((SUM(BF125:BF190)),  2)</f>
        <v>0</v>
      </c>
      <c r="G34" s="38"/>
      <c r="H34" s="38"/>
      <c r="I34" s="164">
        <v>0.12</v>
      </c>
      <c r="J34" s="163">
        <f>ROUND(((SUM(BF125:BF190))*I34),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ROUND((SUM(BG125:BG190)),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ROUND((SUM(BH125:BH190)),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ROUND((SUM(BI125:BI190)),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150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14 -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10. 6. 2025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153</v>
      </c>
      <c r="D94" s="185"/>
      <c r="E94" s="185"/>
      <c r="F94" s="185"/>
      <c r="G94" s="185"/>
      <c r="H94" s="185"/>
      <c r="I94" s="185"/>
      <c r="J94" s="186" t="s">
        <v>154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155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156</v>
      </c>
    </row>
    <row r="97" s="9" customFormat="1" ht="24.96" customHeight="1">
      <c r="A97" s="9"/>
      <c r="B97" s="188"/>
      <c r="C97" s="189"/>
      <c r="D97" s="190" t="s">
        <v>4238</v>
      </c>
      <c r="E97" s="191"/>
      <c r="F97" s="191"/>
      <c r="G97" s="191"/>
      <c r="H97" s="191"/>
      <c r="I97" s="191"/>
      <c r="J97" s="192">
        <f>J126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4239</v>
      </c>
      <c r="E98" s="196"/>
      <c r="F98" s="196"/>
      <c r="G98" s="196"/>
      <c r="H98" s="196"/>
      <c r="I98" s="196"/>
      <c r="J98" s="197">
        <f>J127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7438</v>
      </c>
      <c r="E99" s="196"/>
      <c r="F99" s="196"/>
      <c r="G99" s="196"/>
      <c r="H99" s="196"/>
      <c r="I99" s="196"/>
      <c r="J99" s="197">
        <f>J138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7439</v>
      </c>
      <c r="E100" s="196"/>
      <c r="F100" s="196"/>
      <c r="G100" s="196"/>
      <c r="H100" s="196"/>
      <c r="I100" s="196"/>
      <c r="J100" s="197">
        <f>J140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7440</v>
      </c>
      <c r="E101" s="196"/>
      <c r="F101" s="196"/>
      <c r="G101" s="196"/>
      <c r="H101" s="196"/>
      <c r="I101" s="196"/>
      <c r="J101" s="197">
        <f>J159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7441</v>
      </c>
      <c r="E102" s="196"/>
      <c r="F102" s="196"/>
      <c r="G102" s="196"/>
      <c r="H102" s="196"/>
      <c r="I102" s="196"/>
      <c r="J102" s="197">
        <f>J165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7442</v>
      </c>
      <c r="E103" s="196"/>
      <c r="F103" s="196"/>
      <c r="G103" s="196"/>
      <c r="H103" s="196"/>
      <c r="I103" s="196"/>
      <c r="J103" s="197">
        <f>J169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7443</v>
      </c>
      <c r="E104" s="196"/>
      <c r="F104" s="196"/>
      <c r="G104" s="196"/>
      <c r="H104" s="196"/>
      <c r="I104" s="196"/>
      <c r="J104" s="197">
        <f>J176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4240</v>
      </c>
      <c r="E105" s="196"/>
      <c r="F105" s="196"/>
      <c r="G105" s="196"/>
      <c r="H105" s="196"/>
      <c r="I105" s="196"/>
      <c r="J105" s="197">
        <f>J182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168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83" t="str">
        <f>E7</f>
        <v>Dejvické divadlo-Přístavba a stavební úpravy objektu č.p.1084, k.ú. Dejvice, Zelená 15a,Praha 6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150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14 - VRN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10. 6. 2025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29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IF(E18="","",E18)</f>
        <v>Vyplň údaj</v>
      </c>
      <c r="G122" s="40"/>
      <c r="H122" s="40"/>
      <c r="I122" s="32" t="s">
        <v>31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169</v>
      </c>
      <c r="D124" s="202" t="s">
        <v>58</v>
      </c>
      <c r="E124" s="202" t="s">
        <v>54</v>
      </c>
      <c r="F124" s="202" t="s">
        <v>55</v>
      </c>
      <c r="G124" s="202" t="s">
        <v>170</v>
      </c>
      <c r="H124" s="202" t="s">
        <v>171</v>
      </c>
      <c r="I124" s="202" t="s">
        <v>172</v>
      </c>
      <c r="J124" s="203" t="s">
        <v>154</v>
      </c>
      <c r="K124" s="204" t="s">
        <v>173</v>
      </c>
      <c r="L124" s="205"/>
      <c r="M124" s="100" t="s">
        <v>1</v>
      </c>
      <c r="N124" s="101" t="s">
        <v>37</v>
      </c>
      <c r="O124" s="101" t="s">
        <v>174</v>
      </c>
      <c r="P124" s="101" t="s">
        <v>175</v>
      </c>
      <c r="Q124" s="101" t="s">
        <v>176</v>
      </c>
      <c r="R124" s="101" t="s">
        <v>177</v>
      </c>
      <c r="S124" s="101" t="s">
        <v>178</v>
      </c>
      <c r="T124" s="102" t="s">
        <v>179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180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</f>
        <v>0</v>
      </c>
      <c r="Q125" s="104"/>
      <c r="R125" s="208">
        <f>R126</f>
        <v>0</v>
      </c>
      <c r="S125" s="104"/>
      <c r="T125" s="209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156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147</v>
      </c>
      <c r="F126" s="214" t="s">
        <v>4334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P127+P138+P140+P159+P165+P169+P176+P182</f>
        <v>0</v>
      </c>
      <c r="Q126" s="219"/>
      <c r="R126" s="220">
        <f>R127+R138+R140+R159+R165+R169+R176+R182</f>
        <v>0</v>
      </c>
      <c r="S126" s="219"/>
      <c r="T126" s="221">
        <f>T127+T138+T140+T159+T165+T169+T176+T182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244</v>
      </c>
      <c r="AT126" s="223" t="s">
        <v>72</v>
      </c>
      <c r="AU126" s="223" t="s">
        <v>73</v>
      </c>
      <c r="AY126" s="222" t="s">
        <v>183</v>
      </c>
      <c r="BK126" s="224">
        <f>BK127+BK138+BK140+BK159+BK165+BK169+BK176+BK182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4335</v>
      </c>
      <c r="F127" s="225" t="s">
        <v>4336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SUM(P128:P137)</f>
        <v>0</v>
      </c>
      <c r="Q127" s="219"/>
      <c r="R127" s="220">
        <f>SUM(R128:R137)</f>
        <v>0</v>
      </c>
      <c r="S127" s="219"/>
      <c r="T127" s="221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244</v>
      </c>
      <c r="AT127" s="223" t="s">
        <v>72</v>
      </c>
      <c r="AU127" s="223" t="s">
        <v>81</v>
      </c>
      <c r="AY127" s="222" t="s">
        <v>183</v>
      </c>
      <c r="BK127" s="224">
        <f>SUM(BK128:BK137)</f>
        <v>0</v>
      </c>
    </row>
    <row r="128" s="2" customFormat="1" ht="16.5" customHeight="1">
      <c r="A128" s="38"/>
      <c r="B128" s="39"/>
      <c r="C128" s="227" t="s">
        <v>81</v>
      </c>
      <c r="D128" s="227" t="s">
        <v>185</v>
      </c>
      <c r="E128" s="228" t="s">
        <v>7444</v>
      </c>
      <c r="F128" s="229" t="s">
        <v>7445</v>
      </c>
      <c r="G128" s="230" t="s">
        <v>1408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4339</v>
      </c>
      <c r="AT128" s="239" t="s">
        <v>185</v>
      </c>
      <c r="AU128" s="239" t="s">
        <v>83</v>
      </c>
      <c r="AY128" s="17" t="s">
        <v>183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4339</v>
      </c>
      <c r="BM128" s="239" t="s">
        <v>7446</v>
      </c>
    </row>
    <row r="129" s="2" customFormat="1" ht="16.5" customHeight="1">
      <c r="A129" s="38"/>
      <c r="B129" s="39"/>
      <c r="C129" s="227" t="s">
        <v>83</v>
      </c>
      <c r="D129" s="227" t="s">
        <v>185</v>
      </c>
      <c r="E129" s="228" t="s">
        <v>7447</v>
      </c>
      <c r="F129" s="229" t="s">
        <v>7448</v>
      </c>
      <c r="G129" s="230" t="s">
        <v>1408</v>
      </c>
      <c r="H129" s="231">
        <v>1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38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4339</v>
      </c>
      <c r="AT129" s="239" t="s">
        <v>185</v>
      </c>
      <c r="AU129" s="239" t="s">
        <v>83</v>
      </c>
      <c r="AY129" s="17" t="s">
        <v>183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81</v>
      </c>
      <c r="BK129" s="240">
        <f>ROUND(I129*H129,2)</f>
        <v>0</v>
      </c>
      <c r="BL129" s="17" t="s">
        <v>4339</v>
      </c>
      <c r="BM129" s="239" t="s">
        <v>7449</v>
      </c>
    </row>
    <row r="130" s="2" customFormat="1" ht="16.5" customHeight="1">
      <c r="A130" s="38"/>
      <c r="B130" s="39"/>
      <c r="C130" s="227" t="s">
        <v>199</v>
      </c>
      <c r="D130" s="227" t="s">
        <v>185</v>
      </c>
      <c r="E130" s="228" t="s">
        <v>7450</v>
      </c>
      <c r="F130" s="229" t="s">
        <v>7451</v>
      </c>
      <c r="G130" s="230" t="s">
        <v>1408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4339</v>
      </c>
      <c r="AT130" s="239" t="s">
        <v>185</v>
      </c>
      <c r="AU130" s="239" t="s">
        <v>83</v>
      </c>
      <c r="AY130" s="17" t="s">
        <v>183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4339</v>
      </c>
      <c r="BM130" s="239" t="s">
        <v>7452</v>
      </c>
    </row>
    <row r="131" s="2" customFormat="1" ht="16.5" customHeight="1">
      <c r="A131" s="38"/>
      <c r="B131" s="39"/>
      <c r="C131" s="227" t="s">
        <v>188</v>
      </c>
      <c r="D131" s="227" t="s">
        <v>185</v>
      </c>
      <c r="E131" s="228" t="s">
        <v>7453</v>
      </c>
      <c r="F131" s="229" t="s">
        <v>7454</v>
      </c>
      <c r="G131" s="230" t="s">
        <v>1875</v>
      </c>
      <c r="H131" s="231">
        <v>1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4339</v>
      </c>
      <c r="AT131" s="239" t="s">
        <v>185</v>
      </c>
      <c r="AU131" s="239" t="s">
        <v>83</v>
      </c>
      <c r="AY131" s="17" t="s">
        <v>183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4339</v>
      </c>
      <c r="BM131" s="239" t="s">
        <v>7455</v>
      </c>
    </row>
    <row r="132" s="2" customFormat="1" ht="16.5" customHeight="1">
      <c r="A132" s="38"/>
      <c r="B132" s="39"/>
      <c r="C132" s="227" t="s">
        <v>244</v>
      </c>
      <c r="D132" s="227" t="s">
        <v>185</v>
      </c>
      <c r="E132" s="228" t="s">
        <v>7456</v>
      </c>
      <c r="F132" s="229" t="s">
        <v>7457</v>
      </c>
      <c r="G132" s="230" t="s">
        <v>1875</v>
      </c>
      <c r="H132" s="231">
        <v>1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4339</v>
      </c>
      <c r="AT132" s="239" t="s">
        <v>185</v>
      </c>
      <c r="AU132" s="239" t="s">
        <v>83</v>
      </c>
      <c r="AY132" s="17" t="s">
        <v>183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4339</v>
      </c>
      <c r="BM132" s="239" t="s">
        <v>7458</v>
      </c>
    </row>
    <row r="133" s="2" customFormat="1" ht="16.5" customHeight="1">
      <c r="A133" s="38"/>
      <c r="B133" s="39"/>
      <c r="C133" s="227" t="s">
        <v>257</v>
      </c>
      <c r="D133" s="227" t="s">
        <v>185</v>
      </c>
      <c r="E133" s="228" t="s">
        <v>7459</v>
      </c>
      <c r="F133" s="229" t="s">
        <v>7460</v>
      </c>
      <c r="G133" s="230" t="s">
        <v>1875</v>
      </c>
      <c r="H133" s="231">
        <v>1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4339</v>
      </c>
      <c r="AT133" s="239" t="s">
        <v>185</v>
      </c>
      <c r="AU133" s="239" t="s">
        <v>83</v>
      </c>
      <c r="AY133" s="17" t="s">
        <v>183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4339</v>
      </c>
      <c r="BM133" s="239" t="s">
        <v>7461</v>
      </c>
    </row>
    <row r="134" s="2" customFormat="1" ht="16.5" customHeight="1">
      <c r="A134" s="38"/>
      <c r="B134" s="39"/>
      <c r="C134" s="227" t="s">
        <v>277</v>
      </c>
      <c r="D134" s="227" t="s">
        <v>185</v>
      </c>
      <c r="E134" s="228" t="s">
        <v>4337</v>
      </c>
      <c r="F134" s="229" t="s">
        <v>7462</v>
      </c>
      <c r="G134" s="230" t="s">
        <v>1875</v>
      </c>
      <c r="H134" s="231">
        <v>1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4339</v>
      </c>
      <c r="AT134" s="239" t="s">
        <v>185</v>
      </c>
      <c r="AU134" s="239" t="s">
        <v>83</v>
      </c>
      <c r="AY134" s="17" t="s">
        <v>183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81</v>
      </c>
      <c r="BK134" s="240">
        <f>ROUND(I134*H134,2)</f>
        <v>0</v>
      </c>
      <c r="BL134" s="17" t="s">
        <v>4339</v>
      </c>
      <c r="BM134" s="239" t="s">
        <v>7463</v>
      </c>
    </row>
    <row r="135" s="2" customFormat="1" ht="24.15" customHeight="1">
      <c r="A135" s="38"/>
      <c r="B135" s="39"/>
      <c r="C135" s="227" t="s">
        <v>283</v>
      </c>
      <c r="D135" s="227" t="s">
        <v>185</v>
      </c>
      <c r="E135" s="228" t="s">
        <v>4341</v>
      </c>
      <c r="F135" s="229" t="s">
        <v>7464</v>
      </c>
      <c r="G135" s="230" t="s">
        <v>1408</v>
      </c>
      <c r="H135" s="231">
        <v>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4339</v>
      </c>
      <c r="AT135" s="239" t="s">
        <v>185</v>
      </c>
      <c r="AU135" s="239" t="s">
        <v>83</v>
      </c>
      <c r="AY135" s="17" t="s">
        <v>183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4339</v>
      </c>
      <c r="BM135" s="239" t="s">
        <v>7465</v>
      </c>
    </row>
    <row r="136" s="2" customFormat="1" ht="16.5" customHeight="1">
      <c r="A136" s="38"/>
      <c r="B136" s="39"/>
      <c r="C136" s="227" t="s">
        <v>190</v>
      </c>
      <c r="D136" s="227" t="s">
        <v>185</v>
      </c>
      <c r="E136" s="228" t="s">
        <v>7466</v>
      </c>
      <c r="F136" s="229" t="s">
        <v>7467</v>
      </c>
      <c r="G136" s="230" t="s">
        <v>1408</v>
      </c>
      <c r="H136" s="231">
        <v>1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4339</v>
      </c>
      <c r="AT136" s="239" t="s">
        <v>185</v>
      </c>
      <c r="AU136" s="239" t="s">
        <v>83</v>
      </c>
      <c r="AY136" s="17" t="s">
        <v>183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4339</v>
      </c>
      <c r="BM136" s="239" t="s">
        <v>7468</v>
      </c>
    </row>
    <row r="137" s="2" customFormat="1" ht="16.5" customHeight="1">
      <c r="A137" s="38"/>
      <c r="B137" s="39"/>
      <c r="C137" s="227" t="s">
        <v>137</v>
      </c>
      <c r="D137" s="227" t="s">
        <v>185</v>
      </c>
      <c r="E137" s="228" t="s">
        <v>7469</v>
      </c>
      <c r="F137" s="229" t="s">
        <v>7470</v>
      </c>
      <c r="G137" s="230" t="s">
        <v>1408</v>
      </c>
      <c r="H137" s="231">
        <v>1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4339</v>
      </c>
      <c r="AT137" s="239" t="s">
        <v>185</v>
      </c>
      <c r="AU137" s="239" t="s">
        <v>83</v>
      </c>
      <c r="AY137" s="17" t="s">
        <v>183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81</v>
      </c>
      <c r="BK137" s="240">
        <f>ROUND(I137*H137,2)</f>
        <v>0</v>
      </c>
      <c r="BL137" s="17" t="s">
        <v>4339</v>
      </c>
      <c r="BM137" s="239" t="s">
        <v>7471</v>
      </c>
    </row>
    <row r="138" s="12" customFormat="1" ht="22.8" customHeight="1">
      <c r="A138" s="12"/>
      <c r="B138" s="211"/>
      <c r="C138" s="212"/>
      <c r="D138" s="213" t="s">
        <v>72</v>
      </c>
      <c r="E138" s="225" t="s">
        <v>7472</v>
      </c>
      <c r="F138" s="225" t="s">
        <v>7473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P139</f>
        <v>0</v>
      </c>
      <c r="Q138" s="219"/>
      <c r="R138" s="220">
        <f>R139</f>
        <v>0</v>
      </c>
      <c r="S138" s="219"/>
      <c r="T138" s="22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244</v>
      </c>
      <c r="AT138" s="223" t="s">
        <v>72</v>
      </c>
      <c r="AU138" s="223" t="s">
        <v>81</v>
      </c>
      <c r="AY138" s="222" t="s">
        <v>183</v>
      </c>
      <c r="BK138" s="224">
        <f>BK139</f>
        <v>0</v>
      </c>
    </row>
    <row r="139" s="2" customFormat="1" ht="16.5" customHeight="1">
      <c r="A139" s="38"/>
      <c r="B139" s="39"/>
      <c r="C139" s="227" t="s">
        <v>140</v>
      </c>
      <c r="D139" s="227" t="s">
        <v>185</v>
      </c>
      <c r="E139" s="228" t="s">
        <v>7474</v>
      </c>
      <c r="F139" s="229" t="s">
        <v>7475</v>
      </c>
      <c r="G139" s="230" t="s">
        <v>1408</v>
      </c>
      <c r="H139" s="231">
        <v>1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4339</v>
      </c>
      <c r="AT139" s="239" t="s">
        <v>185</v>
      </c>
      <c r="AU139" s="239" t="s">
        <v>83</v>
      </c>
      <c r="AY139" s="17" t="s">
        <v>183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4339</v>
      </c>
      <c r="BM139" s="239" t="s">
        <v>7476</v>
      </c>
    </row>
    <row r="140" s="12" customFormat="1" ht="22.8" customHeight="1">
      <c r="A140" s="12"/>
      <c r="B140" s="211"/>
      <c r="C140" s="212"/>
      <c r="D140" s="213" t="s">
        <v>72</v>
      </c>
      <c r="E140" s="225" t="s">
        <v>7477</v>
      </c>
      <c r="F140" s="225" t="s">
        <v>7478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SUM(P141:P158)</f>
        <v>0</v>
      </c>
      <c r="Q140" s="219"/>
      <c r="R140" s="220">
        <f>SUM(R141:R158)</f>
        <v>0</v>
      </c>
      <c r="S140" s="219"/>
      <c r="T140" s="221">
        <f>SUM(T141:T158)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244</v>
      </c>
      <c r="AT140" s="223" t="s">
        <v>72</v>
      </c>
      <c r="AU140" s="223" t="s">
        <v>81</v>
      </c>
      <c r="AY140" s="222" t="s">
        <v>183</v>
      </c>
      <c r="BK140" s="224">
        <f>SUM(BK141:BK158)</f>
        <v>0</v>
      </c>
    </row>
    <row r="141" s="2" customFormat="1" ht="21.75" customHeight="1">
      <c r="A141" s="38"/>
      <c r="B141" s="39"/>
      <c r="C141" s="227" t="s">
        <v>8</v>
      </c>
      <c r="D141" s="227" t="s">
        <v>185</v>
      </c>
      <c r="E141" s="228" t="s">
        <v>7479</v>
      </c>
      <c r="F141" s="229" t="s">
        <v>7480</v>
      </c>
      <c r="G141" s="230" t="s">
        <v>1408</v>
      </c>
      <c r="H141" s="231">
        <v>1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4339</v>
      </c>
      <c r="AT141" s="239" t="s">
        <v>185</v>
      </c>
      <c r="AU141" s="239" t="s">
        <v>83</v>
      </c>
      <c r="AY141" s="17" t="s">
        <v>183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4339</v>
      </c>
      <c r="BM141" s="239" t="s">
        <v>7481</v>
      </c>
    </row>
    <row r="142" s="2" customFormat="1" ht="16.5" customHeight="1">
      <c r="A142" s="38"/>
      <c r="B142" s="39"/>
      <c r="C142" s="227" t="s">
        <v>143</v>
      </c>
      <c r="D142" s="227" t="s">
        <v>185</v>
      </c>
      <c r="E142" s="228" t="s">
        <v>7482</v>
      </c>
      <c r="F142" s="229" t="s">
        <v>7483</v>
      </c>
      <c r="G142" s="230" t="s">
        <v>7484</v>
      </c>
      <c r="H142" s="231">
        <v>270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4339</v>
      </c>
      <c r="AT142" s="239" t="s">
        <v>185</v>
      </c>
      <c r="AU142" s="239" t="s">
        <v>83</v>
      </c>
      <c r="AY142" s="17" t="s">
        <v>183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4339</v>
      </c>
      <c r="BM142" s="239" t="s">
        <v>7485</v>
      </c>
    </row>
    <row r="143" s="13" customFormat="1">
      <c r="A143" s="13"/>
      <c r="B143" s="241"/>
      <c r="C143" s="242"/>
      <c r="D143" s="243" t="s">
        <v>195</v>
      </c>
      <c r="E143" s="244" t="s">
        <v>1</v>
      </c>
      <c r="F143" s="245" t="s">
        <v>7486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195</v>
      </c>
      <c r="AU143" s="251" t="s">
        <v>83</v>
      </c>
      <c r="AV143" s="13" t="s">
        <v>81</v>
      </c>
      <c r="AW143" s="13" t="s">
        <v>30</v>
      </c>
      <c r="AX143" s="13" t="s">
        <v>73</v>
      </c>
      <c r="AY143" s="251" t="s">
        <v>183</v>
      </c>
    </row>
    <row r="144" s="14" customFormat="1">
      <c r="A144" s="14"/>
      <c r="B144" s="252"/>
      <c r="C144" s="253"/>
      <c r="D144" s="243" t="s">
        <v>195</v>
      </c>
      <c r="E144" s="254" t="s">
        <v>1</v>
      </c>
      <c r="F144" s="255" t="s">
        <v>2210</v>
      </c>
      <c r="G144" s="253"/>
      <c r="H144" s="256">
        <v>270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195</v>
      </c>
      <c r="AU144" s="262" t="s">
        <v>83</v>
      </c>
      <c r="AV144" s="14" t="s">
        <v>83</v>
      </c>
      <c r="AW144" s="14" t="s">
        <v>30</v>
      </c>
      <c r="AX144" s="14" t="s">
        <v>81</v>
      </c>
      <c r="AY144" s="262" t="s">
        <v>183</v>
      </c>
    </row>
    <row r="145" s="2" customFormat="1" ht="21.75" customHeight="1">
      <c r="A145" s="38"/>
      <c r="B145" s="39"/>
      <c r="C145" s="227" t="s">
        <v>146</v>
      </c>
      <c r="D145" s="227" t="s">
        <v>185</v>
      </c>
      <c r="E145" s="228" t="s">
        <v>7487</v>
      </c>
      <c r="F145" s="229" t="s">
        <v>7488</v>
      </c>
      <c r="G145" s="230" t="s">
        <v>1408</v>
      </c>
      <c r="H145" s="231">
        <v>1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4339</v>
      </c>
      <c r="AT145" s="239" t="s">
        <v>185</v>
      </c>
      <c r="AU145" s="239" t="s">
        <v>83</v>
      </c>
      <c r="AY145" s="17" t="s">
        <v>183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81</v>
      </c>
      <c r="BK145" s="240">
        <f>ROUND(I145*H145,2)</f>
        <v>0</v>
      </c>
      <c r="BL145" s="17" t="s">
        <v>4339</v>
      </c>
      <c r="BM145" s="239" t="s">
        <v>7489</v>
      </c>
    </row>
    <row r="146" s="2" customFormat="1" ht="16.5" customHeight="1">
      <c r="A146" s="38"/>
      <c r="B146" s="39"/>
      <c r="C146" s="227" t="s">
        <v>322</v>
      </c>
      <c r="D146" s="227" t="s">
        <v>185</v>
      </c>
      <c r="E146" s="228" t="s">
        <v>7490</v>
      </c>
      <c r="F146" s="229" t="s">
        <v>7491</v>
      </c>
      <c r="G146" s="230" t="s">
        <v>1408</v>
      </c>
      <c r="H146" s="231">
        <v>1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4339</v>
      </c>
      <c r="AT146" s="239" t="s">
        <v>185</v>
      </c>
      <c r="AU146" s="239" t="s">
        <v>83</v>
      </c>
      <c r="AY146" s="17" t="s">
        <v>183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81</v>
      </c>
      <c r="BK146" s="240">
        <f>ROUND(I146*H146,2)</f>
        <v>0</v>
      </c>
      <c r="BL146" s="17" t="s">
        <v>4339</v>
      </c>
      <c r="BM146" s="239" t="s">
        <v>7492</v>
      </c>
    </row>
    <row r="147" s="2" customFormat="1" ht="16.5" customHeight="1">
      <c r="A147" s="38"/>
      <c r="B147" s="39"/>
      <c r="C147" s="227" t="s">
        <v>327</v>
      </c>
      <c r="D147" s="227" t="s">
        <v>185</v>
      </c>
      <c r="E147" s="228" t="s">
        <v>7493</v>
      </c>
      <c r="F147" s="229" t="s">
        <v>7494</v>
      </c>
      <c r="G147" s="230" t="s">
        <v>1408</v>
      </c>
      <c r="H147" s="231">
        <v>1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4339</v>
      </c>
      <c r="AT147" s="239" t="s">
        <v>185</v>
      </c>
      <c r="AU147" s="239" t="s">
        <v>83</v>
      </c>
      <c r="AY147" s="17" t="s">
        <v>183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4339</v>
      </c>
      <c r="BM147" s="239" t="s">
        <v>7495</v>
      </c>
    </row>
    <row r="148" s="2" customFormat="1" ht="16.5" customHeight="1">
      <c r="A148" s="38"/>
      <c r="B148" s="39"/>
      <c r="C148" s="227" t="s">
        <v>331</v>
      </c>
      <c r="D148" s="227" t="s">
        <v>185</v>
      </c>
      <c r="E148" s="228" t="s">
        <v>7496</v>
      </c>
      <c r="F148" s="229" t="s">
        <v>7497</v>
      </c>
      <c r="G148" s="230" t="s">
        <v>1408</v>
      </c>
      <c r="H148" s="231">
        <v>1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4339</v>
      </c>
      <c r="AT148" s="239" t="s">
        <v>185</v>
      </c>
      <c r="AU148" s="239" t="s">
        <v>83</v>
      </c>
      <c r="AY148" s="17" t="s">
        <v>183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4339</v>
      </c>
      <c r="BM148" s="239" t="s">
        <v>7498</v>
      </c>
    </row>
    <row r="149" s="2" customFormat="1" ht="16.5" customHeight="1">
      <c r="A149" s="38"/>
      <c r="B149" s="39"/>
      <c r="C149" s="227" t="s">
        <v>335</v>
      </c>
      <c r="D149" s="227" t="s">
        <v>185</v>
      </c>
      <c r="E149" s="228" t="s">
        <v>7499</v>
      </c>
      <c r="F149" s="229" t="s">
        <v>7500</v>
      </c>
      <c r="G149" s="230" t="s">
        <v>1408</v>
      </c>
      <c r="H149" s="231">
        <v>1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4339</v>
      </c>
      <c r="AT149" s="239" t="s">
        <v>185</v>
      </c>
      <c r="AU149" s="239" t="s">
        <v>83</v>
      </c>
      <c r="AY149" s="17" t="s">
        <v>183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81</v>
      </c>
      <c r="BK149" s="240">
        <f>ROUND(I149*H149,2)</f>
        <v>0</v>
      </c>
      <c r="BL149" s="17" t="s">
        <v>4339</v>
      </c>
      <c r="BM149" s="239" t="s">
        <v>7501</v>
      </c>
    </row>
    <row r="150" s="2" customFormat="1" ht="16.5" customHeight="1">
      <c r="A150" s="38"/>
      <c r="B150" s="39"/>
      <c r="C150" s="227" t="s">
        <v>343</v>
      </c>
      <c r="D150" s="227" t="s">
        <v>185</v>
      </c>
      <c r="E150" s="228" t="s">
        <v>7502</v>
      </c>
      <c r="F150" s="229" t="s">
        <v>7503</v>
      </c>
      <c r="G150" s="230" t="s">
        <v>1408</v>
      </c>
      <c r="H150" s="231">
        <v>1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4339</v>
      </c>
      <c r="AT150" s="239" t="s">
        <v>185</v>
      </c>
      <c r="AU150" s="239" t="s">
        <v>83</v>
      </c>
      <c r="AY150" s="17" t="s">
        <v>183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4339</v>
      </c>
      <c r="BM150" s="239" t="s">
        <v>7504</v>
      </c>
    </row>
    <row r="151" s="2" customFormat="1" ht="16.5" customHeight="1">
      <c r="A151" s="38"/>
      <c r="B151" s="39"/>
      <c r="C151" s="227" t="s">
        <v>349</v>
      </c>
      <c r="D151" s="227" t="s">
        <v>185</v>
      </c>
      <c r="E151" s="228" t="s">
        <v>7505</v>
      </c>
      <c r="F151" s="229" t="s">
        <v>7506</v>
      </c>
      <c r="G151" s="230" t="s">
        <v>1408</v>
      </c>
      <c r="H151" s="231">
        <v>1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4339</v>
      </c>
      <c r="AT151" s="239" t="s">
        <v>185</v>
      </c>
      <c r="AU151" s="239" t="s">
        <v>83</v>
      </c>
      <c r="AY151" s="17" t="s">
        <v>183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4339</v>
      </c>
      <c r="BM151" s="239" t="s">
        <v>7507</v>
      </c>
    </row>
    <row r="152" s="2" customFormat="1" ht="16.5" customHeight="1">
      <c r="A152" s="38"/>
      <c r="B152" s="39"/>
      <c r="C152" s="227" t="s">
        <v>7</v>
      </c>
      <c r="D152" s="227" t="s">
        <v>185</v>
      </c>
      <c r="E152" s="228" t="s">
        <v>7508</v>
      </c>
      <c r="F152" s="229" t="s">
        <v>7509</v>
      </c>
      <c r="G152" s="230" t="s">
        <v>1408</v>
      </c>
      <c r="H152" s="231">
        <v>1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38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4339</v>
      </c>
      <c r="AT152" s="239" t="s">
        <v>185</v>
      </c>
      <c r="AU152" s="239" t="s">
        <v>83</v>
      </c>
      <c r="AY152" s="17" t="s">
        <v>183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81</v>
      </c>
      <c r="BK152" s="240">
        <f>ROUND(I152*H152,2)</f>
        <v>0</v>
      </c>
      <c r="BL152" s="17" t="s">
        <v>4339</v>
      </c>
      <c r="BM152" s="239" t="s">
        <v>7510</v>
      </c>
    </row>
    <row r="153" s="2" customFormat="1" ht="16.5" customHeight="1">
      <c r="A153" s="38"/>
      <c r="B153" s="39"/>
      <c r="C153" s="227" t="s">
        <v>362</v>
      </c>
      <c r="D153" s="227" t="s">
        <v>185</v>
      </c>
      <c r="E153" s="228" t="s">
        <v>7511</v>
      </c>
      <c r="F153" s="229" t="s">
        <v>7512</v>
      </c>
      <c r="G153" s="230" t="s">
        <v>1408</v>
      </c>
      <c r="H153" s="231">
        <v>1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4339</v>
      </c>
      <c r="AT153" s="239" t="s">
        <v>185</v>
      </c>
      <c r="AU153" s="239" t="s">
        <v>83</v>
      </c>
      <c r="AY153" s="17" t="s">
        <v>183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4339</v>
      </c>
      <c r="BM153" s="239" t="s">
        <v>7513</v>
      </c>
    </row>
    <row r="154" s="2" customFormat="1" ht="16.5" customHeight="1">
      <c r="A154" s="38"/>
      <c r="B154" s="39"/>
      <c r="C154" s="227" t="s">
        <v>370</v>
      </c>
      <c r="D154" s="227" t="s">
        <v>185</v>
      </c>
      <c r="E154" s="228" t="s">
        <v>7514</v>
      </c>
      <c r="F154" s="229" t="s">
        <v>7515</v>
      </c>
      <c r="G154" s="230" t="s">
        <v>1408</v>
      </c>
      <c r="H154" s="231">
        <v>1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4339</v>
      </c>
      <c r="AT154" s="239" t="s">
        <v>185</v>
      </c>
      <c r="AU154" s="239" t="s">
        <v>83</v>
      </c>
      <c r="AY154" s="17" t="s">
        <v>183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81</v>
      </c>
      <c r="BK154" s="240">
        <f>ROUND(I154*H154,2)</f>
        <v>0</v>
      </c>
      <c r="BL154" s="17" t="s">
        <v>4339</v>
      </c>
      <c r="BM154" s="239" t="s">
        <v>7516</v>
      </c>
    </row>
    <row r="155" s="13" customFormat="1">
      <c r="A155" s="13"/>
      <c r="B155" s="241"/>
      <c r="C155" s="242"/>
      <c r="D155" s="243" t="s">
        <v>195</v>
      </c>
      <c r="E155" s="244" t="s">
        <v>1</v>
      </c>
      <c r="F155" s="245" t="s">
        <v>7517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195</v>
      </c>
      <c r="AU155" s="251" t="s">
        <v>83</v>
      </c>
      <c r="AV155" s="13" t="s">
        <v>81</v>
      </c>
      <c r="AW155" s="13" t="s">
        <v>30</v>
      </c>
      <c r="AX155" s="13" t="s">
        <v>73</v>
      </c>
      <c r="AY155" s="251" t="s">
        <v>183</v>
      </c>
    </row>
    <row r="156" s="14" customFormat="1">
      <c r="A156" s="14"/>
      <c r="B156" s="252"/>
      <c r="C156" s="253"/>
      <c r="D156" s="243" t="s">
        <v>195</v>
      </c>
      <c r="E156" s="254" t="s">
        <v>1</v>
      </c>
      <c r="F156" s="255" t="s">
        <v>81</v>
      </c>
      <c r="G156" s="253"/>
      <c r="H156" s="256">
        <v>1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195</v>
      </c>
      <c r="AU156" s="262" t="s">
        <v>83</v>
      </c>
      <c r="AV156" s="14" t="s">
        <v>83</v>
      </c>
      <c r="AW156" s="14" t="s">
        <v>30</v>
      </c>
      <c r="AX156" s="14" t="s">
        <v>81</v>
      </c>
      <c r="AY156" s="262" t="s">
        <v>183</v>
      </c>
    </row>
    <row r="157" s="2" customFormat="1" ht="16.5" customHeight="1">
      <c r="A157" s="38"/>
      <c r="B157" s="39"/>
      <c r="C157" s="227" t="s">
        <v>376</v>
      </c>
      <c r="D157" s="227" t="s">
        <v>185</v>
      </c>
      <c r="E157" s="228" t="s">
        <v>7518</v>
      </c>
      <c r="F157" s="229" t="s">
        <v>7519</v>
      </c>
      <c r="G157" s="230" t="s">
        <v>1408</v>
      </c>
      <c r="H157" s="231">
        <v>1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4339</v>
      </c>
      <c r="AT157" s="239" t="s">
        <v>185</v>
      </c>
      <c r="AU157" s="239" t="s">
        <v>83</v>
      </c>
      <c r="AY157" s="17" t="s">
        <v>183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4339</v>
      </c>
      <c r="BM157" s="239" t="s">
        <v>7520</v>
      </c>
    </row>
    <row r="158" s="2" customFormat="1" ht="16.5" customHeight="1">
      <c r="A158" s="38"/>
      <c r="B158" s="39"/>
      <c r="C158" s="227" t="s">
        <v>391</v>
      </c>
      <c r="D158" s="227" t="s">
        <v>185</v>
      </c>
      <c r="E158" s="228" t="s">
        <v>7521</v>
      </c>
      <c r="F158" s="229" t="s">
        <v>7522</v>
      </c>
      <c r="G158" s="230" t="s">
        <v>1408</v>
      </c>
      <c r="H158" s="231">
        <v>1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4339</v>
      </c>
      <c r="AT158" s="239" t="s">
        <v>185</v>
      </c>
      <c r="AU158" s="239" t="s">
        <v>83</v>
      </c>
      <c r="AY158" s="17" t="s">
        <v>183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81</v>
      </c>
      <c r="BK158" s="240">
        <f>ROUND(I158*H158,2)</f>
        <v>0</v>
      </c>
      <c r="BL158" s="17" t="s">
        <v>4339</v>
      </c>
      <c r="BM158" s="239" t="s">
        <v>7523</v>
      </c>
    </row>
    <row r="159" s="12" customFormat="1" ht="22.8" customHeight="1">
      <c r="A159" s="12"/>
      <c r="B159" s="211"/>
      <c r="C159" s="212"/>
      <c r="D159" s="213" t="s">
        <v>72</v>
      </c>
      <c r="E159" s="225" t="s">
        <v>7524</v>
      </c>
      <c r="F159" s="225" t="s">
        <v>7525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SUM(P160:P164)</f>
        <v>0</v>
      </c>
      <c r="Q159" s="219"/>
      <c r="R159" s="220">
        <f>SUM(R160:R164)</f>
        <v>0</v>
      </c>
      <c r="S159" s="219"/>
      <c r="T159" s="221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244</v>
      </c>
      <c r="AT159" s="223" t="s">
        <v>72</v>
      </c>
      <c r="AU159" s="223" t="s">
        <v>81</v>
      </c>
      <c r="AY159" s="222" t="s">
        <v>183</v>
      </c>
      <c r="BK159" s="224">
        <f>SUM(BK160:BK164)</f>
        <v>0</v>
      </c>
    </row>
    <row r="160" s="2" customFormat="1" ht="16.5" customHeight="1">
      <c r="A160" s="38"/>
      <c r="B160" s="39"/>
      <c r="C160" s="227" t="s">
        <v>398</v>
      </c>
      <c r="D160" s="227" t="s">
        <v>185</v>
      </c>
      <c r="E160" s="228" t="s">
        <v>7526</v>
      </c>
      <c r="F160" s="229" t="s">
        <v>7527</v>
      </c>
      <c r="G160" s="230" t="s">
        <v>1408</v>
      </c>
      <c r="H160" s="231">
        <v>1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4339</v>
      </c>
      <c r="AT160" s="239" t="s">
        <v>185</v>
      </c>
      <c r="AU160" s="239" t="s">
        <v>83</v>
      </c>
      <c r="AY160" s="17" t="s">
        <v>183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81</v>
      </c>
      <c r="BK160" s="240">
        <f>ROUND(I160*H160,2)</f>
        <v>0</v>
      </c>
      <c r="BL160" s="17" t="s">
        <v>4339</v>
      </c>
      <c r="BM160" s="239" t="s">
        <v>7528</v>
      </c>
    </row>
    <row r="161" s="2" customFormat="1" ht="16.5" customHeight="1">
      <c r="A161" s="38"/>
      <c r="B161" s="39"/>
      <c r="C161" s="227" t="s">
        <v>404</v>
      </c>
      <c r="D161" s="227" t="s">
        <v>185</v>
      </c>
      <c r="E161" s="228" t="s">
        <v>7529</v>
      </c>
      <c r="F161" s="229" t="s">
        <v>7530</v>
      </c>
      <c r="G161" s="230" t="s">
        <v>7531</v>
      </c>
      <c r="H161" s="231">
        <v>1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4339</v>
      </c>
      <c r="AT161" s="239" t="s">
        <v>185</v>
      </c>
      <c r="AU161" s="239" t="s">
        <v>83</v>
      </c>
      <c r="AY161" s="17" t="s">
        <v>183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81</v>
      </c>
      <c r="BK161" s="240">
        <f>ROUND(I161*H161,2)</f>
        <v>0</v>
      </c>
      <c r="BL161" s="17" t="s">
        <v>4339</v>
      </c>
      <c r="BM161" s="239" t="s">
        <v>7532</v>
      </c>
    </row>
    <row r="162" s="2" customFormat="1" ht="16.5" customHeight="1">
      <c r="A162" s="38"/>
      <c r="B162" s="39"/>
      <c r="C162" s="227" t="s">
        <v>414</v>
      </c>
      <c r="D162" s="227" t="s">
        <v>185</v>
      </c>
      <c r="E162" s="228" t="s">
        <v>7533</v>
      </c>
      <c r="F162" s="229" t="s">
        <v>7534</v>
      </c>
      <c r="G162" s="230" t="s">
        <v>1408</v>
      </c>
      <c r="H162" s="231">
        <v>1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4339</v>
      </c>
      <c r="AT162" s="239" t="s">
        <v>185</v>
      </c>
      <c r="AU162" s="239" t="s">
        <v>83</v>
      </c>
      <c r="AY162" s="17" t="s">
        <v>183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4339</v>
      </c>
      <c r="BM162" s="239" t="s">
        <v>7535</v>
      </c>
    </row>
    <row r="163" s="2" customFormat="1" ht="16.5" customHeight="1">
      <c r="A163" s="38"/>
      <c r="B163" s="39"/>
      <c r="C163" s="227" t="s">
        <v>419</v>
      </c>
      <c r="D163" s="227" t="s">
        <v>185</v>
      </c>
      <c r="E163" s="228" t="s">
        <v>7536</v>
      </c>
      <c r="F163" s="229" t="s">
        <v>7537</v>
      </c>
      <c r="G163" s="230" t="s">
        <v>1408</v>
      </c>
      <c r="H163" s="231">
        <v>1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4339</v>
      </c>
      <c r="AT163" s="239" t="s">
        <v>185</v>
      </c>
      <c r="AU163" s="239" t="s">
        <v>83</v>
      </c>
      <c r="AY163" s="17" t="s">
        <v>183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4339</v>
      </c>
      <c r="BM163" s="239" t="s">
        <v>7538</v>
      </c>
    </row>
    <row r="164" s="2" customFormat="1" ht="16.5" customHeight="1">
      <c r="A164" s="38"/>
      <c r="B164" s="39"/>
      <c r="C164" s="227" t="s">
        <v>424</v>
      </c>
      <c r="D164" s="227" t="s">
        <v>185</v>
      </c>
      <c r="E164" s="228" t="s">
        <v>7539</v>
      </c>
      <c r="F164" s="229" t="s">
        <v>7540</v>
      </c>
      <c r="G164" s="230" t="s">
        <v>7541</v>
      </c>
      <c r="H164" s="231">
        <v>1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38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4339</v>
      </c>
      <c r="AT164" s="239" t="s">
        <v>185</v>
      </c>
      <c r="AU164" s="239" t="s">
        <v>83</v>
      </c>
      <c r="AY164" s="17" t="s">
        <v>183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81</v>
      </c>
      <c r="BK164" s="240">
        <f>ROUND(I164*H164,2)</f>
        <v>0</v>
      </c>
      <c r="BL164" s="17" t="s">
        <v>4339</v>
      </c>
      <c r="BM164" s="239" t="s">
        <v>7542</v>
      </c>
    </row>
    <row r="165" s="12" customFormat="1" ht="22.8" customHeight="1">
      <c r="A165" s="12"/>
      <c r="B165" s="211"/>
      <c r="C165" s="212"/>
      <c r="D165" s="213" t="s">
        <v>72</v>
      </c>
      <c r="E165" s="225" t="s">
        <v>7543</v>
      </c>
      <c r="F165" s="225" t="s">
        <v>7544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SUM(P166:P168)</f>
        <v>0</v>
      </c>
      <c r="Q165" s="219"/>
      <c r="R165" s="220">
        <f>SUM(R166:R168)</f>
        <v>0</v>
      </c>
      <c r="S165" s="219"/>
      <c r="T165" s="221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244</v>
      </c>
      <c r="AT165" s="223" t="s">
        <v>72</v>
      </c>
      <c r="AU165" s="223" t="s">
        <v>81</v>
      </c>
      <c r="AY165" s="222" t="s">
        <v>183</v>
      </c>
      <c r="BK165" s="224">
        <f>SUM(BK166:BK168)</f>
        <v>0</v>
      </c>
    </row>
    <row r="166" s="2" customFormat="1" ht="16.5" customHeight="1">
      <c r="A166" s="38"/>
      <c r="B166" s="39"/>
      <c r="C166" s="227" t="s">
        <v>428</v>
      </c>
      <c r="D166" s="227" t="s">
        <v>185</v>
      </c>
      <c r="E166" s="228" t="s">
        <v>7545</v>
      </c>
      <c r="F166" s="229" t="s">
        <v>7546</v>
      </c>
      <c r="G166" s="230" t="s">
        <v>1408</v>
      </c>
      <c r="H166" s="231">
        <v>1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4339</v>
      </c>
      <c r="AT166" s="239" t="s">
        <v>185</v>
      </c>
      <c r="AU166" s="239" t="s">
        <v>83</v>
      </c>
      <c r="AY166" s="17" t="s">
        <v>183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81</v>
      </c>
      <c r="BK166" s="240">
        <f>ROUND(I166*H166,2)</f>
        <v>0</v>
      </c>
      <c r="BL166" s="17" t="s">
        <v>4339</v>
      </c>
      <c r="BM166" s="239" t="s">
        <v>7547</v>
      </c>
    </row>
    <row r="167" s="2" customFormat="1" ht="16.5" customHeight="1">
      <c r="A167" s="38"/>
      <c r="B167" s="39"/>
      <c r="C167" s="227" t="s">
        <v>435</v>
      </c>
      <c r="D167" s="227" t="s">
        <v>185</v>
      </c>
      <c r="E167" s="228" t="s">
        <v>7548</v>
      </c>
      <c r="F167" s="229" t="s">
        <v>7549</v>
      </c>
      <c r="G167" s="230" t="s">
        <v>1408</v>
      </c>
      <c r="H167" s="231">
        <v>1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4339</v>
      </c>
      <c r="AT167" s="239" t="s">
        <v>185</v>
      </c>
      <c r="AU167" s="239" t="s">
        <v>83</v>
      </c>
      <c r="AY167" s="17" t="s">
        <v>183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81</v>
      </c>
      <c r="BK167" s="240">
        <f>ROUND(I167*H167,2)</f>
        <v>0</v>
      </c>
      <c r="BL167" s="17" t="s">
        <v>4339</v>
      </c>
      <c r="BM167" s="239" t="s">
        <v>7550</v>
      </c>
    </row>
    <row r="168" s="2" customFormat="1" ht="16.5" customHeight="1">
      <c r="A168" s="38"/>
      <c r="B168" s="39"/>
      <c r="C168" s="227" t="s">
        <v>439</v>
      </c>
      <c r="D168" s="227" t="s">
        <v>185</v>
      </c>
      <c r="E168" s="228" t="s">
        <v>7551</v>
      </c>
      <c r="F168" s="229" t="s">
        <v>7552</v>
      </c>
      <c r="G168" s="230" t="s">
        <v>1408</v>
      </c>
      <c r="H168" s="231">
        <v>1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38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4339</v>
      </c>
      <c r="AT168" s="239" t="s">
        <v>185</v>
      </c>
      <c r="AU168" s="239" t="s">
        <v>83</v>
      </c>
      <c r="AY168" s="17" t="s">
        <v>183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81</v>
      </c>
      <c r="BK168" s="240">
        <f>ROUND(I168*H168,2)</f>
        <v>0</v>
      </c>
      <c r="BL168" s="17" t="s">
        <v>4339</v>
      </c>
      <c r="BM168" s="239" t="s">
        <v>7553</v>
      </c>
    </row>
    <row r="169" s="12" customFormat="1" ht="22.8" customHeight="1">
      <c r="A169" s="12"/>
      <c r="B169" s="211"/>
      <c r="C169" s="212"/>
      <c r="D169" s="213" t="s">
        <v>72</v>
      </c>
      <c r="E169" s="225" t="s">
        <v>7554</v>
      </c>
      <c r="F169" s="225" t="s">
        <v>7555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SUM(P170:P175)</f>
        <v>0</v>
      </c>
      <c r="Q169" s="219"/>
      <c r="R169" s="220">
        <f>SUM(R170:R175)</f>
        <v>0</v>
      </c>
      <c r="S169" s="219"/>
      <c r="T169" s="221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244</v>
      </c>
      <c r="AT169" s="223" t="s">
        <v>72</v>
      </c>
      <c r="AU169" s="223" t="s">
        <v>81</v>
      </c>
      <c r="AY169" s="222" t="s">
        <v>183</v>
      </c>
      <c r="BK169" s="224">
        <f>SUM(BK170:BK175)</f>
        <v>0</v>
      </c>
    </row>
    <row r="170" s="2" customFormat="1" ht="16.5" customHeight="1">
      <c r="A170" s="38"/>
      <c r="B170" s="39"/>
      <c r="C170" s="227" t="s">
        <v>444</v>
      </c>
      <c r="D170" s="227" t="s">
        <v>185</v>
      </c>
      <c r="E170" s="228" t="s">
        <v>7556</v>
      </c>
      <c r="F170" s="229" t="s">
        <v>7557</v>
      </c>
      <c r="G170" s="230" t="s">
        <v>1408</v>
      </c>
      <c r="H170" s="231">
        <v>1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4339</v>
      </c>
      <c r="AT170" s="239" t="s">
        <v>185</v>
      </c>
      <c r="AU170" s="239" t="s">
        <v>83</v>
      </c>
      <c r="AY170" s="17" t="s">
        <v>183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81</v>
      </c>
      <c r="BK170" s="240">
        <f>ROUND(I170*H170,2)</f>
        <v>0</v>
      </c>
      <c r="BL170" s="17" t="s">
        <v>4339</v>
      </c>
      <c r="BM170" s="239" t="s">
        <v>7558</v>
      </c>
    </row>
    <row r="171" s="2" customFormat="1" ht="16.5" customHeight="1">
      <c r="A171" s="38"/>
      <c r="B171" s="39"/>
      <c r="C171" s="227" t="s">
        <v>448</v>
      </c>
      <c r="D171" s="227" t="s">
        <v>185</v>
      </c>
      <c r="E171" s="228" t="s">
        <v>7559</v>
      </c>
      <c r="F171" s="229" t="s">
        <v>7560</v>
      </c>
      <c r="G171" s="230" t="s">
        <v>1875</v>
      </c>
      <c r="H171" s="231">
        <v>1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4339</v>
      </c>
      <c r="AT171" s="239" t="s">
        <v>185</v>
      </c>
      <c r="AU171" s="239" t="s">
        <v>83</v>
      </c>
      <c r="AY171" s="17" t="s">
        <v>183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4339</v>
      </c>
      <c r="BM171" s="239" t="s">
        <v>7561</v>
      </c>
    </row>
    <row r="172" s="2" customFormat="1" ht="24.15" customHeight="1">
      <c r="A172" s="38"/>
      <c r="B172" s="39"/>
      <c r="C172" s="227" t="s">
        <v>453</v>
      </c>
      <c r="D172" s="227" t="s">
        <v>185</v>
      </c>
      <c r="E172" s="228" t="s">
        <v>7562</v>
      </c>
      <c r="F172" s="229" t="s">
        <v>7563</v>
      </c>
      <c r="G172" s="230" t="s">
        <v>1875</v>
      </c>
      <c r="H172" s="231">
        <v>1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38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4339</v>
      </c>
      <c r="AT172" s="239" t="s">
        <v>185</v>
      </c>
      <c r="AU172" s="239" t="s">
        <v>83</v>
      </c>
      <c r="AY172" s="17" t="s">
        <v>183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81</v>
      </c>
      <c r="BK172" s="240">
        <f>ROUND(I172*H172,2)</f>
        <v>0</v>
      </c>
      <c r="BL172" s="17" t="s">
        <v>4339</v>
      </c>
      <c r="BM172" s="239" t="s">
        <v>7564</v>
      </c>
    </row>
    <row r="173" s="13" customFormat="1">
      <c r="A173" s="13"/>
      <c r="B173" s="241"/>
      <c r="C173" s="242"/>
      <c r="D173" s="243" t="s">
        <v>195</v>
      </c>
      <c r="E173" s="244" t="s">
        <v>1</v>
      </c>
      <c r="F173" s="245" t="s">
        <v>7565</v>
      </c>
      <c r="G173" s="242"/>
      <c r="H173" s="244" t="s">
        <v>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195</v>
      </c>
      <c r="AU173" s="251" t="s">
        <v>83</v>
      </c>
      <c r="AV173" s="13" t="s">
        <v>81</v>
      </c>
      <c r="AW173" s="13" t="s">
        <v>30</v>
      </c>
      <c r="AX173" s="13" t="s">
        <v>73</v>
      </c>
      <c r="AY173" s="251" t="s">
        <v>183</v>
      </c>
    </row>
    <row r="174" s="14" customFormat="1">
      <c r="A174" s="14"/>
      <c r="B174" s="252"/>
      <c r="C174" s="253"/>
      <c r="D174" s="243" t="s">
        <v>195</v>
      </c>
      <c r="E174" s="254" t="s">
        <v>1</v>
      </c>
      <c r="F174" s="255" t="s">
        <v>81</v>
      </c>
      <c r="G174" s="253"/>
      <c r="H174" s="256">
        <v>1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195</v>
      </c>
      <c r="AU174" s="262" t="s">
        <v>83</v>
      </c>
      <c r="AV174" s="14" t="s">
        <v>83</v>
      </c>
      <c r="AW174" s="14" t="s">
        <v>30</v>
      </c>
      <c r="AX174" s="14" t="s">
        <v>81</v>
      </c>
      <c r="AY174" s="262" t="s">
        <v>183</v>
      </c>
    </row>
    <row r="175" s="2" customFormat="1" ht="16.5" customHeight="1">
      <c r="A175" s="38"/>
      <c r="B175" s="39"/>
      <c r="C175" s="227" t="s">
        <v>461</v>
      </c>
      <c r="D175" s="227" t="s">
        <v>185</v>
      </c>
      <c r="E175" s="228" t="s">
        <v>7566</v>
      </c>
      <c r="F175" s="229" t="s">
        <v>7567</v>
      </c>
      <c r="G175" s="230" t="s">
        <v>1875</v>
      </c>
      <c r="H175" s="231">
        <v>1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4339</v>
      </c>
      <c r="AT175" s="239" t="s">
        <v>185</v>
      </c>
      <c r="AU175" s="239" t="s">
        <v>83</v>
      </c>
      <c r="AY175" s="17" t="s">
        <v>183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81</v>
      </c>
      <c r="BK175" s="240">
        <f>ROUND(I175*H175,2)</f>
        <v>0</v>
      </c>
      <c r="BL175" s="17" t="s">
        <v>4339</v>
      </c>
      <c r="BM175" s="239" t="s">
        <v>7568</v>
      </c>
    </row>
    <row r="176" s="12" customFormat="1" ht="22.8" customHeight="1">
      <c r="A176" s="12"/>
      <c r="B176" s="211"/>
      <c r="C176" s="212"/>
      <c r="D176" s="213" t="s">
        <v>72</v>
      </c>
      <c r="E176" s="225" t="s">
        <v>7569</v>
      </c>
      <c r="F176" s="225" t="s">
        <v>7570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SUM(P177:P181)</f>
        <v>0</v>
      </c>
      <c r="Q176" s="219"/>
      <c r="R176" s="220">
        <f>SUM(R177:R181)</f>
        <v>0</v>
      </c>
      <c r="S176" s="219"/>
      <c r="T176" s="221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244</v>
      </c>
      <c r="AT176" s="223" t="s">
        <v>72</v>
      </c>
      <c r="AU176" s="223" t="s">
        <v>81</v>
      </c>
      <c r="AY176" s="222" t="s">
        <v>183</v>
      </c>
      <c r="BK176" s="224">
        <f>SUM(BK177:BK181)</f>
        <v>0</v>
      </c>
    </row>
    <row r="177" s="2" customFormat="1" ht="16.5" customHeight="1">
      <c r="A177" s="38"/>
      <c r="B177" s="39"/>
      <c r="C177" s="227" t="s">
        <v>468</v>
      </c>
      <c r="D177" s="227" t="s">
        <v>185</v>
      </c>
      <c r="E177" s="228" t="s">
        <v>7571</v>
      </c>
      <c r="F177" s="229" t="s">
        <v>7572</v>
      </c>
      <c r="G177" s="230" t="s">
        <v>1408</v>
      </c>
      <c r="H177" s="231">
        <v>1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4339</v>
      </c>
      <c r="AT177" s="239" t="s">
        <v>185</v>
      </c>
      <c r="AU177" s="239" t="s">
        <v>83</v>
      </c>
      <c r="AY177" s="17" t="s">
        <v>183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81</v>
      </c>
      <c r="BK177" s="240">
        <f>ROUND(I177*H177,2)</f>
        <v>0</v>
      </c>
      <c r="BL177" s="17" t="s">
        <v>4339</v>
      </c>
      <c r="BM177" s="239" t="s">
        <v>7573</v>
      </c>
    </row>
    <row r="178" s="2" customFormat="1" ht="16.5" customHeight="1">
      <c r="A178" s="38"/>
      <c r="B178" s="39"/>
      <c r="C178" s="227" t="s">
        <v>475</v>
      </c>
      <c r="D178" s="227" t="s">
        <v>185</v>
      </c>
      <c r="E178" s="228" t="s">
        <v>7574</v>
      </c>
      <c r="F178" s="229" t="s">
        <v>7575</v>
      </c>
      <c r="G178" s="230" t="s">
        <v>1408</v>
      </c>
      <c r="H178" s="231">
        <v>1</v>
      </c>
      <c r="I178" s="232"/>
      <c r="J178" s="233">
        <f>ROUND(I178*H178,2)</f>
        <v>0</v>
      </c>
      <c r="K178" s="234"/>
      <c r="L178" s="44"/>
      <c r="M178" s="235" t="s">
        <v>1</v>
      </c>
      <c r="N178" s="236" t="s">
        <v>38</v>
      </c>
      <c r="O178" s="91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4339</v>
      </c>
      <c r="AT178" s="239" t="s">
        <v>185</v>
      </c>
      <c r="AU178" s="239" t="s">
        <v>83</v>
      </c>
      <c r="AY178" s="17" t="s">
        <v>183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81</v>
      </c>
      <c r="BK178" s="240">
        <f>ROUND(I178*H178,2)</f>
        <v>0</v>
      </c>
      <c r="BL178" s="17" t="s">
        <v>4339</v>
      </c>
      <c r="BM178" s="239" t="s">
        <v>7576</v>
      </c>
    </row>
    <row r="179" s="2" customFormat="1" ht="16.5" customHeight="1">
      <c r="A179" s="38"/>
      <c r="B179" s="39"/>
      <c r="C179" s="227" t="s">
        <v>482</v>
      </c>
      <c r="D179" s="227" t="s">
        <v>185</v>
      </c>
      <c r="E179" s="228" t="s">
        <v>7577</v>
      </c>
      <c r="F179" s="229" t="s">
        <v>7578</v>
      </c>
      <c r="G179" s="230" t="s">
        <v>1408</v>
      </c>
      <c r="H179" s="231">
        <v>1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4339</v>
      </c>
      <c r="AT179" s="239" t="s">
        <v>185</v>
      </c>
      <c r="AU179" s="239" t="s">
        <v>83</v>
      </c>
      <c r="AY179" s="17" t="s">
        <v>183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81</v>
      </c>
      <c r="BK179" s="240">
        <f>ROUND(I179*H179,2)</f>
        <v>0</v>
      </c>
      <c r="BL179" s="17" t="s">
        <v>4339</v>
      </c>
      <c r="BM179" s="239" t="s">
        <v>7579</v>
      </c>
    </row>
    <row r="180" s="2" customFormat="1" ht="16.5" customHeight="1">
      <c r="A180" s="38"/>
      <c r="B180" s="39"/>
      <c r="C180" s="227" t="s">
        <v>489</v>
      </c>
      <c r="D180" s="227" t="s">
        <v>185</v>
      </c>
      <c r="E180" s="228" t="s">
        <v>7580</v>
      </c>
      <c r="F180" s="229" t="s">
        <v>7581</v>
      </c>
      <c r="G180" s="230" t="s">
        <v>7582</v>
      </c>
      <c r="H180" s="231">
        <v>1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38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4339</v>
      </c>
      <c r="AT180" s="239" t="s">
        <v>185</v>
      </c>
      <c r="AU180" s="239" t="s">
        <v>83</v>
      </c>
      <c r="AY180" s="17" t="s">
        <v>183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81</v>
      </c>
      <c r="BK180" s="240">
        <f>ROUND(I180*H180,2)</f>
        <v>0</v>
      </c>
      <c r="BL180" s="17" t="s">
        <v>4339</v>
      </c>
      <c r="BM180" s="239" t="s">
        <v>7583</v>
      </c>
    </row>
    <row r="181" s="2" customFormat="1" ht="16.5" customHeight="1">
      <c r="A181" s="38"/>
      <c r="B181" s="39"/>
      <c r="C181" s="227" t="s">
        <v>493</v>
      </c>
      <c r="D181" s="227" t="s">
        <v>185</v>
      </c>
      <c r="E181" s="228" t="s">
        <v>7584</v>
      </c>
      <c r="F181" s="229" t="s">
        <v>7585</v>
      </c>
      <c r="G181" s="230" t="s">
        <v>1875</v>
      </c>
      <c r="H181" s="231">
        <v>1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38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4339</v>
      </c>
      <c r="AT181" s="239" t="s">
        <v>185</v>
      </c>
      <c r="AU181" s="239" t="s">
        <v>83</v>
      </c>
      <c r="AY181" s="17" t="s">
        <v>183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81</v>
      </c>
      <c r="BK181" s="240">
        <f>ROUND(I181*H181,2)</f>
        <v>0</v>
      </c>
      <c r="BL181" s="17" t="s">
        <v>4339</v>
      </c>
      <c r="BM181" s="239" t="s">
        <v>7586</v>
      </c>
    </row>
    <row r="182" s="12" customFormat="1" ht="22.8" customHeight="1">
      <c r="A182" s="12"/>
      <c r="B182" s="211"/>
      <c r="C182" s="212"/>
      <c r="D182" s="213" t="s">
        <v>72</v>
      </c>
      <c r="E182" s="225" t="s">
        <v>4344</v>
      </c>
      <c r="F182" s="225" t="s">
        <v>4345</v>
      </c>
      <c r="G182" s="212"/>
      <c r="H182" s="212"/>
      <c r="I182" s="215"/>
      <c r="J182" s="226">
        <f>BK182</f>
        <v>0</v>
      </c>
      <c r="K182" s="212"/>
      <c r="L182" s="217"/>
      <c r="M182" s="218"/>
      <c r="N182" s="219"/>
      <c r="O182" s="219"/>
      <c r="P182" s="220">
        <f>SUM(P183:P190)</f>
        <v>0</v>
      </c>
      <c r="Q182" s="219"/>
      <c r="R182" s="220">
        <f>SUM(R183:R190)</f>
        <v>0</v>
      </c>
      <c r="S182" s="219"/>
      <c r="T182" s="221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2" t="s">
        <v>244</v>
      </c>
      <c r="AT182" s="223" t="s">
        <v>72</v>
      </c>
      <c r="AU182" s="223" t="s">
        <v>81</v>
      </c>
      <c r="AY182" s="222" t="s">
        <v>183</v>
      </c>
      <c r="BK182" s="224">
        <f>SUM(BK183:BK190)</f>
        <v>0</v>
      </c>
    </row>
    <row r="183" s="2" customFormat="1" ht="16.5" customHeight="1">
      <c r="A183" s="38"/>
      <c r="B183" s="39"/>
      <c r="C183" s="227" t="s">
        <v>500</v>
      </c>
      <c r="D183" s="227" t="s">
        <v>185</v>
      </c>
      <c r="E183" s="228" t="s">
        <v>7587</v>
      </c>
      <c r="F183" s="229" t="s">
        <v>7588</v>
      </c>
      <c r="G183" s="230" t="s">
        <v>1408</v>
      </c>
      <c r="H183" s="231">
        <v>1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38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4339</v>
      </c>
      <c r="AT183" s="239" t="s">
        <v>185</v>
      </c>
      <c r="AU183" s="239" t="s">
        <v>83</v>
      </c>
      <c r="AY183" s="17" t="s">
        <v>183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81</v>
      </c>
      <c r="BK183" s="240">
        <f>ROUND(I183*H183,2)</f>
        <v>0</v>
      </c>
      <c r="BL183" s="17" t="s">
        <v>4339</v>
      </c>
      <c r="BM183" s="239" t="s">
        <v>7589</v>
      </c>
    </row>
    <row r="184" s="2" customFormat="1" ht="21.75" customHeight="1">
      <c r="A184" s="38"/>
      <c r="B184" s="39"/>
      <c r="C184" s="227" t="s">
        <v>505</v>
      </c>
      <c r="D184" s="227" t="s">
        <v>185</v>
      </c>
      <c r="E184" s="228" t="s">
        <v>7590</v>
      </c>
      <c r="F184" s="229" t="s">
        <v>7591</v>
      </c>
      <c r="G184" s="230" t="s">
        <v>1875</v>
      </c>
      <c r="H184" s="231">
        <v>1</v>
      </c>
      <c r="I184" s="232"/>
      <c r="J184" s="233">
        <f>ROUND(I184*H184,2)</f>
        <v>0</v>
      </c>
      <c r="K184" s="234"/>
      <c r="L184" s="44"/>
      <c r="M184" s="235" t="s">
        <v>1</v>
      </c>
      <c r="N184" s="236" t="s">
        <v>38</v>
      </c>
      <c r="O184" s="91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4339</v>
      </c>
      <c r="AT184" s="239" t="s">
        <v>185</v>
      </c>
      <c r="AU184" s="239" t="s">
        <v>83</v>
      </c>
      <c r="AY184" s="17" t="s">
        <v>183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81</v>
      </c>
      <c r="BK184" s="240">
        <f>ROUND(I184*H184,2)</f>
        <v>0</v>
      </c>
      <c r="BL184" s="17" t="s">
        <v>4339</v>
      </c>
      <c r="BM184" s="239" t="s">
        <v>7592</v>
      </c>
    </row>
    <row r="185" s="2" customFormat="1" ht="16.5" customHeight="1">
      <c r="A185" s="38"/>
      <c r="B185" s="39"/>
      <c r="C185" s="227" t="s">
        <v>511</v>
      </c>
      <c r="D185" s="227" t="s">
        <v>185</v>
      </c>
      <c r="E185" s="228" t="s">
        <v>7593</v>
      </c>
      <c r="F185" s="229" t="s">
        <v>7594</v>
      </c>
      <c r="G185" s="230" t="s">
        <v>1408</v>
      </c>
      <c r="H185" s="231">
        <v>1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4339</v>
      </c>
      <c r="AT185" s="239" t="s">
        <v>185</v>
      </c>
      <c r="AU185" s="239" t="s">
        <v>83</v>
      </c>
      <c r="AY185" s="17" t="s">
        <v>183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81</v>
      </c>
      <c r="BK185" s="240">
        <f>ROUND(I185*H185,2)</f>
        <v>0</v>
      </c>
      <c r="BL185" s="17" t="s">
        <v>4339</v>
      </c>
      <c r="BM185" s="239" t="s">
        <v>7595</v>
      </c>
    </row>
    <row r="186" s="2" customFormat="1" ht="16.5" customHeight="1">
      <c r="A186" s="38"/>
      <c r="B186" s="39"/>
      <c r="C186" s="227" t="s">
        <v>517</v>
      </c>
      <c r="D186" s="227" t="s">
        <v>185</v>
      </c>
      <c r="E186" s="228" t="s">
        <v>7596</v>
      </c>
      <c r="F186" s="229" t="s">
        <v>7597</v>
      </c>
      <c r="G186" s="230" t="s">
        <v>1408</v>
      </c>
      <c r="H186" s="231">
        <v>1</v>
      </c>
      <c r="I186" s="232"/>
      <c r="J186" s="233">
        <f>ROUND(I186*H186,2)</f>
        <v>0</v>
      </c>
      <c r="K186" s="234"/>
      <c r="L186" s="44"/>
      <c r="M186" s="235" t="s">
        <v>1</v>
      </c>
      <c r="N186" s="236" t="s">
        <v>38</v>
      </c>
      <c r="O186" s="91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4339</v>
      </c>
      <c r="AT186" s="239" t="s">
        <v>185</v>
      </c>
      <c r="AU186" s="239" t="s">
        <v>83</v>
      </c>
      <c r="AY186" s="17" t="s">
        <v>183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81</v>
      </c>
      <c r="BK186" s="240">
        <f>ROUND(I186*H186,2)</f>
        <v>0</v>
      </c>
      <c r="BL186" s="17" t="s">
        <v>4339</v>
      </c>
      <c r="BM186" s="239" t="s">
        <v>7598</v>
      </c>
    </row>
    <row r="187" s="2" customFormat="1" ht="24.15" customHeight="1">
      <c r="A187" s="38"/>
      <c r="B187" s="39"/>
      <c r="C187" s="227" t="s">
        <v>522</v>
      </c>
      <c r="D187" s="227" t="s">
        <v>185</v>
      </c>
      <c r="E187" s="228" t="s">
        <v>7599</v>
      </c>
      <c r="F187" s="229" t="s">
        <v>7600</v>
      </c>
      <c r="G187" s="230" t="s">
        <v>1408</v>
      </c>
      <c r="H187" s="231">
        <v>1</v>
      </c>
      <c r="I187" s="232"/>
      <c r="J187" s="233">
        <f>ROUND(I187*H187,2)</f>
        <v>0</v>
      </c>
      <c r="K187" s="234"/>
      <c r="L187" s="44"/>
      <c r="M187" s="235" t="s">
        <v>1</v>
      </c>
      <c r="N187" s="236" t="s">
        <v>38</v>
      </c>
      <c r="O187" s="91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4339</v>
      </c>
      <c r="AT187" s="239" t="s">
        <v>185</v>
      </c>
      <c r="AU187" s="239" t="s">
        <v>83</v>
      </c>
      <c r="AY187" s="17" t="s">
        <v>183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81</v>
      </c>
      <c r="BK187" s="240">
        <f>ROUND(I187*H187,2)</f>
        <v>0</v>
      </c>
      <c r="BL187" s="17" t="s">
        <v>4339</v>
      </c>
      <c r="BM187" s="239" t="s">
        <v>7601</v>
      </c>
    </row>
    <row r="188" s="2" customFormat="1" ht="16.5" customHeight="1">
      <c r="A188" s="38"/>
      <c r="B188" s="39"/>
      <c r="C188" s="227" t="s">
        <v>528</v>
      </c>
      <c r="D188" s="227" t="s">
        <v>185</v>
      </c>
      <c r="E188" s="228" t="s">
        <v>4346</v>
      </c>
      <c r="F188" s="229" t="s">
        <v>4347</v>
      </c>
      <c r="G188" s="230" t="s">
        <v>1408</v>
      </c>
      <c r="H188" s="231">
        <v>1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4339</v>
      </c>
      <c r="AT188" s="239" t="s">
        <v>185</v>
      </c>
      <c r="AU188" s="239" t="s">
        <v>83</v>
      </c>
      <c r="AY188" s="17" t="s">
        <v>183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81</v>
      </c>
      <c r="BK188" s="240">
        <f>ROUND(I188*H188,2)</f>
        <v>0</v>
      </c>
      <c r="BL188" s="17" t="s">
        <v>4339</v>
      </c>
      <c r="BM188" s="239" t="s">
        <v>4653</v>
      </c>
    </row>
    <row r="189" s="2" customFormat="1" ht="24.15" customHeight="1">
      <c r="A189" s="38"/>
      <c r="B189" s="39"/>
      <c r="C189" s="227" t="s">
        <v>533</v>
      </c>
      <c r="D189" s="227" t="s">
        <v>185</v>
      </c>
      <c r="E189" s="228" t="s">
        <v>7602</v>
      </c>
      <c r="F189" s="229" t="s">
        <v>7603</v>
      </c>
      <c r="G189" s="230" t="s">
        <v>1408</v>
      </c>
      <c r="H189" s="231">
        <v>1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4339</v>
      </c>
      <c r="AT189" s="239" t="s">
        <v>185</v>
      </c>
      <c r="AU189" s="239" t="s">
        <v>83</v>
      </c>
      <c r="AY189" s="17" t="s">
        <v>183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81</v>
      </c>
      <c r="BK189" s="240">
        <f>ROUND(I189*H189,2)</f>
        <v>0</v>
      </c>
      <c r="BL189" s="17" t="s">
        <v>4339</v>
      </c>
      <c r="BM189" s="239" t="s">
        <v>7604</v>
      </c>
    </row>
    <row r="190" s="2" customFormat="1" ht="16.5" customHeight="1">
      <c r="A190" s="38"/>
      <c r="B190" s="39"/>
      <c r="C190" s="227" t="s">
        <v>552</v>
      </c>
      <c r="D190" s="227" t="s">
        <v>185</v>
      </c>
      <c r="E190" s="228" t="s">
        <v>7605</v>
      </c>
      <c r="F190" s="229" t="s">
        <v>7606</v>
      </c>
      <c r="G190" s="230" t="s">
        <v>7607</v>
      </c>
      <c r="H190" s="231">
        <v>3</v>
      </c>
      <c r="I190" s="232"/>
      <c r="J190" s="233">
        <f>ROUND(I190*H190,2)</f>
        <v>0</v>
      </c>
      <c r="K190" s="234"/>
      <c r="L190" s="44"/>
      <c r="M190" s="290" t="s">
        <v>1</v>
      </c>
      <c r="N190" s="291" t="s">
        <v>38</v>
      </c>
      <c r="O190" s="292"/>
      <c r="P190" s="293">
        <f>O190*H190</f>
        <v>0</v>
      </c>
      <c r="Q190" s="293">
        <v>0</v>
      </c>
      <c r="R190" s="293">
        <f>Q190*H190</f>
        <v>0</v>
      </c>
      <c r="S190" s="293">
        <v>0</v>
      </c>
      <c r="T190" s="29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4339</v>
      </c>
      <c r="AT190" s="239" t="s">
        <v>185</v>
      </c>
      <c r="AU190" s="239" t="s">
        <v>83</v>
      </c>
      <c r="AY190" s="17" t="s">
        <v>183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81</v>
      </c>
      <c r="BK190" s="240">
        <f>ROUND(I190*H190,2)</f>
        <v>0</v>
      </c>
      <c r="BL190" s="17" t="s">
        <v>4339</v>
      </c>
      <c r="BM190" s="239" t="s">
        <v>7608</v>
      </c>
    </row>
    <row r="191" s="2" customFormat="1" ht="6.96" customHeight="1">
      <c r="A191" s="38"/>
      <c r="B191" s="66"/>
      <c r="C191" s="67"/>
      <c r="D191" s="67"/>
      <c r="E191" s="67"/>
      <c r="F191" s="67"/>
      <c r="G191" s="67"/>
      <c r="H191" s="67"/>
      <c r="I191" s="67"/>
      <c r="J191" s="67"/>
      <c r="K191" s="67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cwy2kz7tH8CYwkqyx0lm/eTRwUTKwltusGR20s5uqpgensnsf2/knhCLSefUMVoNDW83AdgI9Hv/lLi6Ow4Krw==" hashValue="uVvPByDsY/xYalE47r6H69NgQvFzUVQy/JBU1QwQOGbQE0hyw7p0ySg9CvXR/BO86CwRk/gBToWxioSUw4AGOA==" algorithmName="SHA-512" password="CC35"/>
  <autoFilter ref="C124:K19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MSI\Ladislav</dc:creator>
  <cp:lastModifiedBy>MSI\Ladislav</cp:lastModifiedBy>
  <dcterms:created xsi:type="dcterms:W3CDTF">2025-06-10T20:53:46Z</dcterms:created>
  <dcterms:modified xsi:type="dcterms:W3CDTF">2025-06-10T20:54:11Z</dcterms:modified>
</cp:coreProperties>
</file>