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40" windowHeight="11834" tabRatio="686" activeTab="3"/>
  </bookViews>
  <sheets>
    <sheet name="ZÁHON letní" sheetId="1" r:id="rId1"/>
    <sheet name="ZÁHON jarní" sheetId="2" r:id="rId2"/>
    <sheet name="ZÁHON podzim" sheetId="3" r:id="rId3"/>
    <sheet name="ZÁHON trvalky" sheetId="4" r:id="rId4"/>
    <sheet name="Květinová socha jaro" sheetId="5" r:id="rId5"/>
    <sheet name="Květinová socha léto" sheetId="6" r:id="rId6"/>
    <sheet name="závěs  3 N" sheetId="7" r:id="rId7"/>
    <sheet name="závěs JIFLOR 600" sheetId="8" r:id="rId8"/>
    <sheet name="závěs Jiflor 800" sheetId="9" r:id="rId9"/>
    <sheet name="závěs Sifu" sheetId="10" r:id="rId10"/>
    <sheet name="věže" sheetId="11" r:id="rId11"/>
    <sheet name="služba,dodávka" sheetId="12" r:id="rId12"/>
    <sheet name="celková cena" sheetId="13" r:id="rId13"/>
    <sheet name="List1" sheetId="14" r:id="rId14"/>
  </sheets>
  <definedNames/>
  <calcPr fullCalcOnLoad="1"/>
</workbook>
</file>

<file path=xl/sharedStrings.xml><?xml version="1.0" encoding="utf-8"?>
<sst xmlns="http://schemas.openxmlformats.org/spreadsheetml/2006/main" count="784" uniqueCount="409">
  <si>
    <t>CELKEM</t>
  </si>
  <si>
    <t>-</t>
  </si>
  <si>
    <t>Antirrhinum majus pumilum</t>
  </si>
  <si>
    <t>Antirrhinum majus nanum</t>
  </si>
  <si>
    <t xml:space="preserve">Begonia semperflorens </t>
  </si>
  <si>
    <t>Begonia tuberhybrida</t>
  </si>
  <si>
    <t>Celosia argentea var. plumosa</t>
  </si>
  <si>
    <t>Canna indica</t>
  </si>
  <si>
    <t>Centaurea cyanus</t>
  </si>
  <si>
    <t>Coleus blumei</t>
  </si>
  <si>
    <t xml:space="preserve">Coreopsis grandiflora </t>
  </si>
  <si>
    <t>Coreopsis tinctoria</t>
  </si>
  <si>
    <t>Cosmos sulphureus</t>
  </si>
  <si>
    <t>Ageratum houstonianum - nízký</t>
  </si>
  <si>
    <t>Ageratum houstonianum - vysoký</t>
  </si>
  <si>
    <t>Callistephus chinensis - nízký</t>
  </si>
  <si>
    <t>Callistephus chinensis - středně vysoký</t>
  </si>
  <si>
    <t>Echeveria</t>
  </si>
  <si>
    <t>Gazania rigens</t>
  </si>
  <si>
    <t>Heliotropium arborescens</t>
  </si>
  <si>
    <t xml:space="preserve">Impatiens walleriana </t>
  </si>
  <si>
    <t>Iresine sp.</t>
  </si>
  <si>
    <t>Lantana camara</t>
  </si>
  <si>
    <t xml:space="preserve">Lobelia erinus </t>
  </si>
  <si>
    <t xml:space="preserve">Lobularia maritima  </t>
  </si>
  <si>
    <t>Nicotiana alata</t>
  </si>
  <si>
    <t>Nicotiana x sanderae</t>
  </si>
  <si>
    <t>Pelargonium zonale</t>
  </si>
  <si>
    <t xml:space="preserve">Petunia x hybrida </t>
  </si>
  <si>
    <t xml:space="preserve">Phlox drummondii </t>
  </si>
  <si>
    <t>Ricinus communis</t>
  </si>
  <si>
    <t xml:space="preserve">Salvia coccinea </t>
  </si>
  <si>
    <t xml:space="preserve">Salvia farinacea </t>
  </si>
  <si>
    <t>Salvia horminum</t>
  </si>
  <si>
    <t xml:space="preserve">Salvia splendens </t>
  </si>
  <si>
    <t>Sanvitalia procumbens</t>
  </si>
  <si>
    <t xml:space="preserve">Senecio cineraria  </t>
  </si>
  <si>
    <t>Tagetes erecta</t>
  </si>
  <si>
    <t>Tagetes patula</t>
  </si>
  <si>
    <t xml:space="preserve">Tagetes tenuifolia </t>
  </si>
  <si>
    <t>Verbena canadensis</t>
  </si>
  <si>
    <t xml:space="preserve">Verbena x hybrida </t>
  </si>
  <si>
    <t>Verbena rigida</t>
  </si>
  <si>
    <t>Rudbeckia hirta - nízká</t>
  </si>
  <si>
    <t>Rudbeckia hirta - vysoká</t>
  </si>
  <si>
    <t>Dahlia pinnata - nízká</t>
  </si>
  <si>
    <t>Dahlia pinnata - vysoká</t>
  </si>
  <si>
    <t>Crocus vernus</t>
  </si>
  <si>
    <t>Hyacinthus orientalis</t>
  </si>
  <si>
    <t xml:space="preserve">Narcissus </t>
  </si>
  <si>
    <t>Muscari armeniacum</t>
  </si>
  <si>
    <t>Puschkinia scilloides</t>
  </si>
  <si>
    <t>Scilla siberica</t>
  </si>
  <si>
    <t>Tulipa</t>
  </si>
  <si>
    <t>Bellis perennis</t>
  </si>
  <si>
    <t>Myosotis sylvatica</t>
  </si>
  <si>
    <t>Viola x wittrockiana</t>
  </si>
  <si>
    <t>Bidens ferulifolia</t>
  </si>
  <si>
    <t>Begonia tuberhybrida pendula</t>
  </si>
  <si>
    <t>Fuchsia x hybrida</t>
  </si>
  <si>
    <t>Helichrysum petiolare</t>
  </si>
  <si>
    <t>Impatiens New Guinea</t>
  </si>
  <si>
    <t>Impatiens walleriana</t>
  </si>
  <si>
    <t>Pelargonium  peltatum</t>
  </si>
  <si>
    <t>Petunia x hybrida</t>
  </si>
  <si>
    <t>Plectranthus forsteri ´Marginatus´</t>
  </si>
  <si>
    <t>Scaevola saligna</t>
  </si>
  <si>
    <t>Sutera cordata</t>
  </si>
  <si>
    <t>Verbena x hybrida</t>
  </si>
  <si>
    <t xml:space="preserve">Brassica oleracea </t>
  </si>
  <si>
    <t>Buxus sempervirens</t>
  </si>
  <si>
    <t>Calluna vulgaris</t>
  </si>
  <si>
    <t>Dendranthema x grandiflorum</t>
  </si>
  <si>
    <t>Erica carnea</t>
  </si>
  <si>
    <t>Euonymus fortunei</t>
  </si>
  <si>
    <t>Festuca glauca</t>
  </si>
  <si>
    <t>Gaultheria procumbens</t>
  </si>
  <si>
    <t>Hebe armstrongii</t>
  </si>
  <si>
    <t>Celková výše nabídkové ceny bez DPH pro účely hodnocení</t>
  </si>
  <si>
    <t>Celková výše nabídkové ceny včetně DPH</t>
  </si>
  <si>
    <t xml:space="preserve">VÝPOČET CELKOVÉ VÝŠE NABÍDKOVÉ CENY </t>
  </si>
  <si>
    <t>Alternanthera bettzickiana</t>
  </si>
  <si>
    <t>Založení nových květinových záhonů</t>
  </si>
  <si>
    <t>Zrušení květinových záhonů</t>
  </si>
  <si>
    <t>Odstranění a doplnění zeminy (výměna zeminy) v záhonech</t>
  </si>
  <si>
    <t xml:space="preserve">Druh květiny </t>
  </si>
  <si>
    <r>
      <t>Jednotková nabídková cena za výsadbu květin na 1 m</t>
    </r>
    <r>
      <rPr>
        <b/>
        <i/>
        <vertAlign val="superscript"/>
        <sz val="10"/>
        <rFont val="Arial"/>
        <family val="2"/>
      </rPr>
      <t xml:space="preserve">2 </t>
    </r>
    <r>
      <rPr>
        <b/>
        <i/>
        <sz val="10"/>
        <rFont val="Arial"/>
        <family val="2"/>
      </rPr>
      <t>záhonu</t>
    </r>
  </si>
  <si>
    <r>
      <t>Počet květin na 1 m</t>
    </r>
    <r>
      <rPr>
        <b/>
        <i/>
        <vertAlign val="superscript"/>
        <sz val="10"/>
        <rFont val="Arial"/>
        <family val="2"/>
      </rPr>
      <t xml:space="preserve">2 </t>
    </r>
    <r>
      <rPr>
        <b/>
        <i/>
        <sz val="10"/>
        <rFont val="Arial"/>
        <family val="2"/>
      </rPr>
      <t>záhonu</t>
    </r>
  </si>
  <si>
    <t>Druh květiny</t>
  </si>
  <si>
    <r>
      <t>Jednotková nabídková cena za údržbu 1 m</t>
    </r>
    <r>
      <rPr>
        <b/>
        <i/>
        <vertAlign val="superscript"/>
        <sz val="10"/>
        <rFont val="Arial"/>
        <family val="2"/>
      </rPr>
      <t xml:space="preserve">2 </t>
    </r>
    <r>
      <rPr>
        <b/>
        <i/>
        <sz val="10"/>
        <rFont val="Arial"/>
        <family val="2"/>
      </rPr>
      <t>záhonu květin/1 týden</t>
    </r>
  </si>
  <si>
    <t>Počet květin v 1 závěsu</t>
  </si>
  <si>
    <t>Počet květin v 1 věži</t>
  </si>
  <si>
    <t>Dahlia pinnata sk. Mignon</t>
  </si>
  <si>
    <t>Druh rostliny</t>
  </si>
  <si>
    <r>
      <t>Počet rostlin na 1 m</t>
    </r>
    <r>
      <rPr>
        <b/>
        <i/>
        <vertAlign val="superscript"/>
        <sz val="10"/>
        <rFont val="Arial"/>
        <family val="2"/>
      </rPr>
      <t xml:space="preserve">2 </t>
    </r>
    <r>
      <rPr>
        <b/>
        <i/>
        <sz val="10"/>
        <rFont val="Arial"/>
        <family val="2"/>
      </rPr>
      <t>záhonu</t>
    </r>
  </si>
  <si>
    <r>
      <t>Jednotková nabídková cena za výsadbu rostlin na 1 m</t>
    </r>
    <r>
      <rPr>
        <b/>
        <i/>
        <vertAlign val="superscript"/>
        <sz val="10"/>
        <rFont val="Arial"/>
        <family val="2"/>
      </rPr>
      <t xml:space="preserve">2 </t>
    </r>
    <r>
      <rPr>
        <b/>
        <i/>
        <sz val="10"/>
        <rFont val="Arial"/>
        <family val="2"/>
      </rPr>
      <t>záhonu</t>
    </r>
  </si>
  <si>
    <r>
      <t>Jednotková nabídková cena za údržbu 1 m</t>
    </r>
    <r>
      <rPr>
        <b/>
        <i/>
        <vertAlign val="superscript"/>
        <sz val="10"/>
        <rFont val="Arial"/>
        <family val="2"/>
      </rPr>
      <t xml:space="preserve">2 </t>
    </r>
    <r>
      <rPr>
        <b/>
        <i/>
        <sz val="10"/>
        <rFont val="Arial"/>
        <family val="2"/>
      </rPr>
      <t>záhonu</t>
    </r>
    <r>
      <rPr>
        <b/>
        <i/>
        <vertAlign val="superscript"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rostlin/1 týden</t>
    </r>
  </si>
  <si>
    <t>Jednotková nabídková cena za výsadbu květin do 1 závěsu</t>
  </si>
  <si>
    <t>Jednotková nabídková cena za údržbu 1 závěsu /1 týden</t>
  </si>
  <si>
    <t>Jednotková nabídková cena za výsadbu květin do 1 věže</t>
  </si>
  <si>
    <t>Jednotková nabídková cena za údržbu 1 věže /1 týden</t>
  </si>
  <si>
    <t>Jednotka</t>
  </si>
  <si>
    <t>Jednotková nabídková cena za jednotku</t>
  </si>
  <si>
    <r>
      <t>m</t>
    </r>
    <r>
      <rPr>
        <vertAlign val="superscript"/>
        <sz val="10"/>
        <rFont val="Arial"/>
        <family val="2"/>
      </rPr>
      <t>2</t>
    </r>
  </si>
  <si>
    <t>ks</t>
  </si>
  <si>
    <t>Přesazení květin v květinových věžích</t>
  </si>
  <si>
    <t>100 ks</t>
  </si>
  <si>
    <t>50 ks</t>
  </si>
  <si>
    <t>Služba</t>
  </si>
  <si>
    <t>Služba / Dodávka</t>
  </si>
  <si>
    <t>Uskladnění květinových závěsů</t>
  </si>
  <si>
    <t>Uskladnění květinových věží</t>
  </si>
  <si>
    <t>věž</t>
  </si>
  <si>
    <t>Jednotková nabídková cena za uskladnění 1 jednotky/1 týden</t>
  </si>
  <si>
    <t>VÝPOČET NABÍDKOVÉ CENY VÝSADBY A ÚDRŽBY LETNÍCH KVĚTIN DO ZÁHONŮ - TABULKA Č. 1</t>
  </si>
  <si>
    <t>VÝPOČET NABÍDKOVÉ CENY VÝSADBY A ÚDRŽBY PODZIMNÍCH OKRASNÝCH ROSTLIN DO ZÁHONŮ - TABULKA Č. 3</t>
  </si>
  <si>
    <t>Nabídková cena výsadby a údržby letních květin do záhonů (Tabulka č. 1)</t>
  </si>
  <si>
    <t>Nabídková cena výsadby a údržby podzimních okrasných rostlin do záhonů (Tabulka č. 3)</t>
  </si>
  <si>
    <t xml:space="preserve">Přesazení květin v květinových závěsech </t>
  </si>
  <si>
    <t>Přesazení květin nebo okrasných rostlin v záhonech</t>
  </si>
  <si>
    <t>Zrušení květinových výsadeb letniček</t>
  </si>
  <si>
    <t>Zrušení květinových výsadeb letních hlíznatých rostlin</t>
  </si>
  <si>
    <t>Zrušení květinových výsadeb jarních cibulovin</t>
  </si>
  <si>
    <t>Zrušení květinových výsadeb dvouletek</t>
  </si>
  <si>
    <t>Erica cinerea</t>
  </si>
  <si>
    <t>VÝPOČET NABÍDKOVÉ CENY VÝSADBY A ÚDRŽBYJARNÍCH KVĚTIN DO ZÁHONŮ - VÝSADBA NA PODZIM - TABULKA Č. 2A</t>
  </si>
  <si>
    <t>VÝPOČET NABÍDKOVÉ CENY VÝSADBY A ÚDRŽBYJARNÍCH KVĚTIN DO ZÁHONŮ - VÝSADBA NA JAŘE - TABULKA Č. 2B</t>
  </si>
  <si>
    <t>Nabídková cena výsadby a údržby jarních květin do záhonů - výsadba na podzim (Tabulka č. 2A)</t>
  </si>
  <si>
    <t>Nabídková cena výsadby a údržby jarních květin do záhonů - výsadba na jaře (Tabulka č. 2B)</t>
  </si>
  <si>
    <t>Anemone blanda</t>
  </si>
  <si>
    <t>Hemigraphis</t>
  </si>
  <si>
    <t>Santoline sp.</t>
  </si>
  <si>
    <t>Acalypha hispida</t>
  </si>
  <si>
    <t>Agapanthus sp.</t>
  </si>
  <si>
    <t>Amaranthus caudatus</t>
  </si>
  <si>
    <t>Amaranthus paniculatus</t>
  </si>
  <si>
    <t>Amaranthus tricolour</t>
  </si>
  <si>
    <t>Angelonia angustifolia</t>
  </si>
  <si>
    <t>Argyranthemum frutescens</t>
  </si>
  <si>
    <t>Brachyscome multifida, melanocarpa</t>
  </si>
  <si>
    <t>Briza maxima</t>
  </si>
  <si>
    <t>Calceolaria integrifolia</t>
  </si>
  <si>
    <t>Celosia argentea var. Cristata</t>
  </si>
  <si>
    <t>Chlorophytum comosum</t>
  </si>
  <si>
    <t>Cosmos bipinnatus</t>
  </si>
  <si>
    <t>Cuphea ignea</t>
  </si>
  <si>
    <t>Felicia amelloides</t>
  </si>
  <si>
    <t>Festuca sp.</t>
  </si>
  <si>
    <t>Koeleria</t>
  </si>
  <si>
    <t>Lagurus ovatus</t>
  </si>
  <si>
    <t>Lobelia speciosa</t>
  </si>
  <si>
    <t>Matthiola incana</t>
  </si>
  <si>
    <t>Melampodium paludosum</t>
  </si>
  <si>
    <t>Pennisetum setaceum</t>
  </si>
  <si>
    <t>Ptilotus exaltatus</t>
  </si>
  <si>
    <t>Salvia patens</t>
  </si>
  <si>
    <t>Verbena bonariensis</t>
  </si>
  <si>
    <t>Zinnia elegans</t>
  </si>
  <si>
    <t>Zinnia haageana</t>
  </si>
  <si>
    <t>Catharanthus roseus</t>
  </si>
  <si>
    <t>Diascia barberae</t>
  </si>
  <si>
    <t>Fuchsia hybrida</t>
  </si>
  <si>
    <t>Glechoma hederacea</t>
  </si>
  <si>
    <t>Lysimachia nummularia</t>
  </si>
  <si>
    <t>Verbena speciosa</t>
  </si>
  <si>
    <t>Dianthus chinensis</t>
  </si>
  <si>
    <t>Osteospermum ecklonis</t>
  </si>
  <si>
    <t>Gnaphalium</t>
  </si>
  <si>
    <t>VÝPOČET NABÍDKOVÉ CENY VÝSADBY TRVALEK DO ZÁHONŮ - TABULKA Č.4A</t>
  </si>
  <si>
    <t>Jednotková nabídková cena za výsadbu 1 rostliny (včetně pořízení)</t>
  </si>
  <si>
    <t>Achillea sp.</t>
  </si>
  <si>
    <t>Aconitum sp.</t>
  </si>
  <si>
    <t>Adiantum sp.</t>
  </si>
  <si>
    <t>Adonis vernalis</t>
  </si>
  <si>
    <t>Ajuga reptans</t>
  </si>
  <si>
    <t>Alchemilla mollis</t>
  </si>
  <si>
    <t>Allium sp.</t>
  </si>
  <si>
    <t>Anemone sp.</t>
  </si>
  <si>
    <t>Anthericum liliago</t>
  </si>
  <si>
    <t>Antirrhinum hispanicum</t>
  </si>
  <si>
    <t>Aquilegia sp.</t>
  </si>
  <si>
    <t>Arabis sp.</t>
  </si>
  <si>
    <t>Armeria maritima</t>
  </si>
  <si>
    <t>Artemisia sp.</t>
  </si>
  <si>
    <t>Aruncus aethusifolius</t>
  </si>
  <si>
    <t>Aruncus dioicus</t>
  </si>
  <si>
    <t>Asphodeline lutea</t>
  </si>
  <si>
    <t>Asplenium scolopendrium</t>
  </si>
  <si>
    <t>Aster sp. - nízké (do 15 cm)</t>
  </si>
  <si>
    <t>Aster sp. - středně vysoké ( 15 - 50 cm)</t>
  </si>
  <si>
    <t>Aster sp. - vysoké ( 50 - 250 cm)</t>
  </si>
  <si>
    <t>Astilbe sp. - nízké (20 - 60 cm)</t>
  </si>
  <si>
    <t>Astilbe sp. - vysoké ( nad 60 cm)</t>
  </si>
  <si>
    <t>Athyrium filix - femina</t>
  </si>
  <si>
    <t>Aubrieta hybrida</t>
  </si>
  <si>
    <t>Aurinia saxatilis</t>
  </si>
  <si>
    <t>Bergenia sp.</t>
  </si>
  <si>
    <t>Bistorta sp.</t>
  </si>
  <si>
    <t>Briza sp.</t>
  </si>
  <si>
    <t>Brunnera macrophylla</t>
  </si>
  <si>
    <t>Buphthalmum salicifolium</t>
  </si>
  <si>
    <t>Calamagrostis sp.</t>
  </si>
  <si>
    <t>Calamintha sp.</t>
  </si>
  <si>
    <t>Campanula sp. - nízké ( 5 - 40 cm)</t>
  </si>
  <si>
    <t>Campanula sp. - vyšší ( nad 40 cm)</t>
  </si>
  <si>
    <t>Carex sp.</t>
  </si>
  <si>
    <t>Centaurea sp.</t>
  </si>
  <si>
    <t>Centranthus sp.</t>
  </si>
  <si>
    <t>Cerastium tomentosum</t>
  </si>
  <si>
    <t>Chelone obliqua</t>
  </si>
  <si>
    <t>Chrysanthemum sp. - nízká (20 - 50 cm)</t>
  </si>
  <si>
    <t>Chrysanthemum sp. - vysoká (50 - 90 cm)</t>
  </si>
  <si>
    <t>Cimicifuga ramosa</t>
  </si>
  <si>
    <t>Convallaria majalis</t>
  </si>
  <si>
    <t>Coreopsis sp.</t>
  </si>
  <si>
    <t>Cortaderia selloana</t>
  </si>
  <si>
    <t>Cyclamen sp.</t>
  </si>
  <si>
    <t>Delphinium hybr.</t>
  </si>
  <si>
    <t>Deschampsia sp.</t>
  </si>
  <si>
    <t>Dianthus sp.</t>
  </si>
  <si>
    <t>Dicentra sp.</t>
  </si>
  <si>
    <t>Dictamnus albus</t>
  </si>
  <si>
    <t>Doronicum sp.</t>
  </si>
  <si>
    <t>Dryopteris sp.</t>
  </si>
  <si>
    <t>Duchesnea indica</t>
  </si>
  <si>
    <t>Edraianthus pumilio</t>
  </si>
  <si>
    <t>Echinacea purpurea</t>
  </si>
  <si>
    <t>Echinops bannaticus</t>
  </si>
  <si>
    <t>Epimedium sp.</t>
  </si>
  <si>
    <t>Eranthis</t>
  </si>
  <si>
    <t>Erigeron hybr.</t>
  </si>
  <si>
    <t>Eryngium sp.</t>
  </si>
  <si>
    <t>Euphorbia sp.</t>
  </si>
  <si>
    <t>Fargesia sp.</t>
  </si>
  <si>
    <t>Filipendula sp.</t>
  </si>
  <si>
    <t>Fritillaria sp.</t>
  </si>
  <si>
    <t>Gaillardia hybr.</t>
  </si>
  <si>
    <t>Galanthus nivalis</t>
  </si>
  <si>
    <t>Gentiana sp.</t>
  </si>
  <si>
    <t>Geranium sp.</t>
  </si>
  <si>
    <t>Geum sp.</t>
  </si>
  <si>
    <t>Gypsophila sp.</t>
  </si>
  <si>
    <t>Helenium sp.</t>
  </si>
  <si>
    <t>Helianthemum sp.</t>
  </si>
  <si>
    <t>Helianthus sp.</t>
  </si>
  <si>
    <t>Helictotrichon sempervirens</t>
  </si>
  <si>
    <t>Heliopsis sp.</t>
  </si>
  <si>
    <t>Helleborus sp.</t>
  </si>
  <si>
    <t>Hemerocallis hybr.</t>
  </si>
  <si>
    <t>Heuchera sp.</t>
  </si>
  <si>
    <t>Hosta sp.</t>
  </si>
  <si>
    <t>Houttuynia cordata</t>
  </si>
  <si>
    <t>Hypericum sp.</t>
  </si>
  <si>
    <t>Hyssopus officinalis</t>
  </si>
  <si>
    <t>Iberis sp.</t>
  </si>
  <si>
    <t>Incarvillea sp.</t>
  </si>
  <si>
    <t>Iris sp.</t>
  </si>
  <si>
    <t xml:space="preserve">Kniphofia sp. (Tritoma sp.) </t>
  </si>
  <si>
    <t>Koeleria glauca</t>
  </si>
  <si>
    <t>Lamiastrum galeobdolon</t>
  </si>
  <si>
    <t>Lamium maculatum</t>
  </si>
  <si>
    <t>Lavandula  angustifolia</t>
  </si>
  <si>
    <t>Leucanthemum sp.,</t>
  </si>
  <si>
    <t>Leucojum vernum</t>
  </si>
  <si>
    <t>Liatris spicata</t>
  </si>
  <si>
    <t>Ligularia sp.</t>
  </si>
  <si>
    <t>Lilium sp.</t>
  </si>
  <si>
    <t>Linum sp.</t>
  </si>
  <si>
    <t>Liriope muscari</t>
  </si>
  <si>
    <t>Lupinus hybridus</t>
  </si>
  <si>
    <t>Luzula sp.</t>
  </si>
  <si>
    <t>Lychnis sp.</t>
  </si>
  <si>
    <t>Lysimachia sp.</t>
  </si>
  <si>
    <t>Lythrum sp.</t>
  </si>
  <si>
    <t>Matteuccia sp.</t>
  </si>
  <si>
    <t>Miscanthus sp.</t>
  </si>
  <si>
    <t>Molinia sp.</t>
  </si>
  <si>
    <t>Monarda sp.</t>
  </si>
  <si>
    <t>Nepeta sp.</t>
  </si>
  <si>
    <t>Oenothera sp.</t>
  </si>
  <si>
    <t>Omphalodes verna</t>
  </si>
  <si>
    <t>Ophiopogon sp.</t>
  </si>
  <si>
    <t>Origanum vulgare</t>
  </si>
  <si>
    <t>Osmunda regalis</t>
  </si>
  <si>
    <t>Pachysandra terminalis</t>
  </si>
  <si>
    <t>Paeonia sp.</t>
  </si>
  <si>
    <t>Panicum virgatum</t>
  </si>
  <si>
    <t>Papaver sp.</t>
  </si>
  <si>
    <t>Pennisetum alopecuroides</t>
  </si>
  <si>
    <t>Penstemon sp.</t>
  </si>
  <si>
    <t>Phalaris arundinacea</t>
  </si>
  <si>
    <t>Phlox sp. - nízké (5 - 20 cm)</t>
  </si>
  <si>
    <t>Phlox sp. - střední (20 - 40 cm)</t>
  </si>
  <si>
    <t>Phlox sp. - vysoké (50 - 100 cm)</t>
  </si>
  <si>
    <t>Physalis sp.</t>
  </si>
  <si>
    <t>Physostegia sp.</t>
  </si>
  <si>
    <t>Platycodon grandiflorus</t>
  </si>
  <si>
    <t>Pleioblastus sp.</t>
  </si>
  <si>
    <t>Polemonium sp.</t>
  </si>
  <si>
    <t>Polystichum sp.</t>
  </si>
  <si>
    <t>Potentilla sp.</t>
  </si>
  <si>
    <t>Primula sp.</t>
  </si>
  <si>
    <t>Pulsatilla vulgaris</t>
  </si>
  <si>
    <t>Ramonda myconi</t>
  </si>
  <si>
    <t>Ranunculus sp.</t>
  </si>
  <si>
    <t>Rodgersia sp.</t>
  </si>
  <si>
    <t>Rosa sp.</t>
  </si>
  <si>
    <t>Rudbeckia sp.</t>
  </si>
  <si>
    <t>Salvia nemorosa, officinalis</t>
  </si>
  <si>
    <t>Sanguinaria canadensis</t>
  </si>
  <si>
    <t>Santolina sp.</t>
  </si>
  <si>
    <t>Saponaria sp.</t>
  </si>
  <si>
    <t>Saxifraga sp.</t>
  </si>
  <si>
    <t>Scabiosa sp.</t>
  </si>
  <si>
    <t>Sedum sp. - nízký (10 - 20 cm)</t>
  </si>
  <si>
    <t>Sedum sp. - vyšší ( nad 20 cm)</t>
  </si>
  <si>
    <t>Sempervivum sp.</t>
  </si>
  <si>
    <t>Solidago hybrida</t>
  </si>
  <si>
    <t>Stachys macrantha</t>
  </si>
  <si>
    <t>Stipa sp.</t>
  </si>
  <si>
    <t>Tanacetum sp.</t>
  </si>
  <si>
    <t>Thymus sp.</t>
  </si>
  <si>
    <t>Tradescantia sp.</t>
  </si>
  <si>
    <t>Trollius sp.</t>
  </si>
  <si>
    <t>Verbascum sp.</t>
  </si>
  <si>
    <t>Veronica sp.</t>
  </si>
  <si>
    <t>Vinca minor</t>
  </si>
  <si>
    <t>Viola sp.</t>
  </si>
  <si>
    <t>Waldsteinia sp.</t>
  </si>
  <si>
    <t>VÝPOČET NABÍDKOVÉ CENY ÚDRŽBY TRVALEK V ZÁHONECH - TABULKA Č.4B</t>
  </si>
  <si>
    <t>Služba / dodávka</t>
  </si>
  <si>
    <r>
      <t>Jednotková nabídková cena za údržbu 1 m</t>
    </r>
    <r>
      <rPr>
        <b/>
        <i/>
        <vertAlign val="superscript"/>
        <sz val="10"/>
        <rFont val="Arial"/>
        <family val="2"/>
      </rPr>
      <t xml:space="preserve">2 </t>
    </r>
    <r>
      <rPr>
        <b/>
        <i/>
        <sz val="10"/>
        <rFont val="Arial"/>
        <family val="2"/>
      </rPr>
      <t>záhonu trvalek</t>
    </r>
  </si>
  <si>
    <t>Údržba trvalkových záhonů</t>
  </si>
  <si>
    <t>Scaevola aemula</t>
  </si>
  <si>
    <t>Ipomea sp.</t>
  </si>
  <si>
    <t>Viola cornuta</t>
  </si>
  <si>
    <t>3D konstrukce</t>
  </si>
  <si>
    <r>
      <t>Počet květin na 1 m</t>
    </r>
    <r>
      <rPr>
        <b/>
        <i/>
        <vertAlign val="superscript"/>
        <sz val="10"/>
        <rFont val="Arial"/>
        <family val="2"/>
      </rPr>
      <t xml:space="preserve">2 </t>
    </r>
  </si>
  <si>
    <r>
      <t>Jednotková nabídková cena za výsadbu květin na 1 m</t>
    </r>
    <r>
      <rPr>
        <b/>
        <i/>
        <vertAlign val="superscript"/>
        <sz val="10"/>
        <rFont val="Arial"/>
        <family val="2"/>
      </rPr>
      <t xml:space="preserve">2 </t>
    </r>
  </si>
  <si>
    <r>
      <t>Jednotková nabídková cena za údržbu 1 m</t>
    </r>
    <r>
      <rPr>
        <b/>
        <i/>
        <vertAlign val="superscript"/>
        <sz val="10"/>
        <rFont val="Arial"/>
        <family val="2"/>
      </rPr>
      <t xml:space="preserve">2 </t>
    </r>
    <r>
      <rPr>
        <b/>
        <i/>
        <sz val="10"/>
        <rFont val="Arial"/>
        <family val="2"/>
      </rPr>
      <t>květin/1 týden</t>
    </r>
  </si>
  <si>
    <t xml:space="preserve"> </t>
  </si>
  <si>
    <t>Coreopsis verticillata</t>
  </si>
  <si>
    <t>Rudbeckia hirta</t>
  </si>
  <si>
    <t>VÝPOČET NABÍDKOVÉ CENY VÝSADBY A ÚDRŽBYJARNÍCH KVĚTIN DO KVĚTINOVÉ SOCHY ZÁHONU - VÝSADBA NA PODZIM - TABULKA Č. 5A</t>
  </si>
  <si>
    <t>VÝPOČET NABÍDKOVÉ CENY VÝSADBY A ÚDRŽBYJARNÍCH KVĚTIN DO KVĚTINOVÉ SOCHY ZÁHONU - VÝSADBA NA JAŘE - TABULKA Č. 5B</t>
  </si>
  <si>
    <t>VÝPOČET NABÍDKOVÉ CENY VÝSADBY A ÚDRŽBYJARNÍCH KVĚTIN DO KVĚTINOVÉ SOCHY - VÝSADBA NA PODZIM - TABULKA Č. 5C</t>
  </si>
  <si>
    <t>VÝPOČET NABÍDKOVÉ CENY VÝSADBY A ÚDRŽBYJARNÍCH KVĚTIN DO KVĚTINOVÉ SOCHY - VÝSADBA NA JAŘE - TABULKA Č. 5D</t>
  </si>
  <si>
    <t>VÝPOČET NABÍDKOVÉ CENY VÝSADBY A ÚDRŽBY LETNÍCH KVĚTIN DO KVĚTINOVÉ SOCHY PÁVA - 3D KONSTRUKCE - TABULKA Č. 6A</t>
  </si>
  <si>
    <t>VÝPOČET NABÍDKOVÉ CENY VÝSADBY A ÚDRŽBY LETNÍCH KVĚTIN DO KVĚTINOVÉ SOCHY PÁVA - ZÁHON - TABULKA Č. 6B</t>
  </si>
  <si>
    <t>VÝPOČET NABÍDKOVÉ CENY VÝSADBY A ÚDRŽBY LETNÍCH KVĚTIN V KVĚTINOVÝCH ZÁVĚSECH 3 N - TABULKA Č. 7</t>
  </si>
  <si>
    <t>VÝPOČET NABÍDKOVÉ CENY VÝSADBY A ÚDRŽBY LETNÍCH KVĚTIN V KVĚTINOVÝCH ZÁVĚSECH JIFLOR 600 - TABULKA Č. 8</t>
  </si>
  <si>
    <t>VÝPOČET NABÍDKOVÉ CENY VÝSADBY A ÚDRŽBY LETNÍCH KVĚTIN V KVĚTINOVÝCH ZÁVĚSECH JIFLOR 800 - TABULKA Č. 9</t>
  </si>
  <si>
    <t>VÝPOČET NABÍDKOVÉ CENY VÝSADBY A ÚDRŽBY LETNÍCH KVĚTIN V KVĚTINOVÝCH ZÁVĚSECH SIFU 710/2B TABULKA Č. 10</t>
  </si>
  <si>
    <t>VÝPOČET NABÍDKOVÉ CENY VÝSADBY A ÚDRŽBY LETNÍCH KVĚTIN V KVĚTINOVÝCH VĚŽÍCH - TABULKA Č.11</t>
  </si>
  <si>
    <t>VÝPOČET NABÍDKOVÉ CENY USKLADNĚNÍ KVĚTINOVÝCH ZÁVĚSŮ A VĚŽÍ - TABULKA Č. 12</t>
  </si>
  <si>
    <t>VÝPOČET NABÍDKOVÉ CENY OSTATNÍCH SLUŽEB A DODÁVEK - TABULKA Č.13</t>
  </si>
  <si>
    <t>závěs (Jiflor 600/800/3N/Sifu)</t>
  </si>
  <si>
    <t>Mulčování trvalkových výsadeb borkováním</t>
  </si>
  <si>
    <t>Mulčovábí trvalkových výsadeb minerálním štěrkem frakce 8/16 mm</t>
  </si>
  <si>
    <t>Obložení 3D konstrukce mechem</t>
  </si>
  <si>
    <t>Nabídková cena výsadby trvalek do záhonů (Tabulka č.4A)</t>
  </si>
  <si>
    <t>Nabídková cena údržby trvalek v záhonech (Tabulka č.4B)</t>
  </si>
  <si>
    <t>Nabídková cena výsadby a údržby jarních květin do květinové sochy páva záhon - výsadba na podzim (Tabulka č.5A)</t>
  </si>
  <si>
    <t>Nabídková cena výsadby a údržby jarních květin do květinové sochy páva záhon - výsadba na jaře (Tabulka č.5B)</t>
  </si>
  <si>
    <t>Nabídková cena výsadby a údržby jarních květin do květinové sochy páva 3D konstrukce - výsadba na podzim (Tabulka č.5C)</t>
  </si>
  <si>
    <t>Nabídková cena výsadby a údržby jarních květin do květinové sochy páva 3D konstrukce - výsadba na jaře (Tabulka č.5D)</t>
  </si>
  <si>
    <t>Nabídková cena výsadby a údržby letních květin do květinové sochy páva - 3D konstrukce (Tabulka č.6A)</t>
  </si>
  <si>
    <t>Nabídková cena výsadby a údržby letních květin do květinové sochy páva - záhon (Tabulka č.6B)</t>
  </si>
  <si>
    <t>Nabídková cena výsadby a údržby letních květin do květinových závěsů 3 N (Tabulka č. 7)</t>
  </si>
  <si>
    <t>Nabídková cena výsadby a údržby letních květin do květinových závěsů Jiflor 600 (Tabulka č. 8)</t>
  </si>
  <si>
    <t>Nabídková cena výsadby a údržby letních květin do květinových závěsů Jiflor 800 (Tabulka č. 9)</t>
  </si>
  <si>
    <t>Nabídková cena výsadby a údržby letních květin do květinových závěsů Sifu 710/2B (Tabulka č.10)</t>
  </si>
  <si>
    <t>Nabídková cena výsadby a údržby letních květin do květinových věží (Tabulka č. 11)</t>
  </si>
  <si>
    <t>Nabídková cena uskladnění květinových závěsů a věží (Tabulka č. 12)</t>
  </si>
  <si>
    <t>Nabídková cena ostatních služeb a dodávek (Tabulka č. 13)</t>
  </si>
  <si>
    <t>DPH 21 %</t>
  </si>
  <si>
    <t>Počet jednotek za dobu trvání rámcové dohody</t>
  </si>
  <si>
    <t>Celková výše nabídkové ceny v Kč bez DPH za dobu trvání rámcové dohody při předpokládaném časovém rozsahu uskladnění 90 týdnů (součin sloupce 3 a 4 x 90)</t>
  </si>
  <si>
    <t>Celková výše nabídkové ceny v Kč bez DPH za dobu trvání rámcové dohody (součin sloupce 3 a 4)</t>
  </si>
  <si>
    <t>Předpokládaný počet květin vysázených za dobu trvání rámcové dohody (součin sloupce 2 a 5)</t>
  </si>
  <si>
    <r>
      <t>Předpokládaný počet m</t>
    </r>
    <r>
      <rPr>
        <b/>
        <i/>
        <vertAlign val="superscript"/>
        <sz val="10"/>
        <rFont val="Arial"/>
        <family val="2"/>
      </rPr>
      <t xml:space="preserve">2 </t>
    </r>
    <r>
      <rPr>
        <b/>
        <i/>
        <sz val="10"/>
        <rFont val="Arial"/>
        <family val="2"/>
      </rPr>
      <t>květin vysázených za dobu trvání rámcové dohody</t>
    </r>
  </si>
  <si>
    <r>
      <t>Cena za údržbu předpokládaného počtu m</t>
    </r>
    <r>
      <rPr>
        <b/>
        <i/>
        <vertAlign val="superscript"/>
        <sz val="10"/>
        <rFont val="Arial"/>
        <family val="2"/>
      </rPr>
      <t xml:space="preserve">2 </t>
    </r>
    <r>
      <rPr>
        <b/>
        <i/>
        <sz val="10"/>
        <rFont val="Arial"/>
        <family val="2"/>
      </rPr>
      <t>květin vysázených za dobu trvání rámcové dohody při předpokládaném časovém rozsahu 20 týdnů (součin sloupce 5 a 6 x 20 týdnů)</t>
    </r>
  </si>
  <si>
    <t>Celková výše nabídkové ceny v Kč bez DPH za dobu trvání rámcové dohody pro účely hodnocení (součin sloupce 3 a 5 plus cena ze sloupce 7)</t>
  </si>
  <si>
    <t>Předpokládaný počet m2 květin vysázených za dobu trvání rámcové dohody</t>
  </si>
  <si>
    <t>Cena za údržbu předpokládaného počtu m2 květin vysázených za dobu trvání rámcové dohody při předpokládaném časovém rozsahu 16 týdnů (součin sloupce 5 a 6 x 16 týdnů)</t>
  </si>
  <si>
    <t>Cena za údržbu předpokládaného počtu m2 květin vysázených za dobu trvání rámcové dohody při předpokládaném časovém rozsahu 6 týdnů (součin sloupce 5 a 6 x 6 týdnů)</t>
  </si>
  <si>
    <t>Předpokládaný počet rostlin vysázených za dobu trvání rámcové dohody (součin sloupce 2 a 5)</t>
  </si>
  <si>
    <t>Předpokládaný počet m2 rostlin vysázených za dobu trvání rámcové dohody</t>
  </si>
  <si>
    <t>Cena za údržbu předpokládaného počtu m2 rostlin vysázených za dobu trvání rámcové dohody při předpokládaném časovém rozsahu 9 týdnů (součin sloupce 5 a 6 x 9 týdnů)</t>
  </si>
  <si>
    <t>Předpokládaný počet květin vysázených za dobu trvání rámcové dohody</t>
  </si>
  <si>
    <t>Celková výše nabídkové ceny v Kč bez DPH za dobu trvání rámcové dohody pro účely hodnocení (součin sloupce 2 a 3 )</t>
  </si>
  <si>
    <t>Předpokládaný počet m2 trvalkových záhonů vysázených za dobu trvání rámcové dohody</t>
  </si>
  <si>
    <t>Celková výše ceny za údržbu v Kč bez DPH za dobu trvání rámcové dohody pro účely hodnocení</t>
  </si>
  <si>
    <t>Cena za údržbu předpokládaného počtu m2 květin vysázených za dobu trvání rámcové dohody při předpokládaném časovém rozsahu 22 týdnů (součin sloupce 5 a 6 x 22 týdnů)</t>
  </si>
  <si>
    <t>Předpokládaný počet závěsů osázených za dobu trvání rámcové dohody</t>
  </si>
  <si>
    <t>Cena za údržbu předpokládaného počtu závěsů osázených za dobu trvání rámcové dohody při předpokládaném časovém rozsahu 24 týdnů (součin sloupce 5 a 6 x 24 týdnů)</t>
  </si>
  <si>
    <t>Předpokládaný počet věží osázených za dobu trvání rámcové dohody</t>
  </si>
  <si>
    <t>Cena za údržbu předpokládaného počtu věží osázených za dobu trvání rámcové dohody při předpokládaném časovém rozsahu 24 týdnů (součin sloupce 5 a 6 x 24 týdnů)</t>
  </si>
  <si>
    <t>Údržba růží</t>
  </si>
  <si>
    <t>Založení květinových luk</t>
  </si>
  <si>
    <t>Údržba květinových luk</t>
  </si>
  <si>
    <t>m2</t>
  </si>
  <si>
    <t>Založení květnatých pásů</t>
  </si>
  <si>
    <t>Údržba květnatých pásů</t>
  </si>
  <si>
    <t>Založení komunikačních květoucích pásů</t>
  </si>
  <si>
    <t>Údržba komunikačních květoucích pásů</t>
  </si>
  <si>
    <t xml:space="preserve">Výsadba rostlin do mobilních nádob </t>
  </si>
  <si>
    <t>Údržba rostlin v mobilních nádobách</t>
  </si>
  <si>
    <t>Strojová výsadba cibulovin do volné půdy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</si>
</sst>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i/>
      <vertAlign val="superscript"/>
      <sz val="10"/>
      <name val="Arial"/>
      <family val="2"/>
    </font>
    <font>
      <i/>
      <sz val="10"/>
      <name val="Arial"/>
      <family val="0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 style="thin"/>
      <right style="medium"/>
      <top/>
      <bottom/>
    </border>
    <border>
      <left/>
      <right style="thin"/>
      <top style="medium"/>
      <bottom style="thin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9" fillId="0" borderId="15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4" fillId="34" borderId="27" xfId="0" applyFont="1" applyFill="1" applyBorder="1" applyAlignment="1">
      <alignment horizontal="center"/>
    </xf>
    <xf numFmtId="0" fontId="0" fillId="0" borderId="0" xfId="0" applyAlignment="1">
      <alignment/>
    </xf>
    <xf numFmtId="0" fontId="0" fillId="35" borderId="24" xfId="0" applyFont="1" applyFill="1" applyBorder="1" applyAlignment="1">
      <alignment horizontal="center" wrapText="1"/>
    </xf>
    <xf numFmtId="0" fontId="0" fillId="0" borderId="23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31" xfId="0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15" xfId="0" applyFont="1" applyFill="1" applyBorder="1" applyAlignment="1">
      <alignment wrapText="1"/>
    </xf>
    <xf numFmtId="0" fontId="0" fillId="0" borderId="16" xfId="0" applyFont="1" applyFill="1" applyBorder="1" applyAlignment="1">
      <alignment horizontal="center" vertical="center" wrapText="1"/>
    </xf>
    <xf numFmtId="0" fontId="0" fillId="35" borderId="24" xfId="0" applyFont="1" applyFill="1" applyBorder="1" applyAlignment="1">
      <alignment horizontal="center"/>
    </xf>
    <xf numFmtId="0" fontId="0" fillId="35" borderId="34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0" fontId="5" fillId="34" borderId="11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wrapText="1"/>
    </xf>
    <xf numFmtId="1" fontId="0" fillId="0" borderId="24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35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3" fontId="0" fillId="0" borderId="23" xfId="0" applyNumberFormat="1" applyFont="1" applyBorder="1" applyAlignment="1">
      <alignment horizontal="center" wrapText="1"/>
    </xf>
    <xf numFmtId="0" fontId="0" fillId="0" borderId="2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 wrapText="1"/>
    </xf>
    <xf numFmtId="3" fontId="0" fillId="0" borderId="23" xfId="0" applyNumberFormat="1" applyFont="1" applyFill="1" applyBorder="1" applyAlignment="1">
      <alignment horizontal="center" wrapText="1"/>
    </xf>
    <xf numFmtId="3" fontId="0" fillId="0" borderId="24" xfId="0" applyNumberFormat="1" applyFont="1" applyFill="1" applyBorder="1" applyAlignment="1">
      <alignment horizontal="center" wrapText="1"/>
    </xf>
    <xf numFmtId="3" fontId="0" fillId="0" borderId="38" xfId="0" applyNumberFormat="1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wrapText="1"/>
    </xf>
    <xf numFmtId="3" fontId="0" fillId="0" borderId="17" xfId="0" applyNumberFormat="1" applyFont="1" applyBorder="1" applyAlignment="1">
      <alignment horizontal="center" wrapText="1"/>
    </xf>
    <xf numFmtId="3" fontId="0" fillId="0" borderId="23" xfId="0" applyNumberFormat="1" applyFont="1" applyBorder="1" applyAlignment="1">
      <alignment horizontal="center" wrapText="1"/>
    </xf>
    <xf numFmtId="3" fontId="0" fillId="0" borderId="39" xfId="0" applyNumberFormat="1" applyFont="1" applyBorder="1" applyAlignment="1">
      <alignment horizontal="center"/>
    </xf>
    <xf numFmtId="0" fontId="0" fillId="0" borderId="40" xfId="0" applyFont="1" applyFill="1" applyBorder="1" applyAlignment="1">
      <alignment wrapText="1"/>
    </xf>
    <xf numFmtId="0" fontId="0" fillId="0" borderId="41" xfId="0" applyFont="1" applyFill="1" applyBorder="1" applyAlignment="1">
      <alignment wrapText="1"/>
    </xf>
    <xf numFmtId="0" fontId="0" fillId="0" borderId="14" xfId="0" applyFont="1" applyFill="1" applyBorder="1" applyAlignment="1">
      <alignment horizontal="left" wrapText="1"/>
    </xf>
    <xf numFmtId="0" fontId="0" fillId="0" borderId="42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4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33" borderId="43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28" xfId="0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3" fontId="0" fillId="0" borderId="39" xfId="0" applyNumberFormat="1" applyFon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4" fontId="0" fillId="35" borderId="23" xfId="0" applyNumberFormat="1" applyFont="1" applyFill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 wrapText="1"/>
    </xf>
    <xf numFmtId="3" fontId="0" fillId="0" borderId="39" xfId="0" applyNumberFormat="1" applyFont="1" applyBorder="1" applyAlignment="1">
      <alignment horizontal="center" vertical="center"/>
    </xf>
    <xf numFmtId="4" fontId="8" fillId="35" borderId="24" xfId="0" applyNumberFormat="1" applyFont="1" applyFill="1" applyBorder="1" applyAlignment="1">
      <alignment horizontal="center" vertical="center" wrapText="1"/>
    </xf>
    <xf numFmtId="4" fontId="0" fillId="0" borderId="23" xfId="0" applyNumberFormat="1" applyFill="1" applyBorder="1" applyAlignment="1">
      <alignment horizontal="center" vertical="center"/>
    </xf>
    <xf numFmtId="4" fontId="0" fillId="36" borderId="45" xfId="0" applyNumberForma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4" fontId="8" fillId="35" borderId="24" xfId="0" applyNumberFormat="1" applyFont="1" applyFill="1" applyBorder="1" applyAlignment="1" applyProtection="1">
      <alignment horizontal="center" vertical="center" wrapText="1"/>
      <protection/>
    </xf>
    <xf numFmtId="4" fontId="0" fillId="36" borderId="46" xfId="0" applyNumberFormat="1" applyFill="1" applyBorder="1" applyAlignment="1">
      <alignment horizontal="center" vertical="center"/>
    </xf>
    <xf numFmtId="4" fontId="0" fillId="36" borderId="47" xfId="0" applyNumberForma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" fontId="0" fillId="0" borderId="26" xfId="0" applyNumberFormat="1" applyBorder="1" applyAlignment="1">
      <alignment horizontal="center" vertical="center"/>
    </xf>
    <xf numFmtId="4" fontId="4" fillId="34" borderId="44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3" fontId="0" fillId="0" borderId="30" xfId="0" applyNumberFormat="1" applyFont="1" applyBorder="1" applyAlignment="1">
      <alignment horizontal="center" vertical="center"/>
    </xf>
    <xf numFmtId="4" fontId="8" fillId="35" borderId="23" xfId="0" applyNumberFormat="1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 wrapText="1"/>
    </xf>
    <xf numFmtId="4" fontId="4" fillId="36" borderId="47" xfId="0" applyNumberFormat="1" applyFont="1" applyFill="1" applyBorder="1" applyAlignment="1">
      <alignment horizontal="center" vertical="center" wrapText="1"/>
    </xf>
    <xf numFmtId="4" fontId="8" fillId="35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/>
    </xf>
    <xf numFmtId="0" fontId="0" fillId="0" borderId="15" xfId="0" applyFont="1" applyFill="1" applyBorder="1" applyAlignment="1">
      <alignment horizontal="left" vertical="center" wrapText="1"/>
    </xf>
    <xf numFmtId="4" fontId="3" fillId="35" borderId="28" xfId="0" applyNumberFormat="1" applyFont="1" applyFill="1" applyBorder="1" applyAlignment="1">
      <alignment horizontal="center" vertical="center" wrapText="1"/>
    </xf>
    <xf numFmtId="3" fontId="0" fillId="0" borderId="23" xfId="0" applyNumberFormat="1" applyFont="1" applyFill="1" applyBorder="1" applyAlignment="1">
      <alignment horizontal="center" vertical="center" wrapText="1"/>
    </xf>
    <xf numFmtId="4" fontId="3" fillId="35" borderId="23" xfId="0" applyNumberFormat="1" applyFont="1" applyFill="1" applyBorder="1" applyAlignment="1">
      <alignment horizontal="center" vertical="center" wrapText="1"/>
    </xf>
    <xf numFmtId="4" fontId="3" fillId="35" borderId="23" xfId="0" applyNumberFormat="1" applyFont="1" applyFill="1" applyBorder="1" applyAlignment="1" applyProtection="1">
      <alignment horizontal="center" vertical="center" wrapText="1"/>
      <protection/>
    </xf>
    <xf numFmtId="4" fontId="4" fillId="35" borderId="23" xfId="0" applyNumberFormat="1" applyFont="1" applyFill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4" fontId="0" fillId="35" borderId="24" xfId="0" applyNumberFormat="1" applyFont="1" applyFill="1" applyBorder="1" applyAlignment="1">
      <alignment horizontal="center" vertical="center"/>
    </xf>
    <xf numFmtId="4" fontId="0" fillId="0" borderId="23" xfId="0" applyNumberFormat="1" applyFont="1" applyFill="1" applyBorder="1" applyAlignment="1">
      <alignment horizontal="center" vertical="center" wrapText="1"/>
    </xf>
    <xf numFmtId="4" fontId="4" fillId="35" borderId="24" xfId="0" applyNumberFormat="1" applyFont="1" applyFill="1" applyBorder="1" applyAlignment="1">
      <alignment horizontal="center" vertical="center"/>
    </xf>
    <xf numFmtId="4" fontId="0" fillId="35" borderId="24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4" fontId="0" fillId="35" borderId="24" xfId="0" applyNumberFormat="1" applyFont="1" applyFill="1" applyBorder="1" applyAlignment="1">
      <alignment horizontal="center" vertical="center"/>
    </xf>
    <xf numFmtId="4" fontId="0" fillId="35" borderId="34" xfId="0" applyNumberFormat="1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3" fontId="0" fillId="0" borderId="34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" fontId="0" fillId="0" borderId="48" xfId="0" applyNumberFormat="1" applyBorder="1" applyAlignment="1">
      <alignment horizontal="center" vertical="center"/>
    </xf>
    <xf numFmtId="4" fontId="4" fillId="34" borderId="11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/>
    </xf>
    <xf numFmtId="0" fontId="0" fillId="0" borderId="42" xfId="0" applyFont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3" fontId="0" fillId="0" borderId="34" xfId="0" applyNumberFormat="1" applyFont="1" applyFill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/>
    </xf>
    <xf numFmtId="4" fontId="0" fillId="37" borderId="49" xfId="0" applyNumberFormat="1" applyFill="1" applyBorder="1" applyAlignment="1">
      <alignment horizontal="center"/>
    </xf>
    <xf numFmtId="4" fontId="0" fillId="37" borderId="50" xfId="0" applyNumberFormat="1" applyFill="1" applyBorder="1" applyAlignment="1">
      <alignment horizontal="center"/>
    </xf>
    <xf numFmtId="4" fontId="0" fillId="37" borderId="51" xfId="0" applyNumberFormat="1" applyFill="1" applyBorder="1" applyAlignment="1">
      <alignment horizontal="center"/>
    </xf>
    <xf numFmtId="3" fontId="0" fillId="0" borderId="52" xfId="0" applyNumberFormat="1" applyFont="1" applyBorder="1" applyAlignment="1">
      <alignment horizontal="center" vertical="center" wrapText="1"/>
    </xf>
    <xf numFmtId="4" fontId="0" fillId="0" borderId="52" xfId="0" applyNumberFormat="1" applyFont="1" applyFill="1" applyBorder="1" applyAlignment="1">
      <alignment horizontal="center" vertical="center" wrapText="1"/>
    </xf>
    <xf numFmtId="4" fontId="0" fillId="36" borderId="53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0" fillId="35" borderId="23" xfId="0" applyNumberFormat="1" applyFont="1" applyFill="1" applyBorder="1" applyAlignment="1">
      <alignment horizontal="center" vertical="center"/>
    </xf>
    <xf numFmtId="0" fontId="0" fillId="35" borderId="23" xfId="0" applyFont="1" applyFill="1" applyBorder="1" applyAlignment="1" applyProtection="1">
      <alignment horizontal="center" vertical="center"/>
      <protection/>
    </xf>
    <xf numFmtId="0" fontId="4" fillId="35" borderId="24" xfId="0" applyFont="1" applyFill="1" applyBorder="1" applyAlignment="1" applyProtection="1">
      <alignment horizontal="center" vertical="center"/>
      <protection/>
    </xf>
    <xf numFmtId="4" fontId="4" fillId="35" borderId="24" xfId="0" applyNumberFormat="1" applyFont="1" applyFill="1" applyBorder="1" applyAlignment="1" applyProtection="1">
      <alignment horizontal="center" vertical="center"/>
      <protection/>
    </xf>
    <xf numFmtId="4" fontId="4" fillId="35" borderId="23" xfId="0" applyNumberFormat="1" applyFont="1" applyFill="1" applyBorder="1" applyAlignment="1" applyProtection="1">
      <alignment horizontal="center" vertical="center"/>
      <protection/>
    </xf>
    <xf numFmtId="4" fontId="0" fillId="35" borderId="23" xfId="0" applyNumberFormat="1" applyFont="1" applyFill="1" applyBorder="1" applyAlignment="1" applyProtection="1">
      <alignment horizontal="center" vertical="center" wrapText="1"/>
      <protection/>
    </xf>
    <xf numFmtId="4" fontId="0" fillId="35" borderId="24" xfId="0" applyNumberFormat="1" applyFont="1" applyFill="1" applyBorder="1" applyAlignment="1" applyProtection="1">
      <alignment horizontal="center" vertical="center"/>
      <protection/>
    </xf>
    <xf numFmtId="4" fontId="0" fillId="35" borderId="34" xfId="0" applyNumberFormat="1" applyFont="1" applyFill="1" applyBorder="1" applyAlignment="1" applyProtection="1">
      <alignment horizontal="center" vertical="center"/>
      <protection/>
    </xf>
    <xf numFmtId="4" fontId="0" fillId="35" borderId="23" xfId="0" applyNumberFormat="1" applyFont="1" applyFill="1" applyBorder="1" applyAlignment="1" applyProtection="1">
      <alignment horizontal="center" vertical="center"/>
      <protection/>
    </xf>
    <xf numFmtId="4" fontId="0" fillId="35" borderId="38" xfId="0" applyNumberFormat="1" applyFont="1" applyFill="1" applyBorder="1" applyAlignment="1" applyProtection="1">
      <alignment horizontal="center" vertical="center"/>
      <protection/>
    </xf>
    <xf numFmtId="4" fontId="0" fillId="35" borderId="28" xfId="0" applyNumberFormat="1" applyFont="1" applyFill="1" applyBorder="1" applyAlignment="1" applyProtection="1">
      <alignment horizontal="center" vertical="center"/>
      <protection/>
    </xf>
    <xf numFmtId="4" fontId="0" fillId="35" borderId="24" xfId="0" applyNumberFormat="1" applyFont="1" applyFill="1" applyBorder="1" applyAlignment="1">
      <alignment horizontal="center" vertical="center" wrapText="1"/>
    </xf>
    <xf numFmtId="4" fontId="0" fillId="35" borderId="24" xfId="0" applyNumberFormat="1" applyFont="1" applyFill="1" applyBorder="1" applyAlignment="1" applyProtection="1">
      <alignment horizontal="center" vertical="center" wrapText="1"/>
      <protection/>
    </xf>
    <xf numFmtId="4" fontId="0" fillId="35" borderId="28" xfId="0" applyNumberFormat="1" applyFont="1" applyFill="1" applyBorder="1" applyAlignment="1">
      <alignment horizontal="center" vertical="center"/>
    </xf>
    <xf numFmtId="4" fontId="0" fillId="35" borderId="28" xfId="0" applyNumberFormat="1" applyFill="1" applyBorder="1" applyAlignment="1" applyProtection="1">
      <alignment horizontal="center" vertical="center"/>
      <protection/>
    </xf>
    <xf numFmtId="4" fontId="0" fillId="35" borderId="23" xfId="0" applyNumberFormat="1" applyFill="1" applyBorder="1" applyAlignment="1" applyProtection="1">
      <alignment horizontal="center" vertical="center"/>
      <protection/>
    </xf>
    <xf numFmtId="4" fontId="0" fillId="35" borderId="24" xfId="0" applyNumberFormat="1" applyFill="1" applyBorder="1" applyAlignment="1" applyProtection="1">
      <alignment horizontal="center" vertical="center"/>
      <protection/>
    </xf>
    <xf numFmtId="4" fontId="0" fillId="35" borderId="23" xfId="0" applyNumberFormat="1" applyFill="1" applyBorder="1" applyAlignment="1">
      <alignment horizontal="center" vertical="center"/>
    </xf>
    <xf numFmtId="0" fontId="0" fillId="0" borderId="54" xfId="0" applyFont="1" applyBorder="1" applyAlignment="1">
      <alignment wrapText="1"/>
    </xf>
    <xf numFmtId="0" fontId="0" fillId="0" borderId="52" xfId="0" applyFont="1" applyBorder="1" applyAlignment="1">
      <alignment horizontal="center"/>
    </xf>
    <xf numFmtId="4" fontId="0" fillId="35" borderId="52" xfId="0" applyNumberFormat="1" applyFill="1" applyBorder="1" applyAlignment="1" applyProtection="1">
      <alignment horizontal="center" vertical="center"/>
      <protection/>
    </xf>
    <xf numFmtId="0" fontId="0" fillId="0" borderId="52" xfId="0" applyFont="1" applyBorder="1" applyAlignment="1">
      <alignment horizontal="center" wrapText="1"/>
    </xf>
    <xf numFmtId="0" fontId="0" fillId="0" borderId="55" xfId="0" applyBorder="1" applyAlignment="1">
      <alignment horizontal="center"/>
    </xf>
    <xf numFmtId="4" fontId="0" fillId="35" borderId="34" xfId="0" applyNumberFormat="1" applyFill="1" applyBorder="1" applyAlignment="1" applyProtection="1">
      <alignment horizontal="center" vertical="center"/>
      <protection/>
    </xf>
    <xf numFmtId="4" fontId="0" fillId="35" borderId="32" xfId="0" applyNumberFormat="1" applyFill="1" applyBorder="1" applyAlignment="1">
      <alignment horizontal="center" vertical="center"/>
    </xf>
    <xf numFmtId="4" fontId="0" fillId="35" borderId="28" xfId="0" applyNumberFormat="1" applyFill="1" applyBorder="1" applyAlignment="1">
      <alignment horizontal="center" vertical="center"/>
    </xf>
    <xf numFmtId="4" fontId="0" fillId="35" borderId="56" xfId="0" applyNumberFormat="1" applyFont="1" applyFill="1" applyBorder="1" applyAlignment="1">
      <alignment horizontal="center" vertical="center"/>
    </xf>
    <xf numFmtId="3" fontId="0" fillId="0" borderId="52" xfId="0" applyNumberFormat="1" applyFont="1" applyBorder="1" applyAlignment="1">
      <alignment horizontal="center" wrapText="1"/>
    </xf>
    <xf numFmtId="0" fontId="0" fillId="0" borderId="57" xfId="0" applyFont="1" applyFill="1" applyBorder="1" applyAlignment="1">
      <alignment horizontal="center"/>
    </xf>
    <xf numFmtId="0" fontId="0" fillId="35" borderId="34" xfId="0" applyFont="1" applyFill="1" applyBorder="1" applyAlignment="1">
      <alignment horizontal="center" wrapText="1"/>
    </xf>
    <xf numFmtId="4" fontId="4" fillId="35" borderId="24" xfId="0" applyNumberFormat="1" applyFont="1" applyFill="1" applyBorder="1" applyAlignment="1" applyProtection="1">
      <alignment horizontal="center" vertical="center"/>
      <protection/>
    </xf>
    <xf numFmtId="4" fontId="0" fillId="35" borderId="23" xfId="0" applyNumberFormat="1" applyFont="1" applyFill="1" applyBorder="1" applyAlignment="1" applyProtection="1">
      <alignment horizontal="center" vertical="center"/>
      <protection/>
    </xf>
    <xf numFmtId="4" fontId="0" fillId="0" borderId="58" xfId="0" applyNumberFormat="1" applyFill="1" applyBorder="1" applyAlignment="1">
      <alignment horizontal="center"/>
    </xf>
    <xf numFmtId="4" fontId="0" fillId="0" borderId="50" xfId="0" applyNumberFormat="1" applyFill="1" applyBorder="1" applyAlignment="1">
      <alignment horizontal="center"/>
    </xf>
    <xf numFmtId="4" fontId="0" fillId="0" borderId="59" xfId="0" applyNumberFormat="1" applyFill="1" applyBorder="1" applyAlignment="1">
      <alignment horizontal="center"/>
    </xf>
    <xf numFmtId="4" fontId="0" fillId="0" borderId="51" xfId="0" applyNumberFormat="1" applyFill="1" applyBorder="1" applyAlignment="1">
      <alignment horizontal="center"/>
    </xf>
    <xf numFmtId="0" fontId="0" fillId="0" borderId="60" xfId="0" applyFont="1" applyBorder="1" applyAlignment="1">
      <alignment wrapText="1"/>
    </xf>
    <xf numFmtId="0" fontId="0" fillId="0" borderId="60" xfId="0" applyFont="1" applyFill="1" applyBorder="1" applyAlignment="1">
      <alignment wrapText="1"/>
    </xf>
    <xf numFmtId="0" fontId="0" fillId="0" borderId="61" xfId="0" applyFont="1" applyFill="1" applyBorder="1" applyAlignment="1">
      <alignment wrapText="1"/>
    </xf>
    <xf numFmtId="0" fontId="0" fillId="0" borderId="62" xfId="0" applyFont="1" applyBorder="1" applyAlignment="1">
      <alignment wrapText="1"/>
    </xf>
    <xf numFmtId="3" fontId="0" fillId="0" borderId="28" xfId="0" applyNumberFormat="1" applyBorder="1" applyAlignment="1">
      <alignment horizontal="center"/>
    </xf>
    <xf numFmtId="0" fontId="0" fillId="0" borderId="63" xfId="0" applyBorder="1" applyAlignment="1">
      <alignment/>
    </xf>
    <xf numFmtId="0" fontId="0" fillId="0" borderId="60" xfId="0" applyBorder="1" applyAlignment="1">
      <alignment/>
    </xf>
    <xf numFmtId="0" fontId="0" fillId="0" borderId="62" xfId="0" applyFont="1" applyBorder="1" applyAlignment="1">
      <alignment/>
    </xf>
    <xf numFmtId="0" fontId="0" fillId="0" borderId="60" xfId="0" applyFont="1" applyBorder="1" applyAlignment="1">
      <alignment/>
    </xf>
    <xf numFmtId="0" fontId="4" fillId="34" borderId="64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4" fontId="0" fillId="0" borderId="30" xfId="0" applyNumberFormat="1" applyFont="1" applyFill="1" applyBorder="1" applyAlignment="1">
      <alignment horizontal="center" wrapText="1"/>
    </xf>
    <xf numFmtId="4" fontId="0" fillId="36" borderId="47" xfId="0" applyNumberFormat="1" applyFill="1" applyBorder="1" applyAlignment="1">
      <alignment horizontal="center"/>
    </xf>
    <xf numFmtId="4" fontId="0" fillId="0" borderId="48" xfId="0" applyNumberFormat="1" applyBorder="1" applyAlignment="1">
      <alignment horizontal="center"/>
    </xf>
    <xf numFmtId="4" fontId="4" fillId="34" borderId="11" xfId="0" applyNumberFormat="1" applyFont="1" applyFill="1" applyBorder="1" applyAlignment="1">
      <alignment horizontal="center"/>
    </xf>
    <xf numFmtId="4" fontId="0" fillId="0" borderId="23" xfId="0" applyNumberFormat="1" applyFill="1" applyBorder="1" applyAlignment="1">
      <alignment horizontal="center"/>
    </xf>
    <xf numFmtId="4" fontId="0" fillId="36" borderId="45" xfId="0" applyNumberFormat="1" applyFill="1" applyBorder="1" applyAlignment="1">
      <alignment horizontal="center"/>
    </xf>
    <xf numFmtId="4" fontId="0" fillId="36" borderId="46" xfId="0" applyNumberFormat="1" applyFill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4" fillId="34" borderId="44" xfId="0" applyNumberFormat="1" applyFont="1" applyFill="1" applyBorder="1" applyAlignment="1">
      <alignment horizontal="center"/>
    </xf>
    <xf numFmtId="4" fontId="0" fillId="35" borderId="23" xfId="0" applyNumberFormat="1" applyFont="1" applyFill="1" applyBorder="1" applyAlignment="1">
      <alignment horizontal="center"/>
    </xf>
    <xf numFmtId="4" fontId="0" fillId="36" borderId="65" xfId="0" applyNumberFormat="1" applyFill="1" applyBorder="1" applyAlignment="1">
      <alignment horizontal="center"/>
    </xf>
    <xf numFmtId="4" fontId="4" fillId="34" borderId="13" xfId="0" applyNumberFormat="1" applyFont="1" applyFill="1" applyBorder="1" applyAlignment="1">
      <alignment horizontal="center"/>
    </xf>
    <xf numFmtId="4" fontId="0" fillId="0" borderId="45" xfId="0" applyNumberFormat="1" applyBorder="1" applyAlignment="1">
      <alignment horizontal="center"/>
    </xf>
    <xf numFmtId="4" fontId="0" fillId="35" borderId="66" xfId="0" applyNumberForma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52" xfId="0" applyNumberFormat="1" applyFont="1" applyFill="1" applyBorder="1" applyAlignment="1">
      <alignment horizontal="center"/>
    </xf>
    <xf numFmtId="4" fontId="0" fillId="36" borderId="53" xfId="0" applyNumberFormat="1" applyFill="1" applyBorder="1" applyAlignment="1">
      <alignment horizontal="center"/>
    </xf>
    <xf numFmtId="4" fontId="0" fillId="0" borderId="52" xfId="0" applyNumberFormat="1" applyFill="1" applyBorder="1" applyAlignment="1">
      <alignment horizontal="center"/>
    </xf>
    <xf numFmtId="4" fontId="0" fillId="36" borderId="47" xfId="0" applyNumberFormat="1" applyFont="1" applyFill="1" applyBorder="1" applyAlignment="1">
      <alignment horizontal="center"/>
    </xf>
    <xf numFmtId="4" fontId="0" fillId="34" borderId="44" xfId="0" applyNumberFormat="1" applyFont="1" applyFill="1" applyBorder="1" applyAlignment="1">
      <alignment horizontal="center"/>
    </xf>
    <xf numFmtId="4" fontId="0" fillId="34" borderId="67" xfId="0" applyNumberFormat="1" applyFill="1" applyBorder="1" applyAlignment="1">
      <alignment horizontal="center"/>
    </xf>
    <xf numFmtId="4" fontId="0" fillId="35" borderId="34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4" fontId="0" fillId="35" borderId="27" xfId="0" applyNumberFormat="1" applyFill="1" applyBorder="1" applyAlignment="1">
      <alignment horizontal="center"/>
    </xf>
    <xf numFmtId="0" fontId="0" fillId="0" borderId="44" xfId="0" applyBorder="1" applyAlignment="1">
      <alignment horizontal="center"/>
    </xf>
    <xf numFmtId="4" fontId="0" fillId="35" borderId="32" xfId="0" applyNumberFormat="1" applyFont="1" applyFill="1" applyBorder="1" applyAlignment="1">
      <alignment horizontal="center" vertical="center"/>
    </xf>
    <xf numFmtId="4" fontId="0" fillId="36" borderId="68" xfId="0" applyNumberFormat="1" applyFill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4" fillId="0" borderId="32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6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60" xfId="0" applyFont="1" applyBorder="1" applyAlignment="1">
      <alignment horizontal="left"/>
    </xf>
    <xf numFmtId="0" fontId="0" fillId="0" borderId="56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53" xfId="0" applyFont="1" applyBorder="1" applyAlignment="1">
      <alignment/>
    </xf>
    <xf numFmtId="0" fontId="4" fillId="37" borderId="69" xfId="0" applyFont="1" applyFill="1" applyBorder="1" applyAlignment="1">
      <alignment/>
    </xf>
    <xf numFmtId="0" fontId="4" fillId="37" borderId="32" xfId="0" applyFont="1" applyFill="1" applyBorder="1" applyAlignment="1">
      <alignment/>
    </xf>
    <xf numFmtId="0" fontId="4" fillId="37" borderId="68" xfId="0" applyFont="1" applyFill="1" applyBorder="1" applyAlignment="1">
      <alignment/>
    </xf>
    <xf numFmtId="0" fontId="0" fillId="0" borderId="70" xfId="0" applyFont="1" applyBorder="1" applyAlignment="1">
      <alignment/>
    </xf>
    <xf numFmtId="0" fontId="0" fillId="0" borderId="71" xfId="0" applyBorder="1" applyAlignment="1">
      <alignment/>
    </xf>
    <xf numFmtId="0" fontId="0" fillId="0" borderId="51" xfId="0" applyBorder="1" applyAlignment="1">
      <alignment/>
    </xf>
    <xf numFmtId="0" fontId="4" fillId="37" borderId="22" xfId="0" applyFont="1" applyFill="1" applyBorder="1" applyAlignment="1">
      <alignment/>
    </xf>
    <xf numFmtId="0" fontId="4" fillId="37" borderId="23" xfId="0" applyFont="1" applyFill="1" applyBorder="1" applyAlignment="1">
      <alignment/>
    </xf>
    <xf numFmtId="0" fontId="4" fillId="37" borderId="47" xfId="0" applyFont="1" applyFill="1" applyBorder="1" applyAlignment="1">
      <alignment/>
    </xf>
    <xf numFmtId="0" fontId="4" fillId="37" borderId="20" xfId="0" applyFont="1" applyFill="1" applyBorder="1" applyAlignment="1">
      <alignment/>
    </xf>
    <xf numFmtId="0" fontId="4" fillId="37" borderId="24" xfId="0" applyFont="1" applyFill="1" applyBorder="1" applyAlignment="1">
      <alignment/>
    </xf>
    <xf numFmtId="0" fontId="4" fillId="37" borderId="46" xfId="0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zoomScale="75" zoomScaleNormal="75" zoomScalePageLayoutView="0" workbookViewId="0" topLeftCell="A67">
      <selection activeCell="E29" sqref="E29"/>
    </sheetView>
  </sheetViews>
  <sheetFormatPr defaultColWidth="9.140625" defaultRowHeight="12.75"/>
  <cols>
    <col min="1" max="1" width="1.57421875" style="0" customWidth="1"/>
    <col min="2" max="2" width="39.8515625" style="0" customWidth="1"/>
    <col min="3" max="3" width="21.00390625" style="0" customWidth="1"/>
    <col min="4" max="4" width="14.57421875" style="0" customWidth="1"/>
    <col min="5" max="8" width="21.7109375" style="0" customWidth="1"/>
    <col min="9" max="9" width="23.28125" style="0" customWidth="1"/>
  </cols>
  <sheetData>
    <row r="1" ht="20.25">
      <c r="I1" s="43"/>
    </row>
    <row r="2" spans="2:5" ht="36" customHeight="1">
      <c r="B2" s="5" t="s">
        <v>114</v>
      </c>
      <c r="C2" s="7"/>
      <c r="D2" s="7"/>
      <c r="E2" s="7"/>
    </row>
    <row r="3" ht="12.75" thickBot="1"/>
    <row r="4" spans="2:9" ht="13.5" thickBot="1"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42">
        <v>7</v>
      </c>
      <c r="I4" s="3">
        <v>8</v>
      </c>
    </row>
    <row r="5" spans="2:10" ht="144.75" customHeight="1" thickBot="1">
      <c r="B5" s="2" t="s">
        <v>88</v>
      </c>
      <c r="C5" s="2" t="s">
        <v>87</v>
      </c>
      <c r="D5" s="2" t="s">
        <v>86</v>
      </c>
      <c r="E5" s="2" t="s">
        <v>379</v>
      </c>
      <c r="F5" s="2" t="s">
        <v>380</v>
      </c>
      <c r="G5" s="2" t="s">
        <v>89</v>
      </c>
      <c r="H5" s="2" t="s">
        <v>381</v>
      </c>
      <c r="I5" s="2" t="s">
        <v>382</v>
      </c>
      <c r="J5" s="19"/>
    </row>
    <row r="6" spans="2:10" ht="27.75" customHeight="1">
      <c r="B6" s="47" t="s">
        <v>132</v>
      </c>
      <c r="C6" s="67">
        <v>50</v>
      </c>
      <c r="D6" s="166"/>
      <c r="E6" s="72">
        <f>C6*F6</f>
        <v>700</v>
      </c>
      <c r="F6" s="28">
        <v>14</v>
      </c>
      <c r="G6" s="165"/>
      <c r="H6" s="216">
        <f>F6*G6*20</f>
        <v>0</v>
      </c>
      <c r="I6" s="217">
        <f>D6*F6+H6</f>
        <v>0</v>
      </c>
      <c r="J6" s="97"/>
    </row>
    <row r="7" spans="2:10" ht="27.75" customHeight="1">
      <c r="B7" s="47" t="s">
        <v>133</v>
      </c>
      <c r="C7" s="67">
        <v>40</v>
      </c>
      <c r="D7" s="166"/>
      <c r="E7" s="72">
        <f>C7*F7</f>
        <v>520</v>
      </c>
      <c r="F7" s="99">
        <v>13</v>
      </c>
      <c r="G7" s="136"/>
      <c r="H7" s="216">
        <f aca="true" t="shared" si="0" ref="H7:H72">F7*G7*20</f>
        <v>0</v>
      </c>
      <c r="I7" s="217">
        <f aca="true" t="shared" si="1" ref="I7:I72">D7*F7+H7</f>
        <v>0</v>
      </c>
      <c r="J7" s="97"/>
    </row>
    <row r="8" spans="2:10" ht="27.75" customHeight="1">
      <c r="B8" s="47" t="s">
        <v>13</v>
      </c>
      <c r="C8" s="68">
        <v>50</v>
      </c>
      <c r="D8" s="166"/>
      <c r="E8" s="72">
        <f>C8*F8</f>
        <v>1100</v>
      </c>
      <c r="F8" s="99">
        <v>22</v>
      </c>
      <c r="G8" s="139"/>
      <c r="H8" s="216">
        <f t="shared" si="0"/>
        <v>0</v>
      </c>
      <c r="I8" s="217">
        <f t="shared" si="1"/>
        <v>0</v>
      </c>
      <c r="J8" s="97"/>
    </row>
    <row r="9" spans="2:10" ht="27.75" customHeight="1">
      <c r="B9" s="77" t="s">
        <v>14</v>
      </c>
      <c r="C9" s="58">
        <v>40</v>
      </c>
      <c r="D9" s="167"/>
      <c r="E9" s="72">
        <f aca="true" t="shared" si="2" ref="E9:E84">C9*F9</f>
        <v>360</v>
      </c>
      <c r="F9" s="99">
        <v>9</v>
      </c>
      <c r="G9" s="139"/>
      <c r="H9" s="216">
        <f t="shared" si="0"/>
        <v>0</v>
      </c>
      <c r="I9" s="217">
        <f t="shared" si="1"/>
        <v>0</v>
      </c>
      <c r="J9" s="96"/>
    </row>
    <row r="10" spans="2:10" ht="27.75" customHeight="1">
      <c r="B10" s="77" t="s">
        <v>81</v>
      </c>
      <c r="C10" s="58">
        <v>50</v>
      </c>
      <c r="D10" s="168"/>
      <c r="E10" s="72">
        <f t="shared" si="2"/>
        <v>1800</v>
      </c>
      <c r="F10" s="99">
        <v>36</v>
      </c>
      <c r="G10" s="139"/>
      <c r="H10" s="216">
        <f t="shared" si="0"/>
        <v>0</v>
      </c>
      <c r="I10" s="217">
        <f t="shared" si="1"/>
        <v>0</v>
      </c>
      <c r="J10" s="88"/>
    </row>
    <row r="11" spans="1:10" ht="27.75" customHeight="1">
      <c r="A11" s="46"/>
      <c r="B11" s="77" t="s">
        <v>134</v>
      </c>
      <c r="C11" s="58">
        <v>40</v>
      </c>
      <c r="D11" s="168"/>
      <c r="E11" s="72">
        <f t="shared" si="2"/>
        <v>280</v>
      </c>
      <c r="F11" s="99">
        <v>7</v>
      </c>
      <c r="G11" s="139"/>
      <c r="H11" s="216">
        <f t="shared" si="0"/>
        <v>0</v>
      </c>
      <c r="I11" s="217">
        <f t="shared" si="1"/>
        <v>0</v>
      </c>
      <c r="J11" s="88"/>
    </row>
    <row r="12" spans="1:10" ht="27.75" customHeight="1">
      <c r="A12" s="46"/>
      <c r="B12" s="77" t="s">
        <v>135</v>
      </c>
      <c r="C12" s="58">
        <v>50</v>
      </c>
      <c r="D12" s="169"/>
      <c r="E12" s="72">
        <f t="shared" si="2"/>
        <v>300</v>
      </c>
      <c r="F12" s="99">
        <v>6</v>
      </c>
      <c r="G12" s="139"/>
      <c r="H12" s="216">
        <f t="shared" si="0"/>
        <v>0</v>
      </c>
      <c r="I12" s="217">
        <f t="shared" si="1"/>
        <v>0</v>
      </c>
      <c r="J12" s="88"/>
    </row>
    <row r="13" spans="1:10" ht="27.75" customHeight="1">
      <c r="A13" s="46"/>
      <c r="B13" s="77" t="s">
        <v>136</v>
      </c>
      <c r="C13" s="58">
        <v>40</v>
      </c>
      <c r="D13" s="169"/>
      <c r="E13" s="72">
        <f t="shared" si="2"/>
        <v>160</v>
      </c>
      <c r="F13" s="99">
        <v>4</v>
      </c>
      <c r="G13" s="139"/>
      <c r="H13" s="216">
        <f t="shared" si="0"/>
        <v>0</v>
      </c>
      <c r="I13" s="217">
        <f t="shared" si="1"/>
        <v>0</v>
      </c>
      <c r="J13" s="88"/>
    </row>
    <row r="14" spans="1:10" ht="27.75" customHeight="1">
      <c r="A14" s="46"/>
      <c r="B14" s="83" t="s">
        <v>137</v>
      </c>
      <c r="C14" s="69">
        <v>50</v>
      </c>
      <c r="D14" s="170"/>
      <c r="E14" s="72">
        <f t="shared" si="2"/>
        <v>200</v>
      </c>
      <c r="F14" s="99">
        <v>4</v>
      </c>
      <c r="G14" s="139"/>
      <c r="H14" s="216">
        <f t="shared" si="0"/>
        <v>0</v>
      </c>
      <c r="I14" s="217">
        <f t="shared" si="1"/>
        <v>0</v>
      </c>
      <c r="J14" s="98"/>
    </row>
    <row r="15" spans="2:10" ht="27.75" customHeight="1">
      <c r="B15" s="77" t="s">
        <v>2</v>
      </c>
      <c r="C15" s="58">
        <v>50</v>
      </c>
      <c r="D15" s="168"/>
      <c r="E15" s="72">
        <f t="shared" si="2"/>
        <v>1000</v>
      </c>
      <c r="F15" s="99">
        <v>20</v>
      </c>
      <c r="G15" s="139"/>
      <c r="H15" s="216">
        <f t="shared" si="0"/>
        <v>0</v>
      </c>
      <c r="I15" s="217">
        <f t="shared" si="1"/>
        <v>0</v>
      </c>
      <c r="J15" s="96"/>
    </row>
    <row r="16" spans="2:10" ht="27.75" customHeight="1">
      <c r="B16" s="77" t="s">
        <v>3</v>
      </c>
      <c r="C16" s="58">
        <v>40</v>
      </c>
      <c r="D16" s="168"/>
      <c r="E16" s="72">
        <f t="shared" si="2"/>
        <v>360</v>
      </c>
      <c r="F16" s="99">
        <v>9</v>
      </c>
      <c r="G16" s="139"/>
      <c r="H16" s="216">
        <f t="shared" si="0"/>
        <v>0</v>
      </c>
      <c r="I16" s="217">
        <f t="shared" si="1"/>
        <v>0</v>
      </c>
      <c r="J16" s="96"/>
    </row>
    <row r="17" spans="2:10" ht="27.75" customHeight="1">
      <c r="B17" s="77" t="s">
        <v>138</v>
      </c>
      <c r="C17" s="58">
        <v>40</v>
      </c>
      <c r="D17" s="168"/>
      <c r="E17" s="72">
        <f>C17*F17</f>
        <v>480</v>
      </c>
      <c r="F17" s="99">
        <v>12</v>
      </c>
      <c r="G17" s="139"/>
      <c r="H17" s="216">
        <f t="shared" si="0"/>
        <v>0</v>
      </c>
      <c r="I17" s="217">
        <f t="shared" si="1"/>
        <v>0</v>
      </c>
      <c r="J17" s="96"/>
    </row>
    <row r="18" spans="2:10" ht="27.75" customHeight="1">
      <c r="B18" s="77" t="s">
        <v>4</v>
      </c>
      <c r="C18" s="58">
        <v>50</v>
      </c>
      <c r="D18" s="168"/>
      <c r="E18" s="72">
        <f t="shared" si="2"/>
        <v>42050</v>
      </c>
      <c r="F18" s="99">
        <v>841</v>
      </c>
      <c r="G18" s="139"/>
      <c r="H18" s="216">
        <f t="shared" si="0"/>
        <v>0</v>
      </c>
      <c r="I18" s="217">
        <f t="shared" si="1"/>
        <v>0</v>
      </c>
      <c r="J18" s="96"/>
    </row>
    <row r="19" spans="2:10" ht="27.75" customHeight="1">
      <c r="B19" s="77" t="s">
        <v>5</v>
      </c>
      <c r="C19" s="58">
        <v>35</v>
      </c>
      <c r="D19" s="168"/>
      <c r="E19" s="72">
        <f t="shared" si="2"/>
        <v>2555</v>
      </c>
      <c r="F19" s="99">
        <v>73</v>
      </c>
      <c r="G19" s="139"/>
      <c r="H19" s="216">
        <f t="shared" si="0"/>
        <v>0</v>
      </c>
      <c r="I19" s="217">
        <f t="shared" si="1"/>
        <v>0</v>
      </c>
      <c r="J19" s="96"/>
    </row>
    <row r="20" spans="1:10" ht="27.75" customHeight="1">
      <c r="A20" s="46"/>
      <c r="B20" s="77" t="s">
        <v>139</v>
      </c>
      <c r="C20" s="60">
        <v>40</v>
      </c>
      <c r="D20" s="168"/>
      <c r="E20" s="73">
        <f t="shared" si="2"/>
        <v>880</v>
      </c>
      <c r="F20" s="99">
        <v>22</v>
      </c>
      <c r="G20" s="139"/>
      <c r="H20" s="216">
        <f t="shared" si="0"/>
        <v>0</v>
      </c>
      <c r="I20" s="217">
        <f t="shared" si="1"/>
        <v>0</v>
      </c>
      <c r="J20" s="87"/>
    </row>
    <row r="21" spans="1:10" ht="27.75" customHeight="1">
      <c r="A21" s="46"/>
      <c r="B21" s="77" t="s">
        <v>140</v>
      </c>
      <c r="C21" s="58">
        <v>40</v>
      </c>
      <c r="D21" s="168"/>
      <c r="E21" s="72">
        <f t="shared" si="2"/>
        <v>880</v>
      </c>
      <c r="F21" s="99">
        <v>22</v>
      </c>
      <c r="G21" s="139"/>
      <c r="H21" s="216">
        <f t="shared" si="0"/>
        <v>0</v>
      </c>
      <c r="I21" s="217">
        <f t="shared" si="1"/>
        <v>0</v>
      </c>
      <c r="J21" s="96"/>
    </row>
    <row r="22" spans="1:10" ht="27.75" customHeight="1">
      <c r="A22" s="46"/>
      <c r="B22" s="77" t="s">
        <v>141</v>
      </c>
      <c r="C22" s="58">
        <v>50</v>
      </c>
      <c r="D22" s="168"/>
      <c r="E22" s="72">
        <f t="shared" si="2"/>
        <v>350</v>
      </c>
      <c r="F22" s="99">
        <v>7</v>
      </c>
      <c r="G22" s="139"/>
      <c r="H22" s="216">
        <f t="shared" si="0"/>
        <v>0</v>
      </c>
      <c r="I22" s="217">
        <f t="shared" si="1"/>
        <v>0</v>
      </c>
      <c r="J22" s="96"/>
    </row>
    <row r="23" spans="2:10" ht="27.75" customHeight="1">
      <c r="B23" s="77" t="s">
        <v>15</v>
      </c>
      <c r="C23" s="58">
        <v>50</v>
      </c>
      <c r="D23" s="168"/>
      <c r="E23" s="72">
        <f t="shared" si="2"/>
        <v>750</v>
      </c>
      <c r="F23" s="99">
        <v>15</v>
      </c>
      <c r="G23" s="139"/>
      <c r="H23" s="216">
        <f t="shared" si="0"/>
        <v>0</v>
      </c>
      <c r="I23" s="217">
        <f t="shared" si="1"/>
        <v>0</v>
      </c>
      <c r="J23" s="96"/>
    </row>
    <row r="24" spans="2:10" ht="27.75" customHeight="1">
      <c r="B24" s="77" t="s">
        <v>16</v>
      </c>
      <c r="C24" s="58">
        <v>40</v>
      </c>
      <c r="D24" s="168"/>
      <c r="E24" s="72">
        <f t="shared" si="2"/>
        <v>600</v>
      </c>
      <c r="F24" s="99">
        <v>15</v>
      </c>
      <c r="G24" s="139"/>
      <c r="H24" s="216">
        <f t="shared" si="0"/>
        <v>0</v>
      </c>
      <c r="I24" s="217">
        <f t="shared" si="1"/>
        <v>0</v>
      </c>
      <c r="J24" s="96"/>
    </row>
    <row r="25" spans="2:10" ht="27.75" customHeight="1">
      <c r="B25" s="77" t="s">
        <v>7</v>
      </c>
      <c r="C25" s="58">
        <v>10</v>
      </c>
      <c r="D25" s="168"/>
      <c r="E25" s="72">
        <f t="shared" si="2"/>
        <v>1460</v>
      </c>
      <c r="F25" s="99">
        <v>146</v>
      </c>
      <c r="G25" s="139"/>
      <c r="H25" s="216">
        <f t="shared" si="0"/>
        <v>0</v>
      </c>
      <c r="I25" s="217">
        <f t="shared" si="1"/>
        <v>0</v>
      </c>
      <c r="J25" s="96"/>
    </row>
    <row r="26" spans="2:10" ht="27.75" customHeight="1">
      <c r="B26" s="77" t="s">
        <v>6</v>
      </c>
      <c r="C26" s="58">
        <v>40</v>
      </c>
      <c r="D26" s="168"/>
      <c r="E26" s="72">
        <f t="shared" si="2"/>
        <v>360</v>
      </c>
      <c r="F26" s="99">
        <v>9</v>
      </c>
      <c r="G26" s="139"/>
      <c r="H26" s="216">
        <f t="shared" si="0"/>
        <v>0</v>
      </c>
      <c r="I26" s="217">
        <f t="shared" si="1"/>
        <v>0</v>
      </c>
      <c r="J26" s="96"/>
    </row>
    <row r="27" spans="2:10" ht="27.75" customHeight="1">
      <c r="B27" s="77" t="s">
        <v>142</v>
      </c>
      <c r="C27" s="58">
        <v>40</v>
      </c>
      <c r="D27" s="168"/>
      <c r="E27" s="72">
        <f t="shared" si="2"/>
        <v>280</v>
      </c>
      <c r="F27" s="99">
        <v>7</v>
      </c>
      <c r="G27" s="139"/>
      <c r="H27" s="216">
        <f t="shared" si="0"/>
        <v>0</v>
      </c>
      <c r="I27" s="217">
        <f t="shared" si="1"/>
        <v>0</v>
      </c>
      <c r="J27" s="96"/>
    </row>
    <row r="28" spans="2:10" ht="27.75" customHeight="1">
      <c r="B28" s="77" t="s">
        <v>8</v>
      </c>
      <c r="C28" s="58">
        <v>35</v>
      </c>
      <c r="D28" s="168"/>
      <c r="E28" s="72">
        <f t="shared" si="2"/>
        <v>175</v>
      </c>
      <c r="F28" s="99">
        <v>5</v>
      </c>
      <c r="G28" s="139"/>
      <c r="H28" s="216">
        <f t="shared" si="0"/>
        <v>0</v>
      </c>
      <c r="I28" s="217">
        <f t="shared" si="1"/>
        <v>0</v>
      </c>
      <c r="J28" s="96"/>
    </row>
    <row r="29" spans="2:10" ht="27.75" customHeight="1">
      <c r="B29" s="77" t="s">
        <v>143</v>
      </c>
      <c r="C29" s="58">
        <v>50</v>
      </c>
      <c r="D29" s="168"/>
      <c r="E29" s="72">
        <f t="shared" si="2"/>
        <v>1800</v>
      </c>
      <c r="F29" s="99">
        <v>36</v>
      </c>
      <c r="G29" s="139"/>
      <c r="H29" s="216">
        <f t="shared" si="0"/>
        <v>0</v>
      </c>
      <c r="I29" s="217">
        <f t="shared" si="1"/>
        <v>0</v>
      </c>
      <c r="J29" s="96"/>
    </row>
    <row r="30" spans="2:10" ht="27.75" customHeight="1">
      <c r="B30" s="77" t="s">
        <v>9</v>
      </c>
      <c r="C30" s="60">
        <v>40</v>
      </c>
      <c r="D30" s="171"/>
      <c r="E30" s="72">
        <f t="shared" si="2"/>
        <v>9320</v>
      </c>
      <c r="F30" s="99">
        <v>233</v>
      </c>
      <c r="G30" s="139"/>
      <c r="H30" s="216">
        <f t="shared" si="0"/>
        <v>0</v>
      </c>
      <c r="I30" s="217">
        <f t="shared" si="1"/>
        <v>0</v>
      </c>
      <c r="J30" s="96"/>
    </row>
    <row r="31" spans="2:10" ht="27.75" customHeight="1">
      <c r="B31" s="77" t="s">
        <v>10</v>
      </c>
      <c r="C31" s="60">
        <v>30</v>
      </c>
      <c r="D31" s="172"/>
      <c r="E31" s="72">
        <f t="shared" si="2"/>
        <v>3600</v>
      </c>
      <c r="F31" s="99">
        <v>120</v>
      </c>
      <c r="G31" s="139"/>
      <c r="H31" s="216">
        <f t="shared" si="0"/>
        <v>0</v>
      </c>
      <c r="I31" s="217">
        <f t="shared" si="1"/>
        <v>0</v>
      </c>
      <c r="J31" s="96"/>
    </row>
    <row r="32" spans="2:10" ht="27.75" customHeight="1">
      <c r="B32" s="77" t="s">
        <v>11</v>
      </c>
      <c r="C32" s="60">
        <v>40</v>
      </c>
      <c r="D32" s="172"/>
      <c r="E32" s="72">
        <f t="shared" si="2"/>
        <v>600</v>
      </c>
      <c r="F32" s="99">
        <v>15</v>
      </c>
      <c r="G32" s="139"/>
      <c r="H32" s="216">
        <f t="shared" si="0"/>
        <v>0</v>
      </c>
      <c r="I32" s="217">
        <f t="shared" si="1"/>
        <v>0</v>
      </c>
      <c r="J32" s="96"/>
    </row>
    <row r="33" spans="1:10" ht="27.75" customHeight="1">
      <c r="A33" s="46"/>
      <c r="B33" s="77" t="s">
        <v>144</v>
      </c>
      <c r="C33" s="60">
        <v>40</v>
      </c>
      <c r="D33" s="172"/>
      <c r="E33" s="72">
        <f t="shared" si="2"/>
        <v>1000</v>
      </c>
      <c r="F33" s="99">
        <v>25</v>
      </c>
      <c r="G33" s="139"/>
      <c r="H33" s="216">
        <f t="shared" si="0"/>
        <v>0</v>
      </c>
      <c r="I33" s="217">
        <f t="shared" si="1"/>
        <v>0</v>
      </c>
      <c r="J33" s="96"/>
    </row>
    <row r="34" spans="2:10" ht="27.75" customHeight="1">
      <c r="B34" s="77" t="s">
        <v>12</v>
      </c>
      <c r="C34" s="60">
        <v>40</v>
      </c>
      <c r="D34" s="172"/>
      <c r="E34" s="72">
        <f t="shared" si="2"/>
        <v>760</v>
      </c>
      <c r="F34" s="99">
        <v>19</v>
      </c>
      <c r="G34" s="139"/>
      <c r="H34" s="216">
        <f t="shared" si="0"/>
        <v>0</v>
      </c>
      <c r="I34" s="217">
        <f t="shared" si="1"/>
        <v>0</v>
      </c>
      <c r="J34" s="96"/>
    </row>
    <row r="35" spans="2:10" ht="27.75" customHeight="1">
      <c r="B35" s="77" t="s">
        <v>145</v>
      </c>
      <c r="C35" s="60">
        <v>50</v>
      </c>
      <c r="D35" s="172"/>
      <c r="E35" s="72">
        <f t="shared" si="2"/>
        <v>450</v>
      </c>
      <c r="F35" s="99">
        <v>9</v>
      </c>
      <c r="G35" s="139"/>
      <c r="H35" s="216">
        <f t="shared" si="0"/>
        <v>0</v>
      </c>
      <c r="I35" s="217">
        <f t="shared" si="1"/>
        <v>0</v>
      </c>
      <c r="J35" s="96"/>
    </row>
    <row r="36" spans="2:10" ht="27.75" customHeight="1">
      <c r="B36" s="84" t="s">
        <v>92</v>
      </c>
      <c r="C36" s="60">
        <v>35</v>
      </c>
      <c r="D36" s="172"/>
      <c r="E36" s="72">
        <f t="shared" si="2"/>
        <v>2135</v>
      </c>
      <c r="F36" s="99">
        <v>61</v>
      </c>
      <c r="G36" s="139"/>
      <c r="H36" s="216">
        <f t="shared" si="0"/>
        <v>0</v>
      </c>
      <c r="I36" s="217">
        <f t="shared" si="1"/>
        <v>0</v>
      </c>
      <c r="J36" s="96"/>
    </row>
    <row r="37" spans="2:10" ht="27.75" customHeight="1">
      <c r="B37" s="77" t="s">
        <v>45</v>
      </c>
      <c r="C37" s="60">
        <v>35</v>
      </c>
      <c r="D37" s="171"/>
      <c r="E37" s="74">
        <f t="shared" si="2"/>
        <v>1365</v>
      </c>
      <c r="F37" s="99">
        <v>39</v>
      </c>
      <c r="G37" s="139"/>
      <c r="H37" s="216">
        <f t="shared" si="0"/>
        <v>0</v>
      </c>
      <c r="I37" s="217">
        <f t="shared" si="1"/>
        <v>0</v>
      </c>
      <c r="J37" s="96"/>
    </row>
    <row r="38" spans="2:10" ht="27.75" customHeight="1">
      <c r="B38" s="77" t="s">
        <v>46</v>
      </c>
      <c r="C38" s="60">
        <v>10</v>
      </c>
      <c r="D38" s="171"/>
      <c r="E38" s="74">
        <f t="shared" si="2"/>
        <v>110</v>
      </c>
      <c r="F38" s="99">
        <v>11</v>
      </c>
      <c r="G38" s="139"/>
      <c r="H38" s="216">
        <f t="shared" si="0"/>
        <v>0</v>
      </c>
      <c r="I38" s="217">
        <f t="shared" si="1"/>
        <v>0</v>
      </c>
      <c r="J38" s="96"/>
    </row>
    <row r="39" spans="2:10" ht="27" customHeight="1">
      <c r="B39" s="77" t="s">
        <v>165</v>
      </c>
      <c r="C39" s="26">
        <v>40</v>
      </c>
      <c r="D39" s="171"/>
      <c r="E39" s="30">
        <f t="shared" si="2"/>
        <v>880</v>
      </c>
      <c r="F39" s="99">
        <v>22</v>
      </c>
      <c r="G39" s="139"/>
      <c r="H39" s="216">
        <f t="shared" si="0"/>
        <v>0</v>
      </c>
      <c r="I39" s="217">
        <f t="shared" si="1"/>
        <v>0</v>
      </c>
      <c r="J39" s="96"/>
    </row>
    <row r="40" spans="2:10" ht="27.75" customHeight="1">
      <c r="B40" s="77" t="s">
        <v>17</v>
      </c>
      <c r="C40" s="60">
        <v>50</v>
      </c>
      <c r="D40" s="171"/>
      <c r="E40" s="74">
        <f t="shared" si="2"/>
        <v>1450</v>
      </c>
      <c r="F40" s="99">
        <v>29</v>
      </c>
      <c r="G40" s="139"/>
      <c r="H40" s="216">
        <f t="shared" si="0"/>
        <v>0</v>
      </c>
      <c r="I40" s="217">
        <f t="shared" si="1"/>
        <v>0</v>
      </c>
      <c r="J40" s="96"/>
    </row>
    <row r="41" spans="2:10" ht="27.75" customHeight="1">
      <c r="B41" s="77" t="s">
        <v>146</v>
      </c>
      <c r="C41" s="60">
        <v>40</v>
      </c>
      <c r="D41" s="173"/>
      <c r="E41" s="73">
        <f t="shared" si="2"/>
        <v>520</v>
      </c>
      <c r="F41" s="99">
        <v>13</v>
      </c>
      <c r="G41" s="139"/>
      <c r="H41" s="216">
        <f t="shared" si="0"/>
        <v>0</v>
      </c>
      <c r="I41" s="217">
        <f t="shared" si="1"/>
        <v>0</v>
      </c>
      <c r="J41" s="87"/>
    </row>
    <row r="42" spans="2:10" ht="27.75" customHeight="1">
      <c r="B42" s="77" t="s">
        <v>147</v>
      </c>
      <c r="C42" s="60">
        <v>40</v>
      </c>
      <c r="D42" s="172"/>
      <c r="E42" s="72">
        <f t="shared" si="2"/>
        <v>520</v>
      </c>
      <c r="F42" s="99">
        <v>13</v>
      </c>
      <c r="G42" s="139"/>
      <c r="H42" s="216">
        <f t="shared" si="0"/>
        <v>0</v>
      </c>
      <c r="I42" s="217">
        <f t="shared" si="1"/>
        <v>0</v>
      </c>
      <c r="J42" s="96"/>
    </row>
    <row r="43" spans="2:10" ht="27.75" customHeight="1">
      <c r="B43" s="77" t="s">
        <v>18</v>
      </c>
      <c r="C43" s="60">
        <v>50</v>
      </c>
      <c r="D43" s="172"/>
      <c r="E43" s="72">
        <f t="shared" si="2"/>
        <v>1000</v>
      </c>
      <c r="F43" s="99">
        <v>20</v>
      </c>
      <c r="G43" s="136"/>
      <c r="H43" s="216">
        <f t="shared" si="0"/>
        <v>0</v>
      </c>
      <c r="I43" s="217">
        <f t="shared" si="1"/>
        <v>0</v>
      </c>
      <c r="J43" s="96"/>
    </row>
    <row r="44" spans="2:10" ht="27.75" customHeight="1">
      <c r="B44" s="77" t="s">
        <v>19</v>
      </c>
      <c r="C44" s="60">
        <v>25</v>
      </c>
      <c r="D44" s="172"/>
      <c r="E44" s="72">
        <f t="shared" si="2"/>
        <v>650</v>
      </c>
      <c r="F44" s="99">
        <v>26</v>
      </c>
      <c r="G44" s="139"/>
      <c r="H44" s="216">
        <f t="shared" si="0"/>
        <v>0</v>
      </c>
      <c r="I44" s="217">
        <f t="shared" si="1"/>
        <v>0</v>
      </c>
      <c r="J44" s="96"/>
    </row>
    <row r="45" spans="2:10" ht="27.75" customHeight="1">
      <c r="B45" s="77" t="s">
        <v>20</v>
      </c>
      <c r="C45" s="60">
        <v>40</v>
      </c>
      <c r="D45" s="172"/>
      <c r="E45" s="72">
        <f t="shared" si="2"/>
        <v>1720</v>
      </c>
      <c r="F45" s="99">
        <v>43</v>
      </c>
      <c r="G45" s="139"/>
      <c r="H45" s="216">
        <f t="shared" si="0"/>
        <v>0</v>
      </c>
      <c r="I45" s="217">
        <f t="shared" si="1"/>
        <v>0</v>
      </c>
      <c r="J45" s="96"/>
    </row>
    <row r="46" spans="2:10" ht="27.75" customHeight="1">
      <c r="B46" s="77" t="s">
        <v>166</v>
      </c>
      <c r="C46" s="60">
        <v>40</v>
      </c>
      <c r="D46" s="172"/>
      <c r="E46" s="72">
        <f t="shared" si="2"/>
        <v>520</v>
      </c>
      <c r="F46" s="99">
        <v>13</v>
      </c>
      <c r="G46" s="136"/>
      <c r="H46" s="216">
        <f t="shared" si="0"/>
        <v>0</v>
      </c>
      <c r="I46" s="217">
        <f t="shared" si="1"/>
        <v>0</v>
      </c>
      <c r="J46" s="96"/>
    </row>
    <row r="47" spans="2:10" ht="27.75" customHeight="1">
      <c r="B47" s="77" t="s">
        <v>334</v>
      </c>
      <c r="C47" s="60">
        <v>40</v>
      </c>
      <c r="D47" s="172"/>
      <c r="E47" s="72">
        <f t="shared" si="2"/>
        <v>3640</v>
      </c>
      <c r="F47" s="99">
        <v>91</v>
      </c>
      <c r="G47" s="139"/>
      <c r="H47" s="216">
        <f t="shared" si="0"/>
        <v>0</v>
      </c>
      <c r="I47" s="217">
        <f t="shared" si="1"/>
        <v>0</v>
      </c>
      <c r="J47" s="96"/>
    </row>
    <row r="48" spans="2:10" ht="27.75" customHeight="1">
      <c r="B48" s="77" t="s">
        <v>21</v>
      </c>
      <c r="C48" s="60">
        <v>40</v>
      </c>
      <c r="D48" s="172"/>
      <c r="E48" s="72">
        <f t="shared" si="2"/>
        <v>4800</v>
      </c>
      <c r="F48" s="99">
        <v>120</v>
      </c>
      <c r="G48" s="139"/>
      <c r="H48" s="216">
        <f t="shared" si="0"/>
        <v>0</v>
      </c>
      <c r="I48" s="217">
        <f t="shared" si="1"/>
        <v>0</v>
      </c>
      <c r="J48" s="96"/>
    </row>
    <row r="49" spans="2:10" ht="27.75" customHeight="1">
      <c r="B49" s="77" t="s">
        <v>148</v>
      </c>
      <c r="C49" s="60">
        <v>40</v>
      </c>
      <c r="D49" s="172"/>
      <c r="E49" s="72">
        <f t="shared" si="2"/>
        <v>360</v>
      </c>
      <c r="F49" s="99">
        <v>9</v>
      </c>
      <c r="G49" s="139"/>
      <c r="H49" s="216">
        <f>F49*G49*20</f>
        <v>0</v>
      </c>
      <c r="I49" s="217">
        <f t="shared" si="1"/>
        <v>0</v>
      </c>
      <c r="J49" s="96"/>
    </row>
    <row r="50" spans="2:10" ht="27.75" customHeight="1">
      <c r="B50" s="77" t="s">
        <v>149</v>
      </c>
      <c r="C50" s="60">
        <v>40</v>
      </c>
      <c r="D50" s="172"/>
      <c r="E50" s="72">
        <f>C50*F50</f>
        <v>1640</v>
      </c>
      <c r="F50" s="99">
        <v>41</v>
      </c>
      <c r="G50" s="139"/>
      <c r="H50" s="216">
        <f>F50*G50*20</f>
        <v>0</v>
      </c>
      <c r="I50" s="217">
        <f t="shared" si="1"/>
        <v>0</v>
      </c>
      <c r="J50" s="96"/>
    </row>
    <row r="51" spans="2:10" ht="27.75" customHeight="1">
      <c r="B51" s="77" t="s">
        <v>22</v>
      </c>
      <c r="C51" s="60">
        <v>10</v>
      </c>
      <c r="D51" s="172"/>
      <c r="E51" s="72">
        <f t="shared" si="2"/>
        <v>170</v>
      </c>
      <c r="F51" s="99">
        <v>17</v>
      </c>
      <c r="G51" s="139"/>
      <c r="H51" s="216">
        <f t="shared" si="0"/>
        <v>0</v>
      </c>
      <c r="I51" s="217">
        <f t="shared" si="1"/>
        <v>0</v>
      </c>
      <c r="J51" s="96"/>
    </row>
    <row r="52" spans="2:10" ht="27.75" customHeight="1">
      <c r="B52" s="77" t="s">
        <v>23</v>
      </c>
      <c r="C52" s="60">
        <v>50</v>
      </c>
      <c r="D52" s="171"/>
      <c r="E52" s="72">
        <f t="shared" si="2"/>
        <v>1950</v>
      </c>
      <c r="F52" s="99">
        <v>39</v>
      </c>
      <c r="G52" s="139"/>
      <c r="H52" s="216">
        <f t="shared" si="0"/>
        <v>0</v>
      </c>
      <c r="I52" s="217">
        <f t="shared" si="1"/>
        <v>0</v>
      </c>
      <c r="J52" s="96"/>
    </row>
    <row r="53" spans="2:10" ht="27.75" customHeight="1">
      <c r="B53" s="77" t="s">
        <v>24</v>
      </c>
      <c r="C53" s="60">
        <v>50</v>
      </c>
      <c r="D53" s="172"/>
      <c r="E53" s="72">
        <f t="shared" si="2"/>
        <v>1950</v>
      </c>
      <c r="F53" s="99">
        <v>39</v>
      </c>
      <c r="G53" s="139"/>
      <c r="H53" s="216">
        <f t="shared" si="0"/>
        <v>0</v>
      </c>
      <c r="I53" s="217">
        <f t="shared" si="1"/>
        <v>0</v>
      </c>
      <c r="J53" s="96"/>
    </row>
    <row r="54" spans="2:10" ht="27.75" customHeight="1">
      <c r="B54" s="77" t="s">
        <v>150</v>
      </c>
      <c r="C54" s="60">
        <v>40</v>
      </c>
      <c r="D54" s="172"/>
      <c r="E54" s="72">
        <f t="shared" si="2"/>
        <v>2760</v>
      </c>
      <c r="F54" s="99">
        <v>69</v>
      </c>
      <c r="G54" s="139"/>
      <c r="H54" s="216">
        <f t="shared" si="0"/>
        <v>0</v>
      </c>
      <c r="I54" s="217">
        <f t="shared" si="1"/>
        <v>0</v>
      </c>
      <c r="J54" s="96"/>
    </row>
    <row r="55" spans="2:10" ht="27.75" customHeight="1">
      <c r="B55" s="77" t="s">
        <v>151</v>
      </c>
      <c r="C55" s="60">
        <v>50</v>
      </c>
      <c r="D55" s="172"/>
      <c r="E55" s="72">
        <f>C55*F55</f>
        <v>2100</v>
      </c>
      <c r="F55" s="99">
        <v>42</v>
      </c>
      <c r="G55" s="139"/>
      <c r="H55" s="216">
        <f t="shared" si="0"/>
        <v>0</v>
      </c>
      <c r="I55" s="217">
        <f t="shared" si="1"/>
        <v>0</v>
      </c>
      <c r="J55" s="96"/>
    </row>
    <row r="56" spans="2:10" ht="27.75" customHeight="1">
      <c r="B56" s="77" t="s">
        <v>152</v>
      </c>
      <c r="C56" s="60">
        <v>40</v>
      </c>
      <c r="D56" s="172"/>
      <c r="E56" s="72">
        <f>C56*F56</f>
        <v>680</v>
      </c>
      <c r="F56" s="99">
        <v>17</v>
      </c>
      <c r="G56" s="139"/>
      <c r="H56" s="216">
        <f t="shared" si="0"/>
        <v>0</v>
      </c>
      <c r="I56" s="217">
        <f t="shared" si="1"/>
        <v>0</v>
      </c>
      <c r="J56" s="96"/>
    </row>
    <row r="57" spans="2:10" ht="27.75" customHeight="1">
      <c r="B57" s="77" t="s">
        <v>25</v>
      </c>
      <c r="C57" s="60">
        <v>35</v>
      </c>
      <c r="D57" s="172"/>
      <c r="E57" s="72">
        <f t="shared" si="2"/>
        <v>490</v>
      </c>
      <c r="F57" s="99">
        <v>14</v>
      </c>
      <c r="G57" s="139"/>
      <c r="H57" s="216">
        <f t="shared" si="0"/>
        <v>0</v>
      </c>
      <c r="I57" s="217">
        <f t="shared" si="1"/>
        <v>0</v>
      </c>
      <c r="J57" s="96"/>
    </row>
    <row r="58" spans="2:10" ht="27.75" customHeight="1">
      <c r="B58" s="77" t="s">
        <v>26</v>
      </c>
      <c r="C58" s="60">
        <v>35</v>
      </c>
      <c r="D58" s="172"/>
      <c r="E58" s="72">
        <f t="shared" si="2"/>
        <v>1015</v>
      </c>
      <c r="F58" s="99">
        <v>29</v>
      </c>
      <c r="G58" s="139"/>
      <c r="H58" s="216">
        <f t="shared" si="0"/>
        <v>0</v>
      </c>
      <c r="I58" s="217">
        <f t="shared" si="1"/>
        <v>0</v>
      </c>
      <c r="J58" s="96"/>
    </row>
    <row r="59" spans="2:10" ht="27.75" customHeight="1">
      <c r="B59" s="77" t="s">
        <v>166</v>
      </c>
      <c r="C59" s="60">
        <v>40</v>
      </c>
      <c r="D59" s="172"/>
      <c r="E59" s="72">
        <f t="shared" si="2"/>
        <v>680</v>
      </c>
      <c r="F59" s="99">
        <v>17</v>
      </c>
      <c r="G59" s="139"/>
      <c r="H59" s="216">
        <f t="shared" si="0"/>
        <v>0</v>
      </c>
      <c r="I59" s="217">
        <f t="shared" si="1"/>
        <v>0</v>
      </c>
      <c r="J59" s="96"/>
    </row>
    <row r="60" spans="2:10" ht="27.75" customHeight="1">
      <c r="B60" s="77" t="s">
        <v>27</v>
      </c>
      <c r="C60" s="60">
        <v>40</v>
      </c>
      <c r="D60" s="172"/>
      <c r="E60" s="72">
        <f t="shared" si="2"/>
        <v>8720</v>
      </c>
      <c r="F60" s="99">
        <v>218</v>
      </c>
      <c r="G60" s="139"/>
      <c r="H60" s="216">
        <f t="shared" si="0"/>
        <v>0</v>
      </c>
      <c r="I60" s="217">
        <f t="shared" si="1"/>
        <v>0</v>
      </c>
      <c r="J60" s="96"/>
    </row>
    <row r="61" spans="2:10" ht="27.75" customHeight="1">
      <c r="B61" s="77" t="s">
        <v>153</v>
      </c>
      <c r="C61" s="60">
        <v>40</v>
      </c>
      <c r="D61" s="172"/>
      <c r="E61" s="72">
        <f t="shared" si="2"/>
        <v>4360</v>
      </c>
      <c r="F61" s="99">
        <v>109</v>
      </c>
      <c r="G61" s="139"/>
      <c r="H61" s="216">
        <f t="shared" si="0"/>
        <v>0</v>
      </c>
      <c r="I61" s="217">
        <f t="shared" si="1"/>
        <v>0</v>
      </c>
      <c r="J61" s="96"/>
    </row>
    <row r="62" spans="2:10" ht="27.75" customHeight="1">
      <c r="B62" s="77" t="s">
        <v>28</v>
      </c>
      <c r="C62" s="60">
        <v>50</v>
      </c>
      <c r="D62" s="172"/>
      <c r="E62" s="72">
        <f t="shared" si="2"/>
        <v>2600</v>
      </c>
      <c r="F62" s="99">
        <v>52</v>
      </c>
      <c r="G62" s="139"/>
      <c r="H62" s="216">
        <f t="shared" si="0"/>
        <v>0</v>
      </c>
      <c r="I62" s="217">
        <f t="shared" si="1"/>
        <v>0</v>
      </c>
      <c r="J62" s="96"/>
    </row>
    <row r="63" spans="2:10" ht="27.75" customHeight="1">
      <c r="B63" s="77" t="s">
        <v>29</v>
      </c>
      <c r="C63" s="60">
        <v>50</v>
      </c>
      <c r="D63" s="172"/>
      <c r="E63" s="72">
        <f t="shared" si="2"/>
        <v>450</v>
      </c>
      <c r="F63" s="99">
        <v>9</v>
      </c>
      <c r="G63" s="139"/>
      <c r="H63" s="216">
        <f t="shared" si="0"/>
        <v>0</v>
      </c>
      <c r="I63" s="217">
        <f t="shared" si="1"/>
        <v>0</v>
      </c>
      <c r="J63" s="96"/>
    </row>
    <row r="64" spans="1:10" ht="27.75" customHeight="1">
      <c r="A64" s="46"/>
      <c r="B64" s="77" t="s">
        <v>154</v>
      </c>
      <c r="C64" s="60">
        <v>40</v>
      </c>
      <c r="D64" s="172"/>
      <c r="E64" s="72">
        <f t="shared" si="2"/>
        <v>520</v>
      </c>
      <c r="F64" s="99">
        <v>13</v>
      </c>
      <c r="G64" s="139"/>
      <c r="H64" s="216">
        <f t="shared" si="0"/>
        <v>0</v>
      </c>
      <c r="I64" s="217">
        <f t="shared" si="1"/>
        <v>0</v>
      </c>
      <c r="J64" s="96"/>
    </row>
    <row r="65" spans="2:10" ht="27.75" customHeight="1">
      <c r="B65" s="77" t="s">
        <v>30</v>
      </c>
      <c r="C65" s="60">
        <v>4</v>
      </c>
      <c r="D65" s="172"/>
      <c r="E65" s="72">
        <f t="shared" si="2"/>
        <v>88</v>
      </c>
      <c r="F65" s="99">
        <v>22</v>
      </c>
      <c r="G65" s="139"/>
      <c r="H65" s="216">
        <f t="shared" si="0"/>
        <v>0</v>
      </c>
      <c r="I65" s="217">
        <f t="shared" si="1"/>
        <v>0</v>
      </c>
      <c r="J65" s="96"/>
    </row>
    <row r="66" spans="2:10" ht="27.75" customHeight="1">
      <c r="B66" s="77" t="s">
        <v>43</v>
      </c>
      <c r="C66" s="60">
        <v>40</v>
      </c>
      <c r="D66" s="172"/>
      <c r="E66" s="72">
        <f t="shared" si="2"/>
        <v>2440</v>
      </c>
      <c r="F66" s="99">
        <v>61</v>
      </c>
      <c r="G66" s="139"/>
      <c r="H66" s="216">
        <f t="shared" si="0"/>
        <v>0</v>
      </c>
      <c r="I66" s="217">
        <f t="shared" si="1"/>
        <v>0</v>
      </c>
      <c r="J66" s="96"/>
    </row>
    <row r="67" spans="2:10" ht="27.75" customHeight="1">
      <c r="B67" s="77" t="s">
        <v>44</v>
      </c>
      <c r="C67" s="60">
        <v>40</v>
      </c>
      <c r="D67" s="172"/>
      <c r="E67" s="72">
        <f t="shared" si="2"/>
        <v>3080</v>
      </c>
      <c r="F67" s="99">
        <v>77</v>
      </c>
      <c r="G67" s="139"/>
      <c r="H67" s="216">
        <f t="shared" si="0"/>
        <v>0</v>
      </c>
      <c r="I67" s="217">
        <f t="shared" si="1"/>
        <v>0</v>
      </c>
      <c r="J67" s="96"/>
    </row>
    <row r="68" spans="2:10" ht="27.75" customHeight="1">
      <c r="B68" s="77" t="s">
        <v>31</v>
      </c>
      <c r="C68" s="60">
        <v>40</v>
      </c>
      <c r="D68" s="172"/>
      <c r="E68" s="72">
        <f t="shared" si="2"/>
        <v>1040</v>
      </c>
      <c r="F68" s="99">
        <v>26</v>
      </c>
      <c r="G68" s="139"/>
      <c r="H68" s="216">
        <f t="shared" si="0"/>
        <v>0</v>
      </c>
      <c r="I68" s="217">
        <f t="shared" si="1"/>
        <v>0</v>
      </c>
      <c r="J68" s="96"/>
    </row>
    <row r="69" spans="2:10" ht="27.75" customHeight="1">
      <c r="B69" s="77" t="s">
        <v>32</v>
      </c>
      <c r="C69" s="60">
        <v>40</v>
      </c>
      <c r="D69" s="172"/>
      <c r="E69" s="72">
        <f t="shared" si="2"/>
        <v>4640</v>
      </c>
      <c r="F69" s="99">
        <v>116</v>
      </c>
      <c r="G69" s="139"/>
      <c r="H69" s="216">
        <f t="shared" si="0"/>
        <v>0</v>
      </c>
      <c r="I69" s="217">
        <f t="shared" si="1"/>
        <v>0</v>
      </c>
      <c r="J69" s="96"/>
    </row>
    <row r="70" spans="2:10" ht="27.75" customHeight="1">
      <c r="B70" s="77" t="s">
        <v>33</v>
      </c>
      <c r="C70" s="60">
        <v>40</v>
      </c>
      <c r="D70" s="172"/>
      <c r="E70" s="72">
        <f t="shared" si="2"/>
        <v>200</v>
      </c>
      <c r="F70" s="99">
        <v>5</v>
      </c>
      <c r="G70" s="139"/>
      <c r="H70" s="216">
        <f t="shared" si="0"/>
        <v>0</v>
      </c>
      <c r="I70" s="217">
        <f t="shared" si="1"/>
        <v>0</v>
      </c>
      <c r="J70" s="96"/>
    </row>
    <row r="71" spans="2:10" ht="27.75" customHeight="1">
      <c r="B71" s="77" t="s">
        <v>34</v>
      </c>
      <c r="C71" s="70">
        <v>50</v>
      </c>
      <c r="D71" s="172"/>
      <c r="E71" s="72">
        <f t="shared" si="2"/>
        <v>7600</v>
      </c>
      <c r="F71" s="99">
        <v>152</v>
      </c>
      <c r="G71" s="139"/>
      <c r="H71" s="216">
        <f t="shared" si="0"/>
        <v>0</v>
      </c>
      <c r="I71" s="217">
        <f t="shared" si="1"/>
        <v>0</v>
      </c>
      <c r="J71" s="96"/>
    </row>
    <row r="72" spans="1:10" ht="27.75" customHeight="1">
      <c r="A72" s="46"/>
      <c r="B72" s="77" t="s">
        <v>155</v>
      </c>
      <c r="C72" s="60">
        <v>40</v>
      </c>
      <c r="D72" s="171"/>
      <c r="E72" s="74">
        <f t="shared" si="2"/>
        <v>600</v>
      </c>
      <c r="F72" s="99">
        <v>15</v>
      </c>
      <c r="G72" s="139"/>
      <c r="H72" s="216">
        <f t="shared" si="0"/>
        <v>0</v>
      </c>
      <c r="I72" s="217">
        <f t="shared" si="1"/>
        <v>0</v>
      </c>
      <c r="J72" s="96"/>
    </row>
    <row r="73" spans="2:10" ht="27.75" customHeight="1">
      <c r="B73" s="77" t="s">
        <v>35</v>
      </c>
      <c r="C73" s="70">
        <v>40</v>
      </c>
      <c r="D73" s="172"/>
      <c r="E73" s="72">
        <f t="shared" si="2"/>
        <v>600</v>
      </c>
      <c r="F73" s="99">
        <v>15</v>
      </c>
      <c r="G73" s="139"/>
      <c r="H73" s="216">
        <f aca="true" t="shared" si="3" ref="H73:H84">F73*G73*20</f>
        <v>0</v>
      </c>
      <c r="I73" s="217">
        <f aca="true" t="shared" si="4" ref="I73:I84">D73*F73+H73</f>
        <v>0</v>
      </c>
      <c r="J73" s="96"/>
    </row>
    <row r="74" spans="2:10" ht="27.75" customHeight="1">
      <c r="B74" s="77" t="s">
        <v>333</v>
      </c>
      <c r="C74" s="70">
        <v>40</v>
      </c>
      <c r="D74" s="172"/>
      <c r="E74" s="72">
        <f t="shared" si="2"/>
        <v>8760</v>
      </c>
      <c r="F74" s="99">
        <v>219</v>
      </c>
      <c r="G74" s="139"/>
      <c r="H74" s="216">
        <f t="shared" si="3"/>
        <v>0</v>
      </c>
      <c r="I74" s="217">
        <f t="shared" si="4"/>
        <v>0</v>
      </c>
      <c r="J74" s="96"/>
    </row>
    <row r="75" spans="2:10" ht="27.75" customHeight="1">
      <c r="B75" s="77" t="s">
        <v>36</v>
      </c>
      <c r="C75" s="70">
        <v>50</v>
      </c>
      <c r="D75" s="172"/>
      <c r="E75" s="72">
        <f t="shared" si="2"/>
        <v>19050</v>
      </c>
      <c r="F75" s="99">
        <v>381</v>
      </c>
      <c r="G75" s="139"/>
      <c r="H75" s="216">
        <f t="shared" si="3"/>
        <v>0</v>
      </c>
      <c r="I75" s="217">
        <f t="shared" si="4"/>
        <v>0</v>
      </c>
      <c r="J75" s="96"/>
    </row>
    <row r="76" spans="2:10" ht="27.75" customHeight="1">
      <c r="B76" s="77" t="s">
        <v>37</v>
      </c>
      <c r="C76" s="70">
        <v>40</v>
      </c>
      <c r="D76" s="172"/>
      <c r="E76" s="72">
        <f t="shared" si="2"/>
        <v>6120</v>
      </c>
      <c r="F76" s="99">
        <v>153</v>
      </c>
      <c r="G76" s="139"/>
      <c r="H76" s="216">
        <f t="shared" si="3"/>
        <v>0</v>
      </c>
      <c r="I76" s="217">
        <f t="shared" si="4"/>
        <v>0</v>
      </c>
      <c r="J76" s="96"/>
    </row>
    <row r="77" spans="2:10" ht="27.75" customHeight="1">
      <c r="B77" s="77" t="s">
        <v>38</v>
      </c>
      <c r="C77" s="70">
        <v>50</v>
      </c>
      <c r="D77" s="172"/>
      <c r="E77" s="72">
        <f t="shared" si="2"/>
        <v>12850</v>
      </c>
      <c r="F77" s="99">
        <v>257</v>
      </c>
      <c r="G77" s="139"/>
      <c r="H77" s="216">
        <f t="shared" si="3"/>
        <v>0</v>
      </c>
      <c r="I77" s="217">
        <f t="shared" si="4"/>
        <v>0</v>
      </c>
      <c r="J77" s="96"/>
    </row>
    <row r="78" spans="2:10" ht="27.75" customHeight="1">
      <c r="B78" s="77" t="s">
        <v>39</v>
      </c>
      <c r="C78" s="60">
        <v>40</v>
      </c>
      <c r="D78" s="171"/>
      <c r="E78" s="74">
        <f t="shared" si="2"/>
        <v>680</v>
      </c>
      <c r="F78" s="99">
        <v>17</v>
      </c>
      <c r="G78" s="139"/>
      <c r="H78" s="216">
        <f t="shared" si="3"/>
        <v>0</v>
      </c>
      <c r="I78" s="217">
        <f t="shared" si="4"/>
        <v>0</v>
      </c>
      <c r="J78" s="96"/>
    </row>
    <row r="79" spans="2:10" ht="27.75" customHeight="1">
      <c r="B79" s="77" t="s">
        <v>156</v>
      </c>
      <c r="C79" s="60">
        <v>40</v>
      </c>
      <c r="D79" s="171"/>
      <c r="E79" s="74">
        <f t="shared" si="2"/>
        <v>4360</v>
      </c>
      <c r="F79" s="99">
        <v>109</v>
      </c>
      <c r="G79" s="139"/>
      <c r="H79" s="216">
        <f t="shared" si="3"/>
        <v>0</v>
      </c>
      <c r="I79" s="217">
        <f t="shared" si="4"/>
        <v>0</v>
      </c>
      <c r="J79" s="96"/>
    </row>
    <row r="80" spans="2:10" ht="27.75" customHeight="1">
      <c r="B80" s="77" t="s">
        <v>40</v>
      </c>
      <c r="C80" s="60">
        <v>40</v>
      </c>
      <c r="D80" s="171"/>
      <c r="E80" s="74">
        <f t="shared" si="2"/>
        <v>440</v>
      </c>
      <c r="F80" s="99">
        <v>11</v>
      </c>
      <c r="G80" s="139"/>
      <c r="H80" s="216">
        <f t="shared" si="3"/>
        <v>0</v>
      </c>
      <c r="I80" s="217">
        <f t="shared" si="4"/>
        <v>0</v>
      </c>
      <c r="J80" s="96"/>
    </row>
    <row r="81" spans="2:10" ht="27.75" customHeight="1">
      <c r="B81" s="77" t="s">
        <v>41</v>
      </c>
      <c r="C81" s="60">
        <v>40</v>
      </c>
      <c r="D81" s="171"/>
      <c r="E81" s="74">
        <f t="shared" si="2"/>
        <v>1560</v>
      </c>
      <c r="F81" s="99">
        <v>39</v>
      </c>
      <c r="G81" s="139"/>
      <c r="H81" s="216">
        <f t="shared" si="3"/>
        <v>0</v>
      </c>
      <c r="I81" s="217">
        <f t="shared" si="4"/>
        <v>0</v>
      </c>
      <c r="J81" s="96"/>
    </row>
    <row r="82" spans="2:10" ht="27.75" customHeight="1">
      <c r="B82" s="77" t="s">
        <v>42</v>
      </c>
      <c r="C82" s="64">
        <v>40</v>
      </c>
      <c r="D82" s="171"/>
      <c r="E82" s="74">
        <f t="shared" si="2"/>
        <v>440</v>
      </c>
      <c r="F82" s="99">
        <v>11</v>
      </c>
      <c r="G82" s="139"/>
      <c r="H82" s="216">
        <f t="shared" si="3"/>
        <v>0</v>
      </c>
      <c r="I82" s="217">
        <f t="shared" si="4"/>
        <v>0</v>
      </c>
      <c r="J82" s="96"/>
    </row>
    <row r="83" spans="1:10" ht="27.75" customHeight="1">
      <c r="A83" s="46"/>
      <c r="B83" s="77" t="s">
        <v>157</v>
      </c>
      <c r="C83" s="56">
        <v>40</v>
      </c>
      <c r="D83" s="173"/>
      <c r="E83" s="72">
        <f t="shared" si="2"/>
        <v>1440</v>
      </c>
      <c r="F83" s="99">
        <v>36</v>
      </c>
      <c r="G83" s="139"/>
      <c r="H83" s="216">
        <f t="shared" si="3"/>
        <v>0</v>
      </c>
      <c r="I83" s="217">
        <f t="shared" si="4"/>
        <v>0</v>
      </c>
      <c r="J83" s="96"/>
    </row>
    <row r="84" spans="2:10" ht="27.75" customHeight="1" thickBot="1">
      <c r="B84" s="85" t="s">
        <v>158</v>
      </c>
      <c r="C84" s="71">
        <v>40</v>
      </c>
      <c r="D84" s="174"/>
      <c r="E84" s="75">
        <f t="shared" si="2"/>
        <v>1520</v>
      </c>
      <c r="F84" s="97">
        <v>38</v>
      </c>
      <c r="G84" s="196"/>
      <c r="H84" s="216">
        <f t="shared" si="3"/>
        <v>0</v>
      </c>
      <c r="I84" s="217">
        <f t="shared" si="4"/>
        <v>0</v>
      </c>
      <c r="J84" s="96"/>
    </row>
    <row r="85" spans="2:10" ht="27.75" customHeight="1" thickBot="1">
      <c r="B85" s="55" t="s">
        <v>0</v>
      </c>
      <c r="C85" s="31" t="s">
        <v>1</v>
      </c>
      <c r="D85" s="51" t="s">
        <v>1</v>
      </c>
      <c r="E85" s="33" t="s">
        <v>1</v>
      </c>
      <c r="F85" s="33" t="s">
        <v>1</v>
      </c>
      <c r="G85" s="33" t="s">
        <v>1</v>
      </c>
      <c r="H85" s="218" t="s">
        <v>1</v>
      </c>
      <c r="I85" s="219">
        <f>SUM(I6:I84)</f>
        <v>0</v>
      </c>
      <c r="J85" s="96"/>
    </row>
    <row r="86" ht="12">
      <c r="J86" s="19"/>
    </row>
  </sheetData>
  <sheetProtection/>
  <protectedRanges>
    <protectedRange sqref="D7 D43 D46 D49" name="Oblast1"/>
    <protectedRange sqref="D6" name="Oblast1_1"/>
    <protectedRange sqref="D8:D13" name="Oblast1_3"/>
    <protectedRange sqref="D14:D20" name="Oblast1_2"/>
    <protectedRange sqref="D21" name="Oblast1_4"/>
    <protectedRange sqref="D22" name="Oblast1_5"/>
    <protectedRange sqref="D23" name="Oblast1_6"/>
    <protectedRange sqref="D24" name="Oblast1_7"/>
    <protectedRange sqref="D25" name="Oblast1_8"/>
    <protectedRange sqref="D26" name="Oblast1_9"/>
    <protectedRange sqref="D27" name="Oblast1_10"/>
    <protectedRange sqref="D28" name="Oblast1_11"/>
    <protectedRange sqref="D29:D35" name="Oblast1_12"/>
    <protectedRange sqref="D36" name="Oblast1_13"/>
    <protectedRange sqref="D37" name="Oblast1_14"/>
    <protectedRange sqref="D38" name="Oblast1_15"/>
    <protectedRange sqref="D39" name="Oblast1_16"/>
    <protectedRange sqref="D40" name="Oblast1_17"/>
    <protectedRange sqref="D41:D42" name="Oblast1_18"/>
    <protectedRange sqref="D44" name="Oblast1_19"/>
    <protectedRange sqref="D45" name="Oblast1_20"/>
    <protectedRange sqref="D47:D48" name="Oblast1_21"/>
    <protectedRange sqref="D50:D54" name="Oblast1_22"/>
    <protectedRange sqref="D55:D58" name="Oblast1_23"/>
    <protectedRange sqref="D59:D61" name="Oblast1_24"/>
    <protectedRange sqref="D62:D65" name="Oblast1_25"/>
    <protectedRange sqref="D66:D67" name="Oblast1_26"/>
    <protectedRange sqref="D68:D84" name="Oblast1_27"/>
    <protectedRange sqref="G6" name="Oblast2_1"/>
    <protectedRange sqref="G8:G10" name="Oblast2_2"/>
    <protectedRange sqref="G11:G13" name="Oblast2_3"/>
    <protectedRange sqref="G14:G16" name="Oblast2_4"/>
    <protectedRange sqref="G17:G20" name="Oblast2_5"/>
    <protectedRange sqref="G21:G24" name="Oblast2_6"/>
    <protectedRange sqref="G25:G28" name="Oblast2_7"/>
    <protectedRange sqref="G29:G32" name="Oblast2_8"/>
    <protectedRange sqref="G33:G35" name="Oblast2_9"/>
    <protectedRange sqref="G36:G42" name="Oblast2_10"/>
    <protectedRange sqref="G44:G45" name="Oblast2_11"/>
    <protectedRange sqref="G49" name="Oblast2_12"/>
    <protectedRange sqref="G47:G48" name="Oblast2_14"/>
    <protectedRange sqref="G50:G52" name="Oblast2_15"/>
    <protectedRange sqref="G53:G56" name="Oblast2_16"/>
    <protectedRange sqref="G57:G62" name="Oblast2_17"/>
    <protectedRange sqref="G63:G84" name="Oblast2_18"/>
  </protectedRange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22"/>
  <sheetViews>
    <sheetView zoomScale="75" zoomScaleNormal="75" zoomScalePageLayoutView="0" workbookViewId="0" topLeftCell="A1">
      <selection activeCell="I17" sqref="I17"/>
    </sheetView>
  </sheetViews>
  <sheetFormatPr defaultColWidth="9.140625" defaultRowHeight="12.75"/>
  <cols>
    <col min="1" max="1" width="1.57421875" style="0" customWidth="1"/>
    <col min="2" max="2" width="33.421875" style="0" customWidth="1"/>
    <col min="3" max="3" width="21.00390625" style="0" customWidth="1"/>
    <col min="4" max="4" width="14.57421875" style="0" customWidth="1"/>
    <col min="5" max="8" width="21.7109375" style="0" customWidth="1"/>
    <col min="9" max="9" width="23.28125" style="0" customWidth="1"/>
  </cols>
  <sheetData>
    <row r="1" ht="20.25">
      <c r="J1" s="43"/>
    </row>
    <row r="2" ht="36" customHeight="1">
      <c r="B2" s="5" t="s">
        <v>352</v>
      </c>
    </row>
    <row r="3" ht="12.75" thickBot="1"/>
    <row r="4" spans="2:9" ht="26.25" customHeight="1" thickBot="1"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</row>
    <row r="5" spans="2:9" ht="135" customHeight="1" thickBot="1">
      <c r="B5" s="2" t="s">
        <v>85</v>
      </c>
      <c r="C5" s="2" t="s">
        <v>90</v>
      </c>
      <c r="D5" s="2" t="s">
        <v>97</v>
      </c>
      <c r="E5" s="1" t="s">
        <v>379</v>
      </c>
      <c r="F5" s="1" t="s">
        <v>394</v>
      </c>
      <c r="G5" s="1" t="s">
        <v>98</v>
      </c>
      <c r="H5" s="2" t="s">
        <v>395</v>
      </c>
      <c r="I5" s="2" t="s">
        <v>382</v>
      </c>
    </row>
    <row r="6" spans="2:9" ht="27" customHeight="1">
      <c r="B6" s="81" t="s">
        <v>57</v>
      </c>
      <c r="C6" s="56">
        <v>30</v>
      </c>
      <c r="D6" s="178"/>
      <c r="E6" s="66">
        <f>C6*F6</f>
        <v>270</v>
      </c>
      <c r="F6" s="57">
        <v>9</v>
      </c>
      <c r="G6" s="176"/>
      <c r="H6" s="230">
        <f>F6*G6*24</f>
        <v>0</v>
      </c>
      <c r="I6" s="221">
        <f>D6*F6+H6</f>
        <v>0</v>
      </c>
    </row>
    <row r="7" spans="2:9" ht="27" customHeight="1">
      <c r="B7" s="77" t="s">
        <v>159</v>
      </c>
      <c r="C7" s="56">
        <v>30</v>
      </c>
      <c r="D7" s="138"/>
      <c r="E7" s="66">
        <f aca="true" t="shared" si="0" ref="E7:E21">C7*F7</f>
        <v>90</v>
      </c>
      <c r="F7" s="59">
        <v>3</v>
      </c>
      <c r="G7" s="177"/>
      <c r="H7" s="230">
        <f aca="true" t="shared" si="1" ref="H7:H21">F7*G7*24</f>
        <v>0</v>
      </c>
      <c r="I7" s="222">
        <f>D7*F7+H7</f>
        <v>0</v>
      </c>
    </row>
    <row r="8" spans="2:9" ht="27" customHeight="1">
      <c r="B8" s="77" t="s">
        <v>160</v>
      </c>
      <c r="C8" s="56">
        <v>30</v>
      </c>
      <c r="D8" s="106"/>
      <c r="E8" s="66">
        <f t="shared" si="0"/>
        <v>90</v>
      </c>
      <c r="F8" s="61">
        <v>3</v>
      </c>
      <c r="G8" s="177"/>
      <c r="H8" s="230">
        <f t="shared" si="1"/>
        <v>0</v>
      </c>
      <c r="I8" s="222">
        <f aca="true" t="shared" si="2" ref="I8:I21">D8*F8+H8</f>
        <v>0</v>
      </c>
    </row>
    <row r="9" spans="2:9" ht="27" customHeight="1">
      <c r="B9" s="47" t="s">
        <v>161</v>
      </c>
      <c r="C9" s="56">
        <v>30</v>
      </c>
      <c r="D9" s="106"/>
      <c r="E9" s="66">
        <f t="shared" si="0"/>
        <v>270</v>
      </c>
      <c r="F9" s="61">
        <v>9</v>
      </c>
      <c r="G9" s="177"/>
      <c r="H9" s="230">
        <f t="shared" si="1"/>
        <v>0</v>
      </c>
      <c r="I9" s="222">
        <f t="shared" si="2"/>
        <v>0</v>
      </c>
    </row>
    <row r="10" spans="2:9" ht="27" customHeight="1">
      <c r="B10" s="47" t="s">
        <v>162</v>
      </c>
      <c r="C10" s="56">
        <v>30</v>
      </c>
      <c r="D10" s="106"/>
      <c r="E10" s="66">
        <f t="shared" si="0"/>
        <v>120</v>
      </c>
      <c r="F10" s="61">
        <v>4</v>
      </c>
      <c r="G10" s="177"/>
      <c r="H10" s="230">
        <f t="shared" si="1"/>
        <v>0</v>
      </c>
      <c r="I10" s="222">
        <f t="shared" si="2"/>
        <v>0</v>
      </c>
    </row>
    <row r="11" spans="2:9" ht="27" customHeight="1">
      <c r="B11" s="77" t="s">
        <v>60</v>
      </c>
      <c r="C11" s="56">
        <v>30</v>
      </c>
      <c r="D11" s="106"/>
      <c r="E11" s="66">
        <f t="shared" si="0"/>
        <v>270</v>
      </c>
      <c r="F11" s="61">
        <v>9</v>
      </c>
      <c r="G11" s="177"/>
      <c r="H11" s="230">
        <f t="shared" si="1"/>
        <v>0</v>
      </c>
      <c r="I11" s="222">
        <f t="shared" si="2"/>
        <v>0</v>
      </c>
    </row>
    <row r="12" spans="2:9" ht="27" customHeight="1">
      <c r="B12" s="77" t="s">
        <v>163</v>
      </c>
      <c r="C12" s="56">
        <v>30</v>
      </c>
      <c r="D12" s="106"/>
      <c r="E12" s="66">
        <f t="shared" si="0"/>
        <v>90</v>
      </c>
      <c r="F12" s="61">
        <v>3</v>
      </c>
      <c r="G12" s="177"/>
      <c r="H12" s="230">
        <f t="shared" si="1"/>
        <v>0</v>
      </c>
      <c r="I12" s="222">
        <f t="shared" si="2"/>
        <v>0</v>
      </c>
    </row>
    <row r="13" spans="2:9" ht="27" customHeight="1">
      <c r="B13" s="77" t="s">
        <v>27</v>
      </c>
      <c r="C13" s="56">
        <v>30</v>
      </c>
      <c r="D13" s="106"/>
      <c r="E13" s="66">
        <f t="shared" si="0"/>
        <v>270</v>
      </c>
      <c r="F13" s="61">
        <v>9</v>
      </c>
      <c r="G13" s="177"/>
      <c r="H13" s="230">
        <f t="shared" si="1"/>
        <v>0</v>
      </c>
      <c r="I13" s="222">
        <f t="shared" si="2"/>
        <v>0</v>
      </c>
    </row>
    <row r="14" spans="2:9" ht="27" customHeight="1">
      <c r="B14" s="77" t="s">
        <v>63</v>
      </c>
      <c r="C14" s="56">
        <v>30</v>
      </c>
      <c r="D14" s="106"/>
      <c r="E14" s="66">
        <f t="shared" si="0"/>
        <v>1440</v>
      </c>
      <c r="F14" s="61">
        <v>48</v>
      </c>
      <c r="G14" s="177"/>
      <c r="H14" s="230">
        <f t="shared" si="1"/>
        <v>0</v>
      </c>
      <c r="I14" s="222">
        <f t="shared" si="2"/>
        <v>0</v>
      </c>
    </row>
    <row r="15" spans="2:9" ht="27" customHeight="1">
      <c r="B15" s="77" t="s">
        <v>64</v>
      </c>
      <c r="C15" s="56">
        <v>30</v>
      </c>
      <c r="D15" s="106"/>
      <c r="E15" s="66">
        <f t="shared" si="0"/>
        <v>1200</v>
      </c>
      <c r="F15" s="61">
        <v>40</v>
      </c>
      <c r="G15" s="177"/>
      <c r="H15" s="230">
        <f t="shared" si="1"/>
        <v>0</v>
      </c>
      <c r="I15" s="222">
        <f t="shared" si="2"/>
        <v>0</v>
      </c>
    </row>
    <row r="16" spans="2:9" ht="27" customHeight="1">
      <c r="B16" s="77" t="s">
        <v>65</v>
      </c>
      <c r="C16" s="56">
        <v>30</v>
      </c>
      <c r="D16" s="173"/>
      <c r="E16" s="66">
        <f t="shared" si="0"/>
        <v>90</v>
      </c>
      <c r="F16" s="61">
        <v>3</v>
      </c>
      <c r="G16" s="177"/>
      <c r="H16" s="230">
        <f t="shared" si="1"/>
        <v>0</v>
      </c>
      <c r="I16" s="222">
        <f t="shared" si="2"/>
        <v>0</v>
      </c>
    </row>
    <row r="17" spans="2:9" ht="27" customHeight="1">
      <c r="B17" s="77" t="s">
        <v>35</v>
      </c>
      <c r="C17" s="56">
        <v>30</v>
      </c>
      <c r="D17" s="173"/>
      <c r="E17" s="66">
        <f t="shared" si="0"/>
        <v>180</v>
      </c>
      <c r="F17" s="63">
        <v>6</v>
      </c>
      <c r="G17" s="177"/>
      <c r="H17" s="230">
        <f t="shared" si="1"/>
        <v>0</v>
      </c>
      <c r="I17" s="222">
        <f t="shared" si="2"/>
        <v>0</v>
      </c>
    </row>
    <row r="18" spans="2:9" ht="27" customHeight="1">
      <c r="B18" s="77" t="s">
        <v>66</v>
      </c>
      <c r="C18" s="56">
        <v>30</v>
      </c>
      <c r="D18" s="173"/>
      <c r="E18" s="66">
        <f t="shared" si="0"/>
        <v>270</v>
      </c>
      <c r="F18" s="61">
        <v>9</v>
      </c>
      <c r="G18" s="177"/>
      <c r="H18" s="230">
        <f t="shared" si="1"/>
        <v>0</v>
      </c>
      <c r="I18" s="222">
        <f t="shared" si="2"/>
        <v>0</v>
      </c>
    </row>
    <row r="19" spans="2:9" ht="27" customHeight="1">
      <c r="B19" s="77" t="s">
        <v>67</v>
      </c>
      <c r="C19" s="56">
        <v>30</v>
      </c>
      <c r="D19" s="173"/>
      <c r="E19" s="66">
        <f t="shared" si="0"/>
        <v>180</v>
      </c>
      <c r="F19" s="61">
        <v>6</v>
      </c>
      <c r="G19" s="177"/>
      <c r="H19" s="230">
        <f t="shared" si="1"/>
        <v>0</v>
      </c>
      <c r="I19" s="222">
        <f t="shared" si="2"/>
        <v>0</v>
      </c>
    </row>
    <row r="20" spans="2:9" ht="27" customHeight="1">
      <c r="B20" s="77" t="s">
        <v>68</v>
      </c>
      <c r="C20" s="56">
        <v>30</v>
      </c>
      <c r="D20" s="173"/>
      <c r="E20" s="66">
        <f t="shared" si="0"/>
        <v>300</v>
      </c>
      <c r="F20" s="61">
        <v>10</v>
      </c>
      <c r="G20" s="177"/>
      <c r="H20" s="230">
        <f t="shared" si="1"/>
        <v>0</v>
      </c>
      <c r="I20" s="222">
        <f t="shared" si="2"/>
        <v>0</v>
      </c>
    </row>
    <row r="21" spans="2:9" ht="27" customHeight="1" thickBot="1">
      <c r="B21" s="82" t="s">
        <v>164</v>
      </c>
      <c r="C21" s="56">
        <v>30</v>
      </c>
      <c r="D21" s="173"/>
      <c r="E21" s="66">
        <f t="shared" si="0"/>
        <v>270</v>
      </c>
      <c r="F21" s="61">
        <v>9</v>
      </c>
      <c r="G21" s="177"/>
      <c r="H21" s="230">
        <f t="shared" si="1"/>
        <v>0</v>
      </c>
      <c r="I21" s="222">
        <f t="shared" si="2"/>
        <v>0</v>
      </c>
    </row>
    <row r="22" spans="2:9" ht="27" customHeight="1" thickBot="1">
      <c r="B22" s="3" t="s">
        <v>0</v>
      </c>
      <c r="C22" s="31" t="s">
        <v>1</v>
      </c>
      <c r="D22" s="32" t="s">
        <v>1</v>
      </c>
      <c r="E22" s="32" t="s">
        <v>1</v>
      </c>
      <c r="F22" s="32" t="s">
        <v>1</v>
      </c>
      <c r="G22" s="32" t="s">
        <v>1</v>
      </c>
      <c r="H22" s="223" t="s">
        <v>1</v>
      </c>
      <c r="I22" s="224">
        <f>SUM(I6:I21)</f>
        <v>0</v>
      </c>
    </row>
  </sheetData>
  <sheetProtection/>
  <protectedRanges>
    <protectedRange sqref="D6:D21" name="Oblast1"/>
    <protectedRange sqref="G6:G21" name="Oblast2"/>
  </protectedRange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17"/>
  <sheetViews>
    <sheetView zoomScale="75" zoomScaleNormal="75" zoomScalePageLayoutView="0" workbookViewId="0" topLeftCell="A1">
      <selection activeCell="I17" sqref="I17"/>
    </sheetView>
  </sheetViews>
  <sheetFormatPr defaultColWidth="9.140625" defaultRowHeight="12.75"/>
  <cols>
    <col min="1" max="1" width="1.57421875" style="0" customWidth="1"/>
    <col min="2" max="2" width="31.00390625" style="0" customWidth="1"/>
    <col min="3" max="3" width="21.00390625" style="0" customWidth="1"/>
    <col min="4" max="4" width="14.57421875" style="0" customWidth="1"/>
    <col min="5" max="8" width="21.7109375" style="0" customWidth="1"/>
    <col min="9" max="9" width="23.28125" style="0" customWidth="1"/>
  </cols>
  <sheetData>
    <row r="1" ht="20.25">
      <c r="J1" s="43"/>
    </row>
    <row r="2" ht="36" customHeight="1">
      <c r="B2" s="5" t="s">
        <v>353</v>
      </c>
    </row>
    <row r="3" ht="12.75" thickBot="1"/>
    <row r="4" spans="2:9" ht="13.5" thickBot="1"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</row>
    <row r="5" spans="2:9" ht="131.25" customHeight="1" thickBot="1">
      <c r="B5" s="2" t="s">
        <v>88</v>
      </c>
      <c r="C5" s="2" t="s">
        <v>91</v>
      </c>
      <c r="D5" s="2" t="s">
        <v>99</v>
      </c>
      <c r="E5" s="1" t="s">
        <v>379</v>
      </c>
      <c r="F5" s="1" t="s">
        <v>396</v>
      </c>
      <c r="G5" s="2" t="s">
        <v>100</v>
      </c>
      <c r="H5" s="2" t="s">
        <v>397</v>
      </c>
      <c r="I5" s="8" t="s">
        <v>382</v>
      </c>
    </row>
    <row r="6" spans="2:9" ht="24.75" customHeight="1">
      <c r="B6" s="18" t="s">
        <v>57</v>
      </c>
      <c r="C6" s="39">
        <v>160</v>
      </c>
      <c r="D6" s="179"/>
      <c r="E6" s="27">
        <f>C6*F6</f>
        <v>384</v>
      </c>
      <c r="F6" s="40">
        <v>2.4</v>
      </c>
      <c r="G6" s="182"/>
      <c r="H6" s="220">
        <f>F6*G6*24</f>
        <v>0</v>
      </c>
      <c r="I6" s="221">
        <f>D6*F6+H6</f>
        <v>0</v>
      </c>
    </row>
    <row r="7" spans="2:9" ht="24.75" customHeight="1">
      <c r="B7" s="17" t="s">
        <v>58</v>
      </c>
      <c r="C7" s="38">
        <v>140</v>
      </c>
      <c r="D7" s="180"/>
      <c r="E7" s="27">
        <f aca="true" t="shared" si="0" ref="E7:E16">C7*F7</f>
        <v>196</v>
      </c>
      <c r="F7" s="41">
        <v>1.4</v>
      </c>
      <c r="G7" s="181"/>
      <c r="H7" s="220">
        <f aca="true" t="shared" si="1" ref="H7:H16">F7*G7*24</f>
        <v>0</v>
      </c>
      <c r="I7" s="222">
        <f aca="true" t="shared" si="2" ref="I7:I16">D7*F7+H7</f>
        <v>0</v>
      </c>
    </row>
    <row r="8" spans="2:9" ht="24.75" customHeight="1">
      <c r="B8" s="17" t="s">
        <v>59</v>
      </c>
      <c r="C8" s="38">
        <v>160</v>
      </c>
      <c r="D8" s="180"/>
      <c r="E8" s="27">
        <f t="shared" si="0"/>
        <v>224</v>
      </c>
      <c r="F8" s="41">
        <v>1.4</v>
      </c>
      <c r="G8" s="181"/>
      <c r="H8" s="220">
        <f t="shared" si="1"/>
        <v>0</v>
      </c>
      <c r="I8" s="222">
        <f t="shared" si="2"/>
        <v>0</v>
      </c>
    </row>
    <row r="9" spans="2:9" ht="24.75" customHeight="1">
      <c r="B9" s="17" t="s">
        <v>61</v>
      </c>
      <c r="C9" s="38">
        <v>140</v>
      </c>
      <c r="D9" s="180"/>
      <c r="E9" s="27">
        <f t="shared" si="0"/>
        <v>336</v>
      </c>
      <c r="F9" s="41">
        <v>2.4</v>
      </c>
      <c r="G9" s="181"/>
      <c r="H9" s="220">
        <f t="shared" si="1"/>
        <v>0</v>
      </c>
      <c r="I9" s="222">
        <f t="shared" si="2"/>
        <v>0</v>
      </c>
    </row>
    <row r="10" spans="2:9" ht="24.75" customHeight="1">
      <c r="B10" s="17" t="s">
        <v>62</v>
      </c>
      <c r="C10" s="38">
        <v>160</v>
      </c>
      <c r="D10" s="180"/>
      <c r="E10" s="27">
        <f t="shared" si="0"/>
        <v>384</v>
      </c>
      <c r="F10" s="41">
        <v>2.4</v>
      </c>
      <c r="G10" s="181"/>
      <c r="H10" s="220">
        <f t="shared" si="1"/>
        <v>0</v>
      </c>
      <c r="I10" s="222">
        <f t="shared" si="2"/>
        <v>0</v>
      </c>
    </row>
    <row r="11" spans="2:9" ht="24.75" customHeight="1">
      <c r="B11" s="17" t="s">
        <v>27</v>
      </c>
      <c r="C11" s="38">
        <v>160</v>
      </c>
      <c r="D11" s="180"/>
      <c r="E11" s="27">
        <f t="shared" si="0"/>
        <v>224</v>
      </c>
      <c r="F11" s="41">
        <v>1.4</v>
      </c>
      <c r="G11" s="181"/>
      <c r="H11" s="220">
        <f t="shared" si="1"/>
        <v>0</v>
      </c>
      <c r="I11" s="222">
        <f t="shared" si="2"/>
        <v>0</v>
      </c>
    </row>
    <row r="12" spans="2:9" ht="24.75" customHeight="1">
      <c r="B12" s="17" t="s">
        <v>63</v>
      </c>
      <c r="C12" s="38">
        <v>160</v>
      </c>
      <c r="D12" s="180"/>
      <c r="E12" s="27">
        <f t="shared" si="0"/>
        <v>3200</v>
      </c>
      <c r="F12" s="41">
        <v>20</v>
      </c>
      <c r="G12" s="181"/>
      <c r="H12" s="220">
        <f t="shared" si="1"/>
        <v>0</v>
      </c>
      <c r="I12" s="222">
        <f t="shared" si="2"/>
        <v>0</v>
      </c>
    </row>
    <row r="13" spans="2:9" ht="24.75" customHeight="1">
      <c r="B13" s="17" t="s">
        <v>64</v>
      </c>
      <c r="C13" s="38">
        <v>160</v>
      </c>
      <c r="D13" s="180"/>
      <c r="E13" s="27">
        <f t="shared" si="0"/>
        <v>704</v>
      </c>
      <c r="F13" s="41">
        <v>4.4</v>
      </c>
      <c r="G13" s="181"/>
      <c r="H13" s="220">
        <f t="shared" si="1"/>
        <v>0</v>
      </c>
      <c r="I13" s="222">
        <f t="shared" si="2"/>
        <v>0</v>
      </c>
    </row>
    <row r="14" spans="2:9" ht="24.75" customHeight="1">
      <c r="B14" s="17" t="s">
        <v>66</v>
      </c>
      <c r="C14" s="38">
        <v>160</v>
      </c>
      <c r="D14" s="180"/>
      <c r="E14" s="27">
        <f t="shared" si="0"/>
        <v>224</v>
      </c>
      <c r="F14" s="41">
        <v>1.4</v>
      </c>
      <c r="G14" s="181"/>
      <c r="H14" s="220">
        <f t="shared" si="1"/>
        <v>0</v>
      </c>
      <c r="I14" s="222">
        <f t="shared" si="2"/>
        <v>0</v>
      </c>
    </row>
    <row r="15" spans="2:9" ht="24.75" customHeight="1">
      <c r="B15" s="17" t="s">
        <v>67</v>
      </c>
      <c r="C15" s="38">
        <v>160</v>
      </c>
      <c r="D15" s="180"/>
      <c r="E15" s="27">
        <f t="shared" si="0"/>
        <v>224</v>
      </c>
      <c r="F15" s="41">
        <v>1.4</v>
      </c>
      <c r="G15" s="181"/>
      <c r="H15" s="220">
        <f t="shared" si="1"/>
        <v>0</v>
      </c>
      <c r="I15" s="222">
        <f t="shared" si="2"/>
        <v>0</v>
      </c>
    </row>
    <row r="16" spans="2:9" ht="24.75" customHeight="1" thickBot="1">
      <c r="B16" s="183" t="s">
        <v>68</v>
      </c>
      <c r="C16" s="184">
        <v>160</v>
      </c>
      <c r="D16" s="185"/>
      <c r="E16" s="186">
        <f t="shared" si="0"/>
        <v>224</v>
      </c>
      <c r="F16" s="187">
        <v>1.4</v>
      </c>
      <c r="G16" s="188"/>
      <c r="H16" s="233">
        <f t="shared" si="1"/>
        <v>0</v>
      </c>
      <c r="I16" s="226">
        <f t="shared" si="2"/>
        <v>0</v>
      </c>
    </row>
    <row r="17" spans="2:9" ht="27.75" customHeight="1" thickBot="1">
      <c r="B17" s="35" t="s">
        <v>0</v>
      </c>
      <c r="C17" s="32" t="s">
        <v>1</v>
      </c>
      <c r="D17" s="32" t="s">
        <v>1</v>
      </c>
      <c r="E17" s="32" t="s">
        <v>1</v>
      </c>
      <c r="F17" s="32" t="s">
        <v>1</v>
      </c>
      <c r="G17" s="32" t="s">
        <v>1</v>
      </c>
      <c r="H17" s="223" t="s">
        <v>1</v>
      </c>
      <c r="I17" s="224">
        <f>SUM(I6:I16)</f>
        <v>0</v>
      </c>
    </row>
  </sheetData>
  <sheetProtection/>
  <protectedRanges>
    <protectedRange sqref="D6:D16" name="Oblast1"/>
    <protectedRange sqref="G6:G16" name="Oblast2"/>
  </protectedRange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G40"/>
  <sheetViews>
    <sheetView zoomScale="75" zoomScaleNormal="75" zoomScalePageLayoutView="0" workbookViewId="0" topLeftCell="A14">
      <selection activeCell="B29" sqref="B29:B37"/>
    </sheetView>
  </sheetViews>
  <sheetFormatPr defaultColWidth="9.140625" defaultRowHeight="12.75"/>
  <cols>
    <col min="1" max="1" width="1.57421875" style="0" customWidth="1"/>
    <col min="2" max="2" width="72.8515625" style="0" customWidth="1"/>
    <col min="3" max="3" width="16.8515625" style="0" customWidth="1"/>
    <col min="4" max="4" width="20.57421875" style="0" customWidth="1"/>
    <col min="5" max="5" width="14.140625" style="0" customWidth="1"/>
    <col min="6" max="6" width="23.140625" style="0" customWidth="1"/>
  </cols>
  <sheetData>
    <row r="2" ht="33.75" customHeight="1">
      <c r="B2" s="5" t="s">
        <v>354</v>
      </c>
    </row>
    <row r="3" ht="19.5" customHeight="1" thickBot="1"/>
    <row r="4" spans="2:6" ht="13.5" thickBot="1">
      <c r="B4" s="3">
        <v>1</v>
      </c>
      <c r="C4" s="3">
        <v>2</v>
      </c>
      <c r="D4" s="3">
        <v>3</v>
      </c>
      <c r="E4" s="3">
        <v>4</v>
      </c>
      <c r="F4" s="3">
        <v>5</v>
      </c>
    </row>
    <row r="5" spans="2:6" ht="119.25" customHeight="1" thickBot="1">
      <c r="B5" s="24" t="s">
        <v>108</v>
      </c>
      <c r="C5" s="23" t="s">
        <v>101</v>
      </c>
      <c r="D5" s="2" t="s">
        <v>376</v>
      </c>
      <c r="E5" s="8" t="s">
        <v>113</v>
      </c>
      <c r="F5" s="2" t="s">
        <v>377</v>
      </c>
    </row>
    <row r="6" spans="2:7" ht="38.25" customHeight="1">
      <c r="B6" s="25" t="s">
        <v>110</v>
      </c>
      <c r="C6" s="27" t="s">
        <v>356</v>
      </c>
      <c r="D6" s="38">
        <v>237</v>
      </c>
      <c r="E6" s="165"/>
      <c r="F6" s="234">
        <f>D6*E6*90</f>
        <v>0</v>
      </c>
      <c r="G6" s="19"/>
    </row>
    <row r="7" spans="2:7" ht="30.75" customHeight="1" thickBot="1">
      <c r="B7" s="44" t="s">
        <v>111</v>
      </c>
      <c r="C7" s="45" t="s">
        <v>112</v>
      </c>
      <c r="D7" s="45">
        <v>10</v>
      </c>
      <c r="E7" s="189"/>
      <c r="F7" s="234">
        <f>D7*E7*90</f>
        <v>0</v>
      </c>
      <c r="G7" s="19"/>
    </row>
    <row r="8" spans="2:7" ht="28.5" customHeight="1" thickBot="1">
      <c r="B8" s="42" t="s">
        <v>0</v>
      </c>
      <c r="C8" s="32" t="s">
        <v>1</v>
      </c>
      <c r="D8" s="32" t="s">
        <v>1</v>
      </c>
      <c r="E8" s="32" t="s">
        <v>1</v>
      </c>
      <c r="F8" s="235">
        <f>SUM(F6:F7)</f>
        <v>0</v>
      </c>
      <c r="G8" s="19"/>
    </row>
    <row r="12" ht="25.5" customHeight="1">
      <c r="B12" s="5" t="s">
        <v>355</v>
      </c>
    </row>
    <row r="13" spans="2:7" ht="20.25" customHeight="1" thickBot="1">
      <c r="B13" s="5"/>
      <c r="G13" s="20"/>
    </row>
    <row r="14" spans="2:7" ht="13.5" customHeight="1" thickBot="1">
      <c r="B14" s="3">
        <v>1</v>
      </c>
      <c r="C14" s="3">
        <v>2</v>
      </c>
      <c r="D14" s="3">
        <v>3</v>
      </c>
      <c r="E14" s="3">
        <v>4</v>
      </c>
      <c r="F14" s="3">
        <v>5</v>
      </c>
      <c r="G14" s="22"/>
    </row>
    <row r="15" spans="2:7" ht="113.25" customHeight="1" thickBot="1">
      <c r="B15" s="23" t="s">
        <v>109</v>
      </c>
      <c r="C15" s="76" t="s">
        <v>101</v>
      </c>
      <c r="D15" s="2" t="s">
        <v>376</v>
      </c>
      <c r="E15" s="8" t="s">
        <v>102</v>
      </c>
      <c r="F15" s="2" t="s">
        <v>378</v>
      </c>
      <c r="G15" s="20"/>
    </row>
    <row r="16" spans="2:7" ht="24.75" customHeight="1">
      <c r="B16" s="206" t="s">
        <v>120</v>
      </c>
      <c r="C16" s="211" t="s">
        <v>104</v>
      </c>
      <c r="D16" s="205">
        <v>214650</v>
      </c>
      <c r="E16" s="190"/>
      <c r="F16" s="221">
        <f>D16*E16</f>
        <v>0</v>
      </c>
      <c r="G16" s="21"/>
    </row>
    <row r="17" spans="2:7" ht="24.75" customHeight="1">
      <c r="B17" s="207" t="s">
        <v>121</v>
      </c>
      <c r="C17" s="212" t="s">
        <v>104</v>
      </c>
      <c r="D17" s="52">
        <v>23850</v>
      </c>
      <c r="E17" s="182"/>
      <c r="F17" s="222">
        <f aca="true" t="shared" si="0" ref="F17:F27">D17*E17</f>
        <v>0</v>
      </c>
      <c r="G17" s="21"/>
    </row>
    <row r="18" spans="2:7" ht="24.75" customHeight="1">
      <c r="B18" s="207" t="s">
        <v>122</v>
      </c>
      <c r="C18" s="212" t="s">
        <v>104</v>
      </c>
      <c r="D18" s="52">
        <v>216800</v>
      </c>
      <c r="E18" s="182"/>
      <c r="F18" s="222">
        <f t="shared" si="0"/>
        <v>0</v>
      </c>
      <c r="G18" s="21"/>
    </row>
    <row r="19" spans="2:7" ht="24.75" customHeight="1">
      <c r="B19" s="207" t="s">
        <v>123</v>
      </c>
      <c r="C19" s="212" t="s">
        <v>104</v>
      </c>
      <c r="D19" s="52">
        <v>108400</v>
      </c>
      <c r="E19" s="182"/>
      <c r="F19" s="222">
        <f t="shared" si="0"/>
        <v>0</v>
      </c>
      <c r="G19" s="21"/>
    </row>
    <row r="20" spans="2:7" ht="24.75" customHeight="1">
      <c r="B20" s="208" t="s">
        <v>82</v>
      </c>
      <c r="C20" s="213" t="s">
        <v>103</v>
      </c>
      <c r="D20" s="53">
        <v>200</v>
      </c>
      <c r="E20" s="165"/>
      <c r="F20" s="222">
        <f t="shared" si="0"/>
        <v>0</v>
      </c>
      <c r="G20" s="21"/>
    </row>
    <row r="21" spans="2:7" ht="24.75" customHeight="1">
      <c r="B21" s="209" t="s">
        <v>83</v>
      </c>
      <c r="C21" s="213" t="s">
        <v>103</v>
      </c>
      <c r="D21" s="54">
        <v>200</v>
      </c>
      <c r="E21" s="191"/>
      <c r="F21" s="222">
        <f t="shared" si="0"/>
        <v>0</v>
      </c>
      <c r="G21" s="21"/>
    </row>
    <row r="22" spans="2:7" ht="24.75" customHeight="1">
      <c r="B22" s="209" t="s">
        <v>357</v>
      </c>
      <c r="C22" s="213" t="s">
        <v>103</v>
      </c>
      <c r="D22" s="54">
        <v>1651</v>
      </c>
      <c r="E22" s="191"/>
      <c r="F22" s="222">
        <f t="shared" si="0"/>
        <v>0</v>
      </c>
      <c r="G22" s="21"/>
    </row>
    <row r="23" spans="2:7" ht="24.75" customHeight="1">
      <c r="B23" s="209" t="s">
        <v>358</v>
      </c>
      <c r="C23" s="213" t="s">
        <v>103</v>
      </c>
      <c r="D23" s="54">
        <v>300</v>
      </c>
      <c r="E23" s="191"/>
      <c r="F23" s="222">
        <f t="shared" si="0"/>
        <v>0</v>
      </c>
      <c r="G23" s="21"/>
    </row>
    <row r="24" spans="2:7" ht="24.75" customHeight="1">
      <c r="B24" s="209" t="s">
        <v>359</v>
      </c>
      <c r="C24" s="213" t="s">
        <v>103</v>
      </c>
      <c r="D24" s="54">
        <v>40</v>
      </c>
      <c r="E24" s="191"/>
      <c r="F24" s="222">
        <f t="shared" si="0"/>
        <v>0</v>
      </c>
      <c r="G24" s="21"/>
    </row>
    <row r="25" spans="2:7" ht="24.75" customHeight="1">
      <c r="B25" s="209" t="s">
        <v>119</v>
      </c>
      <c r="C25" s="214" t="s">
        <v>106</v>
      </c>
      <c r="D25" s="54">
        <v>50</v>
      </c>
      <c r="E25" s="191"/>
      <c r="F25" s="222">
        <f t="shared" si="0"/>
        <v>0</v>
      </c>
      <c r="G25" s="21"/>
    </row>
    <row r="26" spans="2:7" ht="24.75" customHeight="1">
      <c r="B26" s="209" t="s">
        <v>118</v>
      </c>
      <c r="C26" s="214" t="s">
        <v>107</v>
      </c>
      <c r="D26" s="54">
        <v>30</v>
      </c>
      <c r="E26" s="136"/>
      <c r="F26" s="222">
        <f t="shared" si="0"/>
        <v>0</v>
      </c>
      <c r="G26" s="21"/>
    </row>
    <row r="27" spans="2:7" ht="24.75" customHeight="1">
      <c r="B27" s="209" t="s">
        <v>105</v>
      </c>
      <c r="C27" s="214" t="s">
        <v>107</v>
      </c>
      <c r="D27" s="54">
        <v>20</v>
      </c>
      <c r="E27" s="136"/>
      <c r="F27" s="222">
        <f t="shared" si="0"/>
        <v>0</v>
      </c>
      <c r="G27" s="21"/>
    </row>
    <row r="28" spans="2:7" ht="24.75" customHeight="1">
      <c r="B28" s="209" t="s">
        <v>84</v>
      </c>
      <c r="C28" s="214" t="s">
        <v>103</v>
      </c>
      <c r="D28" s="54">
        <v>1639</v>
      </c>
      <c r="E28" s="136"/>
      <c r="F28" s="222">
        <f aca="true" t="shared" si="1" ref="F28:F35">D28*E28</f>
        <v>0</v>
      </c>
      <c r="G28" s="21"/>
    </row>
    <row r="29" spans="2:7" ht="24.75" customHeight="1">
      <c r="B29" s="247" t="s">
        <v>399</v>
      </c>
      <c r="C29" s="245" t="s">
        <v>401</v>
      </c>
      <c r="D29" s="243">
        <v>1000</v>
      </c>
      <c r="E29" s="136"/>
      <c r="F29" s="222">
        <f t="shared" si="1"/>
        <v>0</v>
      </c>
      <c r="G29" s="21"/>
    </row>
    <row r="30" spans="2:7" ht="24.75" customHeight="1">
      <c r="B30" s="247" t="s">
        <v>400</v>
      </c>
      <c r="C30" s="245" t="s">
        <v>401</v>
      </c>
      <c r="D30" s="243">
        <v>15000</v>
      </c>
      <c r="E30" s="136"/>
      <c r="F30" s="222">
        <f t="shared" si="1"/>
        <v>0</v>
      </c>
      <c r="G30" s="21"/>
    </row>
    <row r="31" spans="2:7" ht="24.75" customHeight="1">
      <c r="B31" s="247" t="s">
        <v>402</v>
      </c>
      <c r="C31" s="245" t="s">
        <v>401</v>
      </c>
      <c r="D31" s="243">
        <v>500</v>
      </c>
      <c r="E31" s="136"/>
      <c r="F31" s="222">
        <f t="shared" si="1"/>
        <v>0</v>
      </c>
      <c r="G31" s="21"/>
    </row>
    <row r="32" spans="2:7" ht="24.75" customHeight="1">
      <c r="B32" s="247" t="s">
        <v>403</v>
      </c>
      <c r="C32" s="245" t="s">
        <v>401</v>
      </c>
      <c r="D32" s="243">
        <v>2000</v>
      </c>
      <c r="E32" s="136"/>
      <c r="F32" s="222">
        <f t="shared" si="1"/>
        <v>0</v>
      </c>
      <c r="G32" s="21"/>
    </row>
    <row r="33" spans="2:7" ht="24.75" customHeight="1">
      <c r="B33" s="247" t="s">
        <v>404</v>
      </c>
      <c r="C33" s="245" t="s">
        <v>401</v>
      </c>
      <c r="D33" s="243">
        <v>7100</v>
      </c>
      <c r="E33" s="136"/>
      <c r="F33" s="222">
        <f t="shared" si="1"/>
        <v>0</v>
      </c>
      <c r="G33" s="21"/>
    </row>
    <row r="34" spans="2:7" ht="24.75" customHeight="1">
      <c r="B34" s="247" t="s">
        <v>405</v>
      </c>
      <c r="C34" s="245" t="s">
        <v>401</v>
      </c>
      <c r="D34" s="243">
        <v>7100</v>
      </c>
      <c r="E34" s="136"/>
      <c r="F34" s="222">
        <f t="shared" si="1"/>
        <v>0</v>
      </c>
      <c r="G34" s="21"/>
    </row>
    <row r="35" spans="2:7" ht="24.75" customHeight="1">
      <c r="B35" s="247" t="s">
        <v>406</v>
      </c>
      <c r="C35" s="245" t="s">
        <v>104</v>
      </c>
      <c r="D35" s="243">
        <v>60</v>
      </c>
      <c r="E35" s="136"/>
      <c r="F35" s="222">
        <f t="shared" si="1"/>
        <v>0</v>
      </c>
      <c r="G35" s="21"/>
    </row>
    <row r="36" spans="2:7" ht="24.75" customHeight="1">
      <c r="B36" s="247" t="s">
        <v>407</v>
      </c>
      <c r="C36" s="245" t="s">
        <v>104</v>
      </c>
      <c r="D36" s="243">
        <v>480</v>
      </c>
      <c r="E36" s="136"/>
      <c r="F36" s="222">
        <v>0</v>
      </c>
      <c r="G36" s="21"/>
    </row>
    <row r="37" spans="2:7" ht="24.75" customHeight="1" thickBot="1">
      <c r="B37" s="248" t="s">
        <v>408</v>
      </c>
      <c r="C37" s="246" t="s">
        <v>401</v>
      </c>
      <c r="D37" s="244">
        <v>1000</v>
      </c>
      <c r="E37" s="241"/>
      <c r="F37" s="242">
        <v>0</v>
      </c>
      <c r="G37" s="21"/>
    </row>
    <row r="38" spans="2:7" ht="20.25" customHeight="1" thickBot="1">
      <c r="B38" s="210" t="s">
        <v>0</v>
      </c>
      <c r="C38" s="215" t="s">
        <v>1</v>
      </c>
      <c r="D38" s="157" t="s">
        <v>1</v>
      </c>
      <c r="E38" s="157" t="s">
        <v>1</v>
      </c>
      <c r="F38" s="236">
        <f>SUM(F16:F35)</f>
        <v>0</v>
      </c>
      <c r="G38" s="19"/>
    </row>
    <row r="39" spans="2:7" ht="12">
      <c r="B39" s="19"/>
      <c r="C39" s="19"/>
      <c r="D39" s="19"/>
      <c r="E39" s="19"/>
      <c r="F39" s="19"/>
      <c r="G39" s="19"/>
    </row>
    <row r="40" spans="2:6" ht="12">
      <c r="B40" s="19"/>
      <c r="C40" s="19"/>
      <c r="D40" s="19"/>
      <c r="E40" s="19"/>
      <c r="F40" s="19"/>
    </row>
  </sheetData>
  <sheetProtection/>
  <protectedRanges>
    <protectedRange sqref="E6:E7" name="Oblast1"/>
    <protectedRange sqref="E16:E21" name="Oblast2"/>
    <protectedRange sqref="E22:E37" name="Oblast2_1"/>
  </protectedRange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J24"/>
  <sheetViews>
    <sheetView zoomScale="75" zoomScaleNormal="75" zoomScalePageLayoutView="0" workbookViewId="0" topLeftCell="A28">
      <selection activeCell="B6" sqref="B6:I6"/>
    </sheetView>
  </sheetViews>
  <sheetFormatPr defaultColWidth="9.140625" defaultRowHeight="12.75"/>
  <cols>
    <col min="1" max="1" width="2.421875" style="0" customWidth="1"/>
    <col min="9" max="9" width="45.57421875" style="0" customWidth="1"/>
    <col min="10" max="10" width="15.8515625" style="0" customWidth="1"/>
    <col min="17" max="17" width="2.7109375" style="0" customWidth="1"/>
    <col min="18" max="18" width="11.28125" style="0" customWidth="1"/>
  </cols>
  <sheetData>
    <row r="1" ht="17.25" customHeight="1">
      <c r="B1" s="5" t="s">
        <v>80</v>
      </c>
    </row>
    <row r="2" ht="12" customHeight="1" thickBot="1">
      <c r="B2" s="6"/>
    </row>
    <row r="3" spans="2:10" ht="31.5" customHeight="1">
      <c r="B3" s="249" t="s">
        <v>116</v>
      </c>
      <c r="C3" s="250"/>
      <c r="D3" s="250"/>
      <c r="E3" s="250"/>
      <c r="F3" s="250"/>
      <c r="G3" s="250"/>
      <c r="H3" s="250"/>
      <c r="I3" s="251"/>
      <c r="J3" s="197">
        <f>'ZÁHON letní'!I85</f>
        <v>0</v>
      </c>
    </row>
    <row r="4" spans="2:10" ht="31.5" customHeight="1">
      <c r="B4" s="258" t="s">
        <v>127</v>
      </c>
      <c r="C4" s="259"/>
      <c r="D4" s="259"/>
      <c r="E4" s="259"/>
      <c r="F4" s="259"/>
      <c r="G4" s="259"/>
      <c r="H4" s="259"/>
      <c r="I4" s="260"/>
      <c r="J4" s="198">
        <f>'ZÁHON jarní'!I19</f>
        <v>0</v>
      </c>
    </row>
    <row r="5" spans="2:10" ht="31.5" customHeight="1">
      <c r="B5" s="255" t="s">
        <v>128</v>
      </c>
      <c r="C5" s="256"/>
      <c r="D5" s="256"/>
      <c r="E5" s="256"/>
      <c r="F5" s="256"/>
      <c r="G5" s="256"/>
      <c r="H5" s="256"/>
      <c r="I5" s="257"/>
      <c r="J5" s="198">
        <f>'ZÁHON jarní'!I43</f>
        <v>0</v>
      </c>
    </row>
    <row r="6" spans="2:10" ht="31.5" customHeight="1">
      <c r="B6" s="255" t="s">
        <v>117</v>
      </c>
      <c r="C6" s="256"/>
      <c r="D6" s="256"/>
      <c r="E6" s="256"/>
      <c r="F6" s="256"/>
      <c r="G6" s="256"/>
      <c r="H6" s="256"/>
      <c r="I6" s="257"/>
      <c r="J6" s="198">
        <f>'ZÁHON podzim'!I16</f>
        <v>0</v>
      </c>
    </row>
    <row r="7" spans="2:10" ht="31.5" customHeight="1">
      <c r="B7" s="252" t="s">
        <v>360</v>
      </c>
      <c r="C7" s="253"/>
      <c r="D7" s="253"/>
      <c r="E7" s="253"/>
      <c r="F7" s="253"/>
      <c r="G7" s="253"/>
      <c r="H7" s="253"/>
      <c r="I7" s="254"/>
      <c r="J7" s="198">
        <f>'ZÁHON trvalky'!E167</f>
        <v>0</v>
      </c>
    </row>
    <row r="8" spans="2:10" ht="31.5" customHeight="1">
      <c r="B8" s="252" t="s">
        <v>361</v>
      </c>
      <c r="C8" s="253"/>
      <c r="D8" s="253"/>
      <c r="E8" s="253"/>
      <c r="F8" s="253"/>
      <c r="G8" s="253"/>
      <c r="H8" s="253"/>
      <c r="I8" s="254"/>
      <c r="J8" s="198">
        <f>'ZÁHON trvalky'!E175</f>
        <v>0</v>
      </c>
    </row>
    <row r="9" spans="2:10" ht="31.5" customHeight="1">
      <c r="B9" s="252" t="s">
        <v>362</v>
      </c>
      <c r="C9" s="253"/>
      <c r="D9" s="253"/>
      <c r="E9" s="253"/>
      <c r="F9" s="253"/>
      <c r="G9" s="253"/>
      <c r="H9" s="253"/>
      <c r="I9" s="254"/>
      <c r="J9" s="198">
        <f>'Květinová socha jaro'!I17</f>
        <v>0</v>
      </c>
    </row>
    <row r="10" spans="2:10" ht="31.5" customHeight="1">
      <c r="B10" s="252" t="s">
        <v>363</v>
      </c>
      <c r="C10" s="253"/>
      <c r="D10" s="253"/>
      <c r="E10" s="253"/>
      <c r="F10" s="253"/>
      <c r="G10" s="253"/>
      <c r="H10" s="253"/>
      <c r="I10" s="254"/>
      <c r="J10" s="198">
        <f>'Květinová socha jaro'!I27</f>
        <v>0</v>
      </c>
    </row>
    <row r="11" spans="2:10" ht="31.5" customHeight="1">
      <c r="B11" s="252" t="s">
        <v>364</v>
      </c>
      <c r="C11" s="253"/>
      <c r="D11" s="253"/>
      <c r="E11" s="253"/>
      <c r="F11" s="253"/>
      <c r="G11" s="253"/>
      <c r="H11" s="253"/>
      <c r="I11" s="254"/>
      <c r="J11" s="198">
        <f>'Květinová socha jaro'!I41</f>
        <v>0</v>
      </c>
    </row>
    <row r="12" spans="2:10" ht="31.5" customHeight="1">
      <c r="B12" s="252" t="s">
        <v>365</v>
      </c>
      <c r="C12" s="253"/>
      <c r="D12" s="253"/>
      <c r="E12" s="253"/>
      <c r="F12" s="253"/>
      <c r="G12" s="253"/>
      <c r="H12" s="253"/>
      <c r="I12" s="254"/>
      <c r="J12" s="198">
        <f>'Květinová socha jaro'!I52</f>
        <v>0</v>
      </c>
    </row>
    <row r="13" spans="2:10" ht="31.5" customHeight="1">
      <c r="B13" s="252" t="s">
        <v>366</v>
      </c>
      <c r="C13" s="253"/>
      <c r="D13" s="253"/>
      <c r="E13" s="253"/>
      <c r="F13" s="253"/>
      <c r="G13" s="253"/>
      <c r="H13" s="253"/>
      <c r="I13" s="254"/>
      <c r="J13" s="198">
        <f>'Květinová socha léto'!I20</f>
        <v>0</v>
      </c>
    </row>
    <row r="14" spans="2:10" ht="31.5" customHeight="1">
      <c r="B14" s="252" t="s">
        <v>367</v>
      </c>
      <c r="C14" s="253"/>
      <c r="D14" s="253"/>
      <c r="E14" s="253"/>
      <c r="F14" s="253"/>
      <c r="G14" s="253"/>
      <c r="H14" s="253"/>
      <c r="I14" s="254"/>
      <c r="J14" s="198">
        <f>'Květinová socha léto'!I82</f>
        <v>0</v>
      </c>
    </row>
    <row r="15" spans="2:10" ht="31.5" customHeight="1">
      <c r="B15" s="255" t="s">
        <v>368</v>
      </c>
      <c r="C15" s="256"/>
      <c r="D15" s="256"/>
      <c r="E15" s="256"/>
      <c r="F15" s="256"/>
      <c r="G15" s="256"/>
      <c r="H15" s="256"/>
      <c r="I15" s="257"/>
      <c r="J15" s="198">
        <f>'závěs  3 N'!I22</f>
        <v>0</v>
      </c>
    </row>
    <row r="16" spans="2:10" ht="31.5" customHeight="1">
      <c r="B16" s="255" t="s">
        <v>369</v>
      </c>
      <c r="C16" s="256"/>
      <c r="D16" s="256"/>
      <c r="E16" s="256"/>
      <c r="F16" s="256"/>
      <c r="G16" s="256"/>
      <c r="H16" s="256"/>
      <c r="I16" s="257"/>
      <c r="J16" s="198">
        <f>'závěs JIFLOR 600'!I22</f>
        <v>0</v>
      </c>
    </row>
    <row r="17" spans="2:10" ht="31.5" customHeight="1">
      <c r="B17" s="255" t="s">
        <v>370</v>
      </c>
      <c r="C17" s="256"/>
      <c r="D17" s="256"/>
      <c r="E17" s="256"/>
      <c r="F17" s="256"/>
      <c r="G17" s="256"/>
      <c r="H17" s="256"/>
      <c r="I17" s="257"/>
      <c r="J17" s="198">
        <f>'závěs Jiflor 800'!I22</f>
        <v>0</v>
      </c>
    </row>
    <row r="18" spans="2:10" ht="31.5" customHeight="1">
      <c r="B18" s="252" t="s">
        <v>371</v>
      </c>
      <c r="C18" s="253"/>
      <c r="D18" s="253"/>
      <c r="E18" s="253"/>
      <c r="F18" s="253"/>
      <c r="G18" s="253"/>
      <c r="H18" s="253"/>
      <c r="I18" s="254"/>
      <c r="J18" s="198">
        <f>'závěs Sifu'!I22</f>
        <v>0</v>
      </c>
    </row>
    <row r="19" spans="2:10" ht="31.5" customHeight="1">
      <c r="B19" s="255" t="s">
        <v>372</v>
      </c>
      <c r="C19" s="256"/>
      <c r="D19" s="256"/>
      <c r="E19" s="256"/>
      <c r="F19" s="256"/>
      <c r="G19" s="256"/>
      <c r="H19" s="256"/>
      <c r="I19" s="257"/>
      <c r="J19" s="198">
        <f>věže!I17</f>
        <v>0</v>
      </c>
    </row>
    <row r="20" spans="2:10" ht="31.5" customHeight="1">
      <c r="B20" s="255" t="s">
        <v>373</v>
      </c>
      <c r="C20" s="256"/>
      <c r="D20" s="256"/>
      <c r="E20" s="256"/>
      <c r="F20" s="256"/>
      <c r="G20" s="256"/>
      <c r="H20" s="256"/>
      <c r="I20" s="257"/>
      <c r="J20" s="199">
        <f>'služba,dodávka'!F8</f>
        <v>0</v>
      </c>
    </row>
    <row r="21" spans="2:10" ht="31.5" customHeight="1" thickBot="1">
      <c r="B21" s="264" t="s">
        <v>374</v>
      </c>
      <c r="C21" s="265"/>
      <c r="D21" s="265"/>
      <c r="E21" s="265"/>
      <c r="F21" s="265"/>
      <c r="G21" s="265"/>
      <c r="H21" s="265"/>
      <c r="I21" s="266"/>
      <c r="J21" s="200">
        <f>'služba,dodávka'!F38</f>
        <v>0</v>
      </c>
    </row>
    <row r="22" spans="2:10" ht="31.5" customHeight="1">
      <c r="B22" s="267" t="s">
        <v>78</v>
      </c>
      <c r="C22" s="268"/>
      <c r="D22" s="268"/>
      <c r="E22" s="268"/>
      <c r="F22" s="268"/>
      <c r="G22" s="268"/>
      <c r="H22" s="268"/>
      <c r="I22" s="269"/>
      <c r="J22" s="158">
        <f>SUM(J3:J21)</f>
        <v>0</v>
      </c>
    </row>
    <row r="23" spans="2:10" ht="31.5" customHeight="1">
      <c r="B23" s="270" t="s">
        <v>375</v>
      </c>
      <c r="C23" s="271"/>
      <c r="D23" s="271"/>
      <c r="E23" s="271"/>
      <c r="F23" s="271"/>
      <c r="G23" s="271"/>
      <c r="H23" s="271"/>
      <c r="I23" s="272"/>
      <c r="J23" s="159">
        <f>J22*0.21</f>
        <v>0</v>
      </c>
    </row>
    <row r="24" spans="2:10" ht="31.5" customHeight="1" thickBot="1">
      <c r="B24" s="261" t="s">
        <v>79</v>
      </c>
      <c r="C24" s="262"/>
      <c r="D24" s="262"/>
      <c r="E24" s="262"/>
      <c r="F24" s="262"/>
      <c r="G24" s="262"/>
      <c r="H24" s="262"/>
      <c r="I24" s="263"/>
      <c r="J24" s="160">
        <f>J22+J23</f>
        <v>0</v>
      </c>
    </row>
  </sheetData>
  <sheetProtection/>
  <mergeCells count="22">
    <mergeCell ref="B17:I17"/>
    <mergeCell ref="B18:I18"/>
    <mergeCell ref="B13:I13"/>
    <mergeCell ref="B11:I11"/>
    <mergeCell ref="B12:I12"/>
    <mergeCell ref="B14:I14"/>
    <mergeCell ref="B24:I24"/>
    <mergeCell ref="B21:I21"/>
    <mergeCell ref="B20:I20"/>
    <mergeCell ref="B22:I22"/>
    <mergeCell ref="B23:I23"/>
    <mergeCell ref="B19:I19"/>
    <mergeCell ref="B3:I3"/>
    <mergeCell ref="B8:I8"/>
    <mergeCell ref="B15:I15"/>
    <mergeCell ref="B16:I16"/>
    <mergeCell ref="B7:I7"/>
    <mergeCell ref="B4:I4"/>
    <mergeCell ref="B10:I10"/>
    <mergeCell ref="B6:I6"/>
    <mergeCell ref="B9:I9"/>
    <mergeCell ref="B5:I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zoomScale="75" zoomScaleNormal="75" zoomScalePageLayoutView="0" workbookViewId="0" topLeftCell="A37">
      <selection activeCell="I43" sqref="I43"/>
    </sheetView>
  </sheetViews>
  <sheetFormatPr defaultColWidth="9.140625" defaultRowHeight="12.75"/>
  <cols>
    <col min="1" max="1" width="1.57421875" style="0" customWidth="1"/>
    <col min="2" max="2" width="38.7109375" style="0" customWidth="1"/>
    <col min="3" max="3" width="21.00390625" style="0" customWidth="1"/>
    <col min="4" max="4" width="14.57421875" style="0" customWidth="1"/>
    <col min="5" max="8" width="21.7109375" style="0" customWidth="1"/>
    <col min="9" max="9" width="23.28125" style="0" customWidth="1"/>
  </cols>
  <sheetData>
    <row r="1" ht="20.25">
      <c r="I1" s="43"/>
    </row>
    <row r="2" ht="36" customHeight="1">
      <c r="B2" s="5" t="s">
        <v>125</v>
      </c>
    </row>
    <row r="3" ht="13.5" customHeight="1">
      <c r="B3" s="5"/>
    </row>
    <row r="4" ht="12.75" thickBot="1"/>
    <row r="5" spans="2:9" ht="13.5" thickBot="1"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</row>
    <row r="6" spans="2:9" ht="140.25" customHeight="1" thickBot="1">
      <c r="B6" s="2" t="s">
        <v>85</v>
      </c>
      <c r="C6" s="8" t="s">
        <v>87</v>
      </c>
      <c r="D6" s="2" t="s">
        <v>86</v>
      </c>
      <c r="E6" s="2" t="s">
        <v>379</v>
      </c>
      <c r="F6" s="1" t="s">
        <v>383</v>
      </c>
      <c r="G6" s="1" t="s">
        <v>89</v>
      </c>
      <c r="H6" s="2" t="s">
        <v>384</v>
      </c>
      <c r="I6" s="2" t="s">
        <v>382</v>
      </c>
    </row>
    <row r="7" spans="2:9" ht="27" customHeight="1">
      <c r="B7" s="9" t="s">
        <v>129</v>
      </c>
      <c r="C7" s="78">
        <v>50</v>
      </c>
      <c r="D7" s="173"/>
      <c r="E7" s="79">
        <f>C7*F7</f>
        <v>6850</v>
      </c>
      <c r="F7" s="80">
        <v>137</v>
      </c>
      <c r="G7" s="109"/>
      <c r="H7" s="220">
        <f>F7*G7*16</f>
        <v>0</v>
      </c>
      <c r="I7" s="221">
        <f>D7*F7+H7</f>
        <v>0</v>
      </c>
    </row>
    <row r="8" spans="2:9" ht="27" customHeight="1">
      <c r="B8" s="9" t="s">
        <v>47</v>
      </c>
      <c r="C8" s="12">
        <v>100</v>
      </c>
      <c r="D8" s="173"/>
      <c r="E8" s="79">
        <f aca="true" t="shared" si="0" ref="E8:E18">C8*F8</f>
        <v>2200</v>
      </c>
      <c r="F8" s="101">
        <v>22</v>
      </c>
      <c r="G8" s="113"/>
      <c r="H8" s="220">
        <f aca="true" t="shared" si="1" ref="H8:H18">F8*G8*16</f>
        <v>0</v>
      </c>
      <c r="I8" s="222">
        <f aca="true" t="shared" si="2" ref="I8:I18">D8*F8+H8</f>
        <v>0</v>
      </c>
    </row>
    <row r="9" spans="2:9" ht="27" customHeight="1">
      <c r="B9" s="9" t="s">
        <v>48</v>
      </c>
      <c r="C9" s="12">
        <v>50</v>
      </c>
      <c r="D9" s="173"/>
      <c r="E9" s="79">
        <f t="shared" si="0"/>
        <v>10950</v>
      </c>
      <c r="F9" s="101">
        <v>219</v>
      </c>
      <c r="G9" s="113"/>
      <c r="H9" s="220">
        <f t="shared" si="1"/>
        <v>0</v>
      </c>
      <c r="I9" s="222">
        <f t="shared" si="2"/>
        <v>0</v>
      </c>
    </row>
    <row r="10" spans="2:9" ht="27" customHeight="1">
      <c r="B10" s="9" t="s">
        <v>50</v>
      </c>
      <c r="C10" s="12">
        <v>100</v>
      </c>
      <c r="D10" s="173"/>
      <c r="E10" s="79">
        <f t="shared" si="0"/>
        <v>2300</v>
      </c>
      <c r="F10" s="101">
        <v>23</v>
      </c>
      <c r="G10" s="113"/>
      <c r="H10" s="220">
        <f t="shared" si="1"/>
        <v>0</v>
      </c>
      <c r="I10" s="222">
        <f t="shared" si="2"/>
        <v>0</v>
      </c>
    </row>
    <row r="11" spans="2:9" ht="27" customHeight="1">
      <c r="B11" s="9" t="s">
        <v>55</v>
      </c>
      <c r="C11" s="112">
        <v>50</v>
      </c>
      <c r="D11" s="173"/>
      <c r="E11" s="79">
        <f t="shared" si="0"/>
        <v>1150</v>
      </c>
      <c r="F11" s="101">
        <v>23</v>
      </c>
      <c r="G11" s="113"/>
      <c r="H11" s="220">
        <f t="shared" si="1"/>
        <v>0</v>
      </c>
      <c r="I11" s="222">
        <f t="shared" si="2"/>
        <v>0</v>
      </c>
    </row>
    <row r="12" spans="2:9" ht="27" customHeight="1">
      <c r="B12" s="9" t="s">
        <v>49</v>
      </c>
      <c r="C12" s="12">
        <v>50</v>
      </c>
      <c r="D12" s="173"/>
      <c r="E12" s="79">
        <f t="shared" si="0"/>
        <v>10250</v>
      </c>
      <c r="F12" s="101">
        <v>205</v>
      </c>
      <c r="G12" s="113"/>
      <c r="H12" s="220">
        <f t="shared" si="1"/>
        <v>0</v>
      </c>
      <c r="I12" s="222">
        <f t="shared" si="2"/>
        <v>0</v>
      </c>
    </row>
    <row r="13" spans="2:9" ht="27" customHeight="1">
      <c r="B13" s="9" t="s">
        <v>49</v>
      </c>
      <c r="C13" s="12">
        <v>30</v>
      </c>
      <c r="D13" s="173"/>
      <c r="E13" s="79">
        <f t="shared" si="0"/>
        <v>6570</v>
      </c>
      <c r="F13" s="101">
        <v>219</v>
      </c>
      <c r="G13" s="113"/>
      <c r="H13" s="220">
        <f t="shared" si="1"/>
        <v>0</v>
      </c>
      <c r="I13" s="222">
        <f t="shared" si="2"/>
        <v>0</v>
      </c>
    </row>
    <row r="14" spans="2:9" ht="27" customHeight="1">
      <c r="B14" s="9" t="s">
        <v>51</v>
      </c>
      <c r="C14" s="12">
        <v>100</v>
      </c>
      <c r="D14" s="173"/>
      <c r="E14" s="79">
        <f t="shared" si="0"/>
        <v>1700</v>
      </c>
      <c r="F14" s="101">
        <v>17</v>
      </c>
      <c r="G14" s="113"/>
      <c r="H14" s="220">
        <f t="shared" si="1"/>
        <v>0</v>
      </c>
      <c r="I14" s="222">
        <f t="shared" si="2"/>
        <v>0</v>
      </c>
    </row>
    <row r="15" spans="2:9" ht="27" customHeight="1">
      <c r="B15" s="9" t="s">
        <v>52</v>
      </c>
      <c r="C15" s="12">
        <v>100</v>
      </c>
      <c r="D15" s="173"/>
      <c r="E15" s="79">
        <f t="shared" si="0"/>
        <v>2600</v>
      </c>
      <c r="F15" s="101">
        <v>26</v>
      </c>
      <c r="G15" s="113"/>
      <c r="H15" s="220">
        <f t="shared" si="1"/>
        <v>0</v>
      </c>
      <c r="I15" s="222">
        <f t="shared" si="2"/>
        <v>0</v>
      </c>
    </row>
    <row r="16" spans="2:9" ht="27" customHeight="1">
      <c r="B16" s="9" t="s">
        <v>53</v>
      </c>
      <c r="C16" s="12">
        <v>50</v>
      </c>
      <c r="D16" s="173"/>
      <c r="E16" s="79">
        <f t="shared" si="0"/>
        <v>110250</v>
      </c>
      <c r="F16" s="101">
        <v>2205</v>
      </c>
      <c r="G16" s="113"/>
      <c r="H16" s="220">
        <f t="shared" si="1"/>
        <v>0</v>
      </c>
      <c r="I16" s="222">
        <f t="shared" si="2"/>
        <v>0</v>
      </c>
    </row>
    <row r="17" spans="2:9" ht="27" customHeight="1">
      <c r="B17" s="9" t="s">
        <v>53</v>
      </c>
      <c r="C17" s="12">
        <v>30</v>
      </c>
      <c r="D17" s="173"/>
      <c r="E17" s="79">
        <f t="shared" si="0"/>
        <v>21780</v>
      </c>
      <c r="F17" s="101">
        <v>726</v>
      </c>
      <c r="G17" s="113"/>
      <c r="H17" s="220">
        <f t="shared" si="1"/>
        <v>0</v>
      </c>
      <c r="I17" s="222">
        <f t="shared" si="2"/>
        <v>0</v>
      </c>
    </row>
    <row r="18" spans="2:9" ht="27" customHeight="1" thickBot="1">
      <c r="B18" s="9" t="s">
        <v>56</v>
      </c>
      <c r="C18" s="12">
        <v>50</v>
      </c>
      <c r="D18" s="173"/>
      <c r="E18" s="79">
        <f t="shared" si="0"/>
        <v>47400</v>
      </c>
      <c r="F18" s="101">
        <v>948</v>
      </c>
      <c r="G18" s="113"/>
      <c r="H18" s="220">
        <f t="shared" si="1"/>
        <v>0</v>
      </c>
      <c r="I18" s="217">
        <f t="shared" si="2"/>
        <v>0</v>
      </c>
    </row>
    <row r="19" spans="2:9" ht="27.75" customHeight="1" thickBot="1">
      <c r="B19" s="3" t="s">
        <v>0</v>
      </c>
      <c r="C19" s="31" t="s">
        <v>1</v>
      </c>
      <c r="D19" s="102" t="s">
        <v>1</v>
      </c>
      <c r="E19" s="102" t="s">
        <v>1</v>
      </c>
      <c r="F19" s="102" t="s">
        <v>1</v>
      </c>
      <c r="G19" s="102" t="s">
        <v>1</v>
      </c>
      <c r="H19" s="223" t="s">
        <v>1</v>
      </c>
      <c r="I19" s="224">
        <f>SUM(I7:I18)</f>
        <v>0</v>
      </c>
    </row>
    <row r="22" ht="12">
      <c r="F22" s="100"/>
    </row>
    <row r="34" ht="20.25">
      <c r="I34" s="43"/>
    </row>
    <row r="35" ht="29.25" customHeight="1">
      <c r="B35" s="5" t="s">
        <v>126</v>
      </c>
    </row>
    <row r="36" ht="12.75" thickBot="1"/>
    <row r="37" spans="2:9" ht="13.5" thickBot="1">
      <c r="B37" s="3">
        <v>1</v>
      </c>
      <c r="C37" s="3">
        <v>2</v>
      </c>
      <c r="D37" s="3">
        <v>3</v>
      </c>
      <c r="E37" s="3">
        <v>4</v>
      </c>
      <c r="F37" s="3">
        <v>5</v>
      </c>
      <c r="G37" s="3">
        <v>6</v>
      </c>
      <c r="H37" s="3">
        <v>7</v>
      </c>
      <c r="I37" s="3">
        <v>8</v>
      </c>
    </row>
    <row r="38" spans="2:9" ht="141" customHeight="1" thickBot="1">
      <c r="B38" s="2" t="s">
        <v>85</v>
      </c>
      <c r="C38" s="8" t="s">
        <v>87</v>
      </c>
      <c r="D38" s="2" t="s">
        <v>86</v>
      </c>
      <c r="E38" s="2" t="s">
        <v>379</v>
      </c>
      <c r="F38" s="1" t="s">
        <v>383</v>
      </c>
      <c r="G38" s="1" t="s">
        <v>89</v>
      </c>
      <c r="H38" s="2" t="s">
        <v>385</v>
      </c>
      <c r="I38" s="2" t="s">
        <v>382</v>
      </c>
    </row>
    <row r="39" spans="1:9" ht="26.25" customHeight="1">
      <c r="A39" s="46"/>
      <c r="B39" s="47" t="s">
        <v>129</v>
      </c>
      <c r="C39" s="48">
        <v>50</v>
      </c>
      <c r="D39" s="130"/>
      <c r="E39" s="72">
        <f>F39*C39</f>
        <v>11250</v>
      </c>
      <c r="F39" s="72">
        <v>225</v>
      </c>
      <c r="G39" s="132"/>
      <c r="H39" s="125">
        <f>F39*G39*6</f>
        <v>0</v>
      </c>
      <c r="I39" s="126">
        <f>D39*F39+H39</f>
        <v>0</v>
      </c>
    </row>
    <row r="40" spans="2:9" ht="27" customHeight="1">
      <c r="B40" s="10" t="s">
        <v>54</v>
      </c>
      <c r="C40" s="11">
        <v>50</v>
      </c>
      <c r="D40" s="106"/>
      <c r="E40" s="79">
        <f>C40*F40</f>
        <v>6650</v>
      </c>
      <c r="F40" s="103">
        <v>133</v>
      </c>
      <c r="G40" s="124"/>
      <c r="H40" s="125">
        <f>F40*G40*6</f>
        <v>0</v>
      </c>
      <c r="I40" s="126">
        <f>D40*F40+H40</f>
        <v>0</v>
      </c>
    </row>
    <row r="41" spans="2:9" ht="27" customHeight="1">
      <c r="B41" s="9" t="s">
        <v>55</v>
      </c>
      <c r="C41" s="12">
        <v>50</v>
      </c>
      <c r="D41" s="106"/>
      <c r="E41" s="79">
        <f>C41*F41</f>
        <v>2600</v>
      </c>
      <c r="F41" s="101">
        <v>52</v>
      </c>
      <c r="G41" s="109"/>
      <c r="H41" s="125">
        <f>F41*G41*6</f>
        <v>0</v>
      </c>
      <c r="I41" s="126">
        <f>D41*F41+H41</f>
        <v>0</v>
      </c>
    </row>
    <row r="42" spans="2:9" ht="27" customHeight="1" thickBot="1">
      <c r="B42" s="9" t="s">
        <v>56</v>
      </c>
      <c r="C42" s="12">
        <v>50</v>
      </c>
      <c r="D42" s="106"/>
      <c r="E42" s="79">
        <f>C42*F42</f>
        <v>33700</v>
      </c>
      <c r="F42" s="101">
        <v>674</v>
      </c>
      <c r="G42" s="109"/>
      <c r="H42" s="125">
        <f>F42*G42*6</f>
        <v>0</v>
      </c>
      <c r="I42" s="126">
        <f>D42*F42+H42</f>
        <v>0</v>
      </c>
    </row>
    <row r="43" spans="2:9" ht="27" customHeight="1" thickBot="1">
      <c r="B43" s="3" t="s">
        <v>0</v>
      </c>
      <c r="C43" s="31" t="s">
        <v>1</v>
      </c>
      <c r="D43" s="32" t="s">
        <v>1</v>
      </c>
      <c r="E43" s="32" t="s">
        <v>1</v>
      </c>
      <c r="F43" s="32" t="s">
        <v>1</v>
      </c>
      <c r="G43" s="32" t="s">
        <v>1</v>
      </c>
      <c r="H43" s="223" t="s">
        <v>1</v>
      </c>
      <c r="I43" s="224">
        <f>SUM(I39:I42)</f>
        <v>0</v>
      </c>
    </row>
  </sheetData>
  <sheetProtection/>
  <protectedRanges>
    <protectedRange sqref="D11" name="Oblast1_1"/>
    <protectedRange sqref="D7:D10" name="Oblast1_2"/>
    <protectedRange sqref="D12:D18" name="Oblast1_3"/>
    <protectedRange sqref="G7:G18" name="Oblast2"/>
    <protectedRange sqref="D39:D42" name="Oblast3"/>
    <protectedRange sqref="G39:G42" name="Oblast4"/>
  </protectedRange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7"/>
  <sheetViews>
    <sheetView zoomScale="75" zoomScaleNormal="75" zoomScalePageLayoutView="0" workbookViewId="0" topLeftCell="A25">
      <selection activeCell="I15" sqref="I15"/>
    </sheetView>
  </sheetViews>
  <sheetFormatPr defaultColWidth="9.140625" defaultRowHeight="12.75"/>
  <cols>
    <col min="1" max="1" width="1.57421875" style="0" customWidth="1"/>
    <col min="2" max="2" width="30.140625" style="0" customWidth="1"/>
    <col min="3" max="3" width="21.00390625" style="0" customWidth="1"/>
    <col min="4" max="4" width="14.57421875" style="0" customWidth="1"/>
    <col min="5" max="8" width="21.7109375" style="0" customWidth="1"/>
    <col min="9" max="9" width="23.28125" style="0" customWidth="1"/>
  </cols>
  <sheetData>
    <row r="2" ht="36" customHeight="1">
      <c r="B2" s="5" t="s">
        <v>115</v>
      </c>
    </row>
    <row r="3" ht="12.75" thickBot="1"/>
    <row r="4" spans="2:9" ht="13.5" thickBot="1"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</row>
    <row r="5" spans="2:9" ht="136.5" customHeight="1" thickBot="1">
      <c r="B5" s="2" t="s">
        <v>93</v>
      </c>
      <c r="C5" s="8" t="s">
        <v>94</v>
      </c>
      <c r="D5" s="2" t="s">
        <v>95</v>
      </c>
      <c r="E5" s="2" t="s">
        <v>386</v>
      </c>
      <c r="F5" s="2" t="s">
        <v>387</v>
      </c>
      <c r="G5" s="1" t="s">
        <v>96</v>
      </c>
      <c r="H5" s="2" t="s">
        <v>388</v>
      </c>
      <c r="I5" s="2" t="s">
        <v>382</v>
      </c>
    </row>
    <row r="6" spans="2:9" ht="27" customHeight="1">
      <c r="B6" s="13" t="s">
        <v>69</v>
      </c>
      <c r="C6" s="11">
        <v>18</v>
      </c>
      <c r="D6" s="179"/>
      <c r="E6" s="27">
        <f>C6*F6</f>
        <v>2646</v>
      </c>
      <c r="F6" s="27">
        <v>147</v>
      </c>
      <c r="G6" s="176"/>
      <c r="H6" s="220">
        <f>F6*G6*9</f>
        <v>0</v>
      </c>
      <c r="I6" s="221">
        <f>D6*F6+H6</f>
        <v>0</v>
      </c>
    </row>
    <row r="7" spans="2:9" ht="27" customHeight="1">
      <c r="B7" s="14" t="s">
        <v>70</v>
      </c>
      <c r="C7" s="12">
        <v>30</v>
      </c>
      <c r="D7" s="180"/>
      <c r="E7" s="27">
        <f aca="true" t="shared" si="0" ref="E7:E15">C7*F7</f>
        <v>2760</v>
      </c>
      <c r="F7" s="30">
        <v>92</v>
      </c>
      <c r="G7" s="177"/>
      <c r="H7" s="220">
        <f aca="true" t="shared" si="1" ref="H7:H15">F7*G7*9</f>
        <v>0</v>
      </c>
      <c r="I7" s="222">
        <f aca="true" t="shared" si="2" ref="I7:I15">D7*F7+H7</f>
        <v>0</v>
      </c>
    </row>
    <row r="8" spans="2:9" ht="27" customHeight="1">
      <c r="B8" s="14" t="s">
        <v>71</v>
      </c>
      <c r="C8" s="12">
        <v>40</v>
      </c>
      <c r="D8" s="180"/>
      <c r="E8" s="27">
        <f t="shared" si="0"/>
        <v>14640</v>
      </c>
      <c r="F8" s="30">
        <v>366</v>
      </c>
      <c r="G8" s="177"/>
      <c r="H8" s="220">
        <f t="shared" si="1"/>
        <v>0</v>
      </c>
      <c r="I8" s="222">
        <f t="shared" si="2"/>
        <v>0</v>
      </c>
    </row>
    <row r="9" spans="2:9" ht="27" customHeight="1">
      <c r="B9" s="14" t="s">
        <v>72</v>
      </c>
      <c r="C9" s="12">
        <v>35</v>
      </c>
      <c r="D9" s="180"/>
      <c r="E9" s="27">
        <f t="shared" si="0"/>
        <v>1260</v>
      </c>
      <c r="F9" s="30">
        <v>36</v>
      </c>
      <c r="G9" s="177"/>
      <c r="H9" s="220">
        <f t="shared" si="1"/>
        <v>0</v>
      </c>
      <c r="I9" s="222">
        <f t="shared" si="2"/>
        <v>0</v>
      </c>
    </row>
    <row r="10" spans="2:9" ht="27" customHeight="1">
      <c r="B10" s="14" t="s">
        <v>73</v>
      </c>
      <c r="C10" s="12">
        <v>40</v>
      </c>
      <c r="D10" s="180"/>
      <c r="E10" s="27">
        <f t="shared" si="0"/>
        <v>4120</v>
      </c>
      <c r="F10" s="30">
        <v>103</v>
      </c>
      <c r="G10" s="177"/>
      <c r="H10" s="220">
        <f t="shared" si="1"/>
        <v>0</v>
      </c>
      <c r="I10" s="222">
        <f t="shared" si="2"/>
        <v>0</v>
      </c>
    </row>
    <row r="11" spans="2:9" ht="27" customHeight="1">
      <c r="B11" s="14" t="s">
        <v>124</v>
      </c>
      <c r="C11" s="12">
        <v>40</v>
      </c>
      <c r="D11" s="180"/>
      <c r="E11" s="27">
        <f t="shared" si="0"/>
        <v>4040</v>
      </c>
      <c r="F11" s="30">
        <v>101</v>
      </c>
      <c r="G11" s="177"/>
      <c r="H11" s="220">
        <f t="shared" si="1"/>
        <v>0</v>
      </c>
      <c r="I11" s="222">
        <f t="shared" si="2"/>
        <v>0</v>
      </c>
    </row>
    <row r="12" spans="2:9" ht="27" customHeight="1">
      <c r="B12" s="14" t="s">
        <v>74</v>
      </c>
      <c r="C12" s="12">
        <v>35</v>
      </c>
      <c r="D12" s="180"/>
      <c r="E12" s="27">
        <f t="shared" si="0"/>
        <v>525</v>
      </c>
      <c r="F12" s="30">
        <v>15</v>
      </c>
      <c r="G12" s="177"/>
      <c r="H12" s="220">
        <f t="shared" si="1"/>
        <v>0</v>
      </c>
      <c r="I12" s="222">
        <f t="shared" si="2"/>
        <v>0</v>
      </c>
    </row>
    <row r="13" spans="2:9" ht="27" customHeight="1">
      <c r="B13" s="14" t="s">
        <v>75</v>
      </c>
      <c r="C13" s="12">
        <v>40</v>
      </c>
      <c r="D13" s="180"/>
      <c r="E13" s="27">
        <f t="shared" si="0"/>
        <v>2520</v>
      </c>
      <c r="F13" s="30">
        <v>63</v>
      </c>
      <c r="G13" s="177"/>
      <c r="H13" s="220">
        <f t="shared" si="1"/>
        <v>0</v>
      </c>
      <c r="I13" s="222">
        <f t="shared" si="2"/>
        <v>0</v>
      </c>
    </row>
    <row r="14" spans="2:9" ht="27" customHeight="1">
      <c r="B14" s="14" t="s">
        <v>76</v>
      </c>
      <c r="C14" s="12">
        <v>40</v>
      </c>
      <c r="D14" s="195"/>
      <c r="E14" s="27">
        <f t="shared" si="0"/>
        <v>5600</v>
      </c>
      <c r="F14" s="29">
        <v>140</v>
      </c>
      <c r="G14" s="177"/>
      <c r="H14" s="220">
        <f t="shared" si="1"/>
        <v>0</v>
      </c>
      <c r="I14" s="222">
        <f t="shared" si="2"/>
        <v>0</v>
      </c>
    </row>
    <row r="15" spans="2:9" ht="27" customHeight="1" thickBot="1">
      <c r="B15" s="15" t="s">
        <v>77</v>
      </c>
      <c r="C15" s="16">
        <v>35</v>
      </c>
      <c r="D15" s="181"/>
      <c r="E15" s="27">
        <f t="shared" si="0"/>
        <v>735</v>
      </c>
      <c r="F15" s="29">
        <v>21</v>
      </c>
      <c r="G15" s="177"/>
      <c r="H15" s="220">
        <f t="shared" si="1"/>
        <v>0</v>
      </c>
      <c r="I15" s="217">
        <f t="shared" si="2"/>
        <v>0</v>
      </c>
    </row>
    <row r="16" spans="2:9" ht="27.75" customHeight="1" thickBot="1">
      <c r="B16" s="3" t="s">
        <v>0</v>
      </c>
      <c r="C16" s="31" t="s">
        <v>1</v>
      </c>
      <c r="D16" s="32" t="s">
        <v>1</v>
      </c>
      <c r="E16" s="32" t="s">
        <v>1</v>
      </c>
      <c r="F16" s="32" t="s">
        <v>1</v>
      </c>
      <c r="G16" s="32" t="s">
        <v>1</v>
      </c>
      <c r="H16" s="223" t="s">
        <v>1</v>
      </c>
      <c r="I16" s="224">
        <f>SUM(I6:I15)</f>
        <v>0</v>
      </c>
    </row>
    <row r="17" spans="2:9" ht="12">
      <c r="B17" s="36"/>
      <c r="C17" s="36"/>
      <c r="D17" s="36"/>
      <c r="E17" s="36"/>
      <c r="F17" s="36"/>
      <c r="G17" s="36"/>
      <c r="H17" s="36"/>
      <c r="I17" s="36"/>
    </row>
  </sheetData>
  <sheetProtection/>
  <protectedRanges>
    <protectedRange sqref="D6:D15" name="Oblast1"/>
    <protectedRange sqref="G6:G15" name="Oblast2"/>
  </protectedRange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75"/>
  <sheetViews>
    <sheetView tabSelected="1" zoomScale="75" zoomScaleNormal="75" zoomScalePageLayoutView="0" workbookViewId="0" topLeftCell="A82">
      <selection activeCell="G172" sqref="G172"/>
    </sheetView>
  </sheetViews>
  <sheetFormatPr defaultColWidth="9.140625" defaultRowHeight="12.75"/>
  <cols>
    <col min="1" max="1" width="12.421875" style="0" customWidth="1"/>
    <col min="2" max="2" width="39.7109375" style="0" customWidth="1"/>
    <col min="3" max="3" width="16.421875" style="0" customWidth="1"/>
    <col min="4" max="4" width="20.28125" style="0" customWidth="1"/>
    <col min="5" max="5" width="19.421875" style="0" customWidth="1"/>
  </cols>
  <sheetData>
    <row r="1" ht="20.25">
      <c r="E1" s="43"/>
    </row>
    <row r="2" spans="2:4" ht="15">
      <c r="B2" s="5" t="s">
        <v>168</v>
      </c>
      <c r="C2" s="7"/>
      <c r="D2" s="7"/>
    </row>
    <row r="3" ht="12.75" thickBot="1"/>
    <row r="4" spans="2:5" ht="13.5" thickBot="1">
      <c r="B4" s="3">
        <v>1</v>
      </c>
      <c r="C4" s="3">
        <v>2</v>
      </c>
      <c r="D4" s="3">
        <v>3</v>
      </c>
      <c r="E4" s="3">
        <v>4</v>
      </c>
    </row>
    <row r="5" spans="2:5" ht="144" customHeight="1" thickBot="1">
      <c r="B5" s="2" t="s">
        <v>88</v>
      </c>
      <c r="C5" s="2" t="s">
        <v>169</v>
      </c>
      <c r="D5" s="2" t="s">
        <v>389</v>
      </c>
      <c r="E5" s="4" t="s">
        <v>390</v>
      </c>
    </row>
    <row r="6" spans="2:5" ht="23.25" customHeight="1">
      <c r="B6" s="204" t="s">
        <v>170</v>
      </c>
      <c r="C6" s="225"/>
      <c r="D6" s="27">
        <v>50</v>
      </c>
      <c r="E6" s="221">
        <f aca="true" t="shared" si="0" ref="E6:E37">C6*D6</f>
        <v>0</v>
      </c>
    </row>
    <row r="7" spans="2:5" ht="23.25" customHeight="1">
      <c r="B7" s="201" t="s">
        <v>171</v>
      </c>
      <c r="C7" s="225"/>
      <c r="D7" s="30">
        <v>50</v>
      </c>
      <c r="E7" s="217">
        <f t="shared" si="0"/>
        <v>0</v>
      </c>
    </row>
    <row r="8" spans="2:5" ht="23.25" customHeight="1">
      <c r="B8" s="201" t="s">
        <v>172</v>
      </c>
      <c r="C8" s="225"/>
      <c r="D8" s="30">
        <v>30</v>
      </c>
      <c r="E8" s="217">
        <f t="shared" si="0"/>
        <v>0</v>
      </c>
    </row>
    <row r="9" spans="2:5" ht="23.25" customHeight="1">
      <c r="B9" s="201" t="s">
        <v>173</v>
      </c>
      <c r="C9" s="225"/>
      <c r="D9" s="30">
        <v>30</v>
      </c>
      <c r="E9" s="217">
        <f t="shared" si="0"/>
        <v>0</v>
      </c>
    </row>
    <row r="10" spans="2:5" ht="23.25" customHeight="1">
      <c r="B10" s="201" t="s">
        <v>174</v>
      </c>
      <c r="C10" s="225"/>
      <c r="D10" s="30">
        <v>70</v>
      </c>
      <c r="E10" s="217">
        <f t="shared" si="0"/>
        <v>0</v>
      </c>
    </row>
    <row r="11" spans="2:5" ht="23.25" customHeight="1">
      <c r="B11" s="201" t="s">
        <v>175</v>
      </c>
      <c r="C11" s="225"/>
      <c r="D11" s="30">
        <v>40</v>
      </c>
      <c r="E11" s="217">
        <f t="shared" si="0"/>
        <v>0</v>
      </c>
    </row>
    <row r="12" spans="2:5" ht="23.25" customHeight="1">
      <c r="B12" s="201" t="s">
        <v>176</v>
      </c>
      <c r="C12" s="225"/>
      <c r="D12" s="30">
        <v>40</v>
      </c>
      <c r="E12" s="217">
        <f t="shared" si="0"/>
        <v>0</v>
      </c>
    </row>
    <row r="13" spans="2:5" ht="23.25" customHeight="1">
      <c r="B13" s="201" t="s">
        <v>177</v>
      </c>
      <c r="C13" s="225"/>
      <c r="D13" s="30">
        <v>100</v>
      </c>
      <c r="E13" s="217">
        <f t="shared" si="0"/>
        <v>0</v>
      </c>
    </row>
    <row r="14" spans="2:5" ht="23.25" customHeight="1">
      <c r="B14" s="201" t="s">
        <v>178</v>
      </c>
      <c r="C14" s="225"/>
      <c r="D14" s="30">
        <v>30</v>
      </c>
      <c r="E14" s="217">
        <f t="shared" si="0"/>
        <v>0</v>
      </c>
    </row>
    <row r="15" spans="2:5" ht="23.25" customHeight="1">
      <c r="B15" s="201" t="s">
        <v>179</v>
      </c>
      <c r="C15" s="225"/>
      <c r="D15" s="30">
        <v>30</v>
      </c>
      <c r="E15" s="217">
        <f t="shared" si="0"/>
        <v>0</v>
      </c>
    </row>
    <row r="16" spans="2:5" ht="23.25" customHeight="1">
      <c r="B16" s="201" t="s">
        <v>180</v>
      </c>
      <c r="C16" s="225"/>
      <c r="D16" s="30">
        <v>50</v>
      </c>
      <c r="E16" s="217">
        <f t="shared" si="0"/>
        <v>0</v>
      </c>
    </row>
    <row r="17" spans="2:5" ht="23.25" customHeight="1">
      <c r="B17" s="201" t="s">
        <v>181</v>
      </c>
      <c r="C17" s="225"/>
      <c r="D17" s="30">
        <v>50</v>
      </c>
      <c r="E17" s="217">
        <f t="shared" si="0"/>
        <v>0</v>
      </c>
    </row>
    <row r="18" spans="2:5" ht="23.25" customHeight="1">
      <c r="B18" s="201" t="s">
        <v>182</v>
      </c>
      <c r="C18" s="225"/>
      <c r="D18" s="30">
        <v>60</v>
      </c>
      <c r="E18" s="217">
        <f t="shared" si="0"/>
        <v>0</v>
      </c>
    </row>
    <row r="19" spans="2:5" ht="23.25" customHeight="1">
      <c r="B19" s="201" t="s">
        <v>183</v>
      </c>
      <c r="C19" s="225"/>
      <c r="D19" s="30">
        <v>30</v>
      </c>
      <c r="E19" s="217">
        <f t="shared" si="0"/>
        <v>0</v>
      </c>
    </row>
    <row r="20" spans="2:5" ht="23.25" customHeight="1">
      <c r="B20" s="201" t="s">
        <v>184</v>
      </c>
      <c r="C20" s="225"/>
      <c r="D20" s="30">
        <v>30</v>
      </c>
      <c r="E20" s="217">
        <f t="shared" si="0"/>
        <v>0</v>
      </c>
    </row>
    <row r="21" spans="2:5" ht="23.25" customHeight="1">
      <c r="B21" s="201" t="s">
        <v>185</v>
      </c>
      <c r="C21" s="225"/>
      <c r="D21" s="30">
        <v>40</v>
      </c>
      <c r="E21" s="217">
        <f t="shared" si="0"/>
        <v>0</v>
      </c>
    </row>
    <row r="22" spans="2:5" ht="23.25" customHeight="1">
      <c r="B22" s="201" t="s">
        <v>186</v>
      </c>
      <c r="C22" s="225"/>
      <c r="D22" s="30">
        <v>40</v>
      </c>
      <c r="E22" s="217">
        <f t="shared" si="0"/>
        <v>0</v>
      </c>
    </row>
    <row r="23" spans="2:5" ht="23.25" customHeight="1">
      <c r="B23" s="201" t="s">
        <v>187</v>
      </c>
      <c r="C23" s="225"/>
      <c r="D23" s="30">
        <v>30</v>
      </c>
      <c r="E23" s="217">
        <f t="shared" si="0"/>
        <v>0</v>
      </c>
    </row>
    <row r="24" spans="2:5" ht="23.25" customHeight="1">
      <c r="B24" s="201" t="s">
        <v>188</v>
      </c>
      <c r="C24" s="225"/>
      <c r="D24" s="30">
        <v>80</v>
      </c>
      <c r="E24" s="217">
        <f t="shared" si="0"/>
        <v>0</v>
      </c>
    </row>
    <row r="25" spans="2:5" ht="23.25" customHeight="1">
      <c r="B25" s="201" t="s">
        <v>189</v>
      </c>
      <c r="C25" s="225"/>
      <c r="D25" s="30">
        <v>120</v>
      </c>
      <c r="E25" s="217">
        <f t="shared" si="0"/>
        <v>0</v>
      </c>
    </row>
    <row r="26" spans="2:5" ht="23.25" customHeight="1">
      <c r="B26" s="201" t="s">
        <v>190</v>
      </c>
      <c r="C26" s="225"/>
      <c r="D26" s="30">
        <v>60</v>
      </c>
      <c r="E26" s="217">
        <f t="shared" si="0"/>
        <v>0</v>
      </c>
    </row>
    <row r="27" spans="2:5" ht="23.25" customHeight="1">
      <c r="B27" s="201" t="s">
        <v>191</v>
      </c>
      <c r="C27" s="225"/>
      <c r="D27" s="30">
        <v>100</v>
      </c>
      <c r="E27" s="217">
        <f t="shared" si="0"/>
        <v>0</v>
      </c>
    </row>
    <row r="28" spans="2:5" ht="23.25" customHeight="1">
      <c r="B28" s="201" t="s">
        <v>192</v>
      </c>
      <c r="C28" s="225"/>
      <c r="D28" s="30">
        <v>120</v>
      </c>
      <c r="E28" s="217">
        <f t="shared" si="0"/>
        <v>0</v>
      </c>
    </row>
    <row r="29" spans="2:5" ht="23.25" customHeight="1">
      <c r="B29" s="201" t="s">
        <v>193</v>
      </c>
      <c r="C29" s="225"/>
      <c r="D29" s="30">
        <v>30</v>
      </c>
      <c r="E29" s="217">
        <f t="shared" si="0"/>
        <v>0</v>
      </c>
    </row>
    <row r="30" spans="2:5" ht="23.25" customHeight="1">
      <c r="B30" s="201" t="s">
        <v>194</v>
      </c>
      <c r="C30" s="225"/>
      <c r="D30" s="30">
        <v>60</v>
      </c>
      <c r="E30" s="217">
        <f t="shared" si="0"/>
        <v>0</v>
      </c>
    </row>
    <row r="31" spans="2:5" ht="23.25" customHeight="1">
      <c r="B31" s="201" t="s">
        <v>195</v>
      </c>
      <c r="C31" s="225"/>
      <c r="D31" s="30">
        <v>30</v>
      </c>
      <c r="E31" s="217">
        <f t="shared" si="0"/>
        <v>0</v>
      </c>
    </row>
    <row r="32" spans="2:5" ht="23.25" customHeight="1">
      <c r="B32" s="201" t="s">
        <v>54</v>
      </c>
      <c r="C32" s="225"/>
      <c r="D32" s="30">
        <v>40</v>
      </c>
      <c r="E32" s="217">
        <f t="shared" si="0"/>
        <v>0</v>
      </c>
    </row>
    <row r="33" spans="2:5" ht="23.25" customHeight="1">
      <c r="B33" s="201" t="s">
        <v>196</v>
      </c>
      <c r="C33" s="225"/>
      <c r="D33" s="30">
        <v>80</v>
      </c>
      <c r="E33" s="217">
        <f t="shared" si="0"/>
        <v>0</v>
      </c>
    </row>
    <row r="34" spans="2:5" ht="23.25" customHeight="1">
      <c r="B34" s="201" t="s">
        <v>197</v>
      </c>
      <c r="C34" s="225"/>
      <c r="D34" s="30">
        <v>40</v>
      </c>
      <c r="E34" s="217">
        <f t="shared" si="0"/>
        <v>0</v>
      </c>
    </row>
    <row r="35" spans="2:5" ht="23.25" customHeight="1">
      <c r="B35" s="201" t="s">
        <v>198</v>
      </c>
      <c r="C35" s="225"/>
      <c r="D35" s="30">
        <v>60</v>
      </c>
      <c r="E35" s="217">
        <f t="shared" si="0"/>
        <v>0</v>
      </c>
    </row>
    <row r="36" spans="2:5" ht="23.25" customHeight="1">
      <c r="B36" s="201" t="s">
        <v>199</v>
      </c>
      <c r="C36" s="225"/>
      <c r="D36" s="30">
        <v>60</v>
      </c>
      <c r="E36" s="217">
        <f t="shared" si="0"/>
        <v>0</v>
      </c>
    </row>
    <row r="37" spans="2:5" ht="23.25" customHeight="1">
      <c r="B37" s="201" t="s">
        <v>200</v>
      </c>
      <c r="C37" s="225"/>
      <c r="D37" s="30">
        <v>50</v>
      </c>
      <c r="E37" s="217">
        <f t="shared" si="0"/>
        <v>0</v>
      </c>
    </row>
    <row r="38" spans="2:5" ht="23.25" customHeight="1">
      <c r="B38" s="201" t="s">
        <v>201</v>
      </c>
      <c r="C38" s="225"/>
      <c r="D38" s="30">
        <v>40</v>
      </c>
      <c r="E38" s="217">
        <f aca="true" t="shared" si="1" ref="E38:E69">C38*D38</f>
        <v>0</v>
      </c>
    </row>
    <row r="39" spans="2:5" ht="23.25" customHeight="1">
      <c r="B39" s="201" t="s">
        <v>202</v>
      </c>
      <c r="C39" s="225"/>
      <c r="D39" s="30">
        <v>30</v>
      </c>
      <c r="E39" s="217">
        <f t="shared" si="1"/>
        <v>0</v>
      </c>
    </row>
    <row r="40" spans="2:5" ht="23.25" customHeight="1">
      <c r="B40" s="201" t="s">
        <v>203</v>
      </c>
      <c r="C40" s="225"/>
      <c r="D40" s="30">
        <v>80</v>
      </c>
      <c r="E40" s="217">
        <f t="shared" si="1"/>
        <v>0</v>
      </c>
    </row>
    <row r="41" spans="2:5" ht="23.25" customHeight="1">
      <c r="B41" s="201" t="s">
        <v>204</v>
      </c>
      <c r="C41" s="225"/>
      <c r="D41" s="30">
        <v>100</v>
      </c>
      <c r="E41" s="217">
        <f t="shared" si="1"/>
        <v>0</v>
      </c>
    </row>
    <row r="42" spans="2:5" ht="23.25" customHeight="1">
      <c r="B42" s="201" t="s">
        <v>205</v>
      </c>
      <c r="C42" s="225"/>
      <c r="D42" s="30">
        <v>60</v>
      </c>
      <c r="E42" s="217">
        <f t="shared" si="1"/>
        <v>0</v>
      </c>
    </row>
    <row r="43" spans="2:5" ht="23.25" customHeight="1">
      <c r="B43" s="201" t="s">
        <v>206</v>
      </c>
      <c r="C43" s="225"/>
      <c r="D43" s="30">
        <v>30</v>
      </c>
      <c r="E43" s="217">
        <f t="shared" si="1"/>
        <v>0</v>
      </c>
    </row>
    <row r="44" spans="2:5" ht="23.25" customHeight="1">
      <c r="B44" s="201" t="s">
        <v>207</v>
      </c>
      <c r="C44" s="225"/>
      <c r="D44" s="30">
        <v>40</v>
      </c>
      <c r="E44" s="217">
        <f t="shared" si="1"/>
        <v>0</v>
      </c>
    </row>
    <row r="45" spans="2:5" ht="23.25" customHeight="1">
      <c r="B45" s="201" t="s">
        <v>208</v>
      </c>
      <c r="C45" s="225"/>
      <c r="D45" s="30">
        <v>30</v>
      </c>
      <c r="E45" s="217">
        <f t="shared" si="1"/>
        <v>0</v>
      </c>
    </row>
    <row r="46" spans="2:5" ht="23.25" customHeight="1">
      <c r="B46" s="201" t="s">
        <v>209</v>
      </c>
      <c r="C46" s="225"/>
      <c r="D46" s="30">
        <v>40</v>
      </c>
      <c r="E46" s="217">
        <f t="shared" si="1"/>
        <v>0</v>
      </c>
    </row>
    <row r="47" spans="2:5" ht="23.25" customHeight="1">
      <c r="B47" s="201" t="s">
        <v>210</v>
      </c>
      <c r="C47" s="225"/>
      <c r="D47" s="30">
        <v>80</v>
      </c>
      <c r="E47" s="217">
        <f t="shared" si="1"/>
        <v>0</v>
      </c>
    </row>
    <row r="48" spans="2:5" ht="23.25" customHeight="1">
      <c r="B48" s="201" t="s">
        <v>211</v>
      </c>
      <c r="C48" s="225"/>
      <c r="D48" s="30">
        <v>80</v>
      </c>
      <c r="E48" s="217">
        <f t="shared" si="1"/>
        <v>0</v>
      </c>
    </row>
    <row r="49" spans="2:5" ht="23.25" customHeight="1">
      <c r="B49" s="201" t="s">
        <v>212</v>
      </c>
      <c r="C49" s="225"/>
      <c r="D49" s="30">
        <v>40</v>
      </c>
      <c r="E49" s="217">
        <f t="shared" si="1"/>
        <v>0</v>
      </c>
    </row>
    <row r="50" spans="2:5" ht="23.25" customHeight="1">
      <c r="B50" s="201" t="s">
        <v>213</v>
      </c>
      <c r="C50" s="225"/>
      <c r="D50" s="30">
        <v>60</v>
      </c>
      <c r="E50" s="217">
        <f t="shared" si="1"/>
        <v>0</v>
      </c>
    </row>
    <row r="51" spans="2:5" ht="23.25" customHeight="1">
      <c r="B51" s="201" t="s">
        <v>214</v>
      </c>
      <c r="C51" s="225"/>
      <c r="D51" s="30">
        <v>120</v>
      </c>
      <c r="E51" s="217">
        <f t="shared" si="1"/>
        <v>0</v>
      </c>
    </row>
    <row r="52" spans="2:5" ht="23.25" customHeight="1">
      <c r="B52" s="201" t="s">
        <v>215</v>
      </c>
      <c r="C52" s="225"/>
      <c r="D52" s="30">
        <v>30</v>
      </c>
      <c r="E52" s="217">
        <f t="shared" si="1"/>
        <v>0</v>
      </c>
    </row>
    <row r="53" spans="2:5" ht="23.25" customHeight="1">
      <c r="B53" s="201" t="s">
        <v>216</v>
      </c>
      <c r="C53" s="225"/>
      <c r="D53" s="30">
        <v>30</v>
      </c>
      <c r="E53" s="217">
        <f t="shared" si="1"/>
        <v>0</v>
      </c>
    </row>
    <row r="54" spans="2:5" ht="23.25" customHeight="1">
      <c r="B54" s="201" t="s">
        <v>217</v>
      </c>
      <c r="C54" s="225"/>
      <c r="D54" s="30">
        <v>100</v>
      </c>
      <c r="E54" s="217">
        <f t="shared" si="1"/>
        <v>0</v>
      </c>
    </row>
    <row r="55" spans="2:5" ht="23.25" customHeight="1">
      <c r="B55" s="201" t="s">
        <v>218</v>
      </c>
      <c r="C55" s="225"/>
      <c r="D55" s="30">
        <v>50</v>
      </c>
      <c r="E55" s="217">
        <f t="shared" si="1"/>
        <v>0</v>
      </c>
    </row>
    <row r="56" spans="2:5" ht="23.25" customHeight="1">
      <c r="B56" s="201" t="s">
        <v>219</v>
      </c>
      <c r="C56" s="225"/>
      <c r="D56" s="30">
        <v>60</v>
      </c>
      <c r="E56" s="217">
        <f t="shared" si="1"/>
        <v>0</v>
      </c>
    </row>
    <row r="57" spans="2:5" ht="23.25" customHeight="1">
      <c r="B57" s="201" t="s">
        <v>220</v>
      </c>
      <c r="C57" s="225"/>
      <c r="D57" s="30">
        <v>60</v>
      </c>
      <c r="E57" s="217">
        <f t="shared" si="1"/>
        <v>0</v>
      </c>
    </row>
    <row r="58" spans="2:5" ht="23.25" customHeight="1">
      <c r="B58" s="201" t="s">
        <v>221</v>
      </c>
      <c r="C58" s="225"/>
      <c r="D58" s="30">
        <v>50</v>
      </c>
      <c r="E58" s="217">
        <f t="shared" si="1"/>
        <v>0</v>
      </c>
    </row>
    <row r="59" spans="2:5" ht="23.25" customHeight="1">
      <c r="B59" s="201" t="s">
        <v>222</v>
      </c>
      <c r="C59" s="225"/>
      <c r="D59" s="30">
        <v>70</v>
      </c>
      <c r="E59" s="217">
        <f t="shared" si="1"/>
        <v>0</v>
      </c>
    </row>
    <row r="60" spans="2:5" ht="23.25" customHeight="1">
      <c r="B60" s="201" t="s">
        <v>223</v>
      </c>
      <c r="C60" s="225"/>
      <c r="D60" s="30">
        <v>30</v>
      </c>
      <c r="E60" s="217">
        <f t="shared" si="1"/>
        <v>0</v>
      </c>
    </row>
    <row r="61" spans="2:5" ht="23.25" customHeight="1">
      <c r="B61" s="201" t="s">
        <v>224</v>
      </c>
      <c r="C61" s="225"/>
      <c r="D61" s="30">
        <v>40</v>
      </c>
      <c r="E61" s="217">
        <f t="shared" si="1"/>
        <v>0</v>
      </c>
    </row>
    <row r="62" spans="2:5" ht="23.25" customHeight="1">
      <c r="B62" s="201" t="s">
        <v>225</v>
      </c>
      <c r="C62" s="225"/>
      <c r="D62" s="30">
        <v>30</v>
      </c>
      <c r="E62" s="217">
        <f t="shared" si="1"/>
        <v>0</v>
      </c>
    </row>
    <row r="63" spans="2:5" ht="23.25" customHeight="1">
      <c r="B63" s="201" t="s">
        <v>226</v>
      </c>
      <c r="C63" s="225"/>
      <c r="D63" s="30">
        <v>80</v>
      </c>
      <c r="E63" s="217">
        <f t="shared" si="1"/>
        <v>0</v>
      </c>
    </row>
    <row r="64" spans="2:5" ht="23.25" customHeight="1">
      <c r="B64" s="201" t="s">
        <v>227</v>
      </c>
      <c r="C64" s="225"/>
      <c r="D64" s="30">
        <v>60</v>
      </c>
      <c r="E64" s="217">
        <f t="shared" si="1"/>
        <v>0</v>
      </c>
    </row>
    <row r="65" spans="2:5" ht="23.25" customHeight="1">
      <c r="B65" s="201" t="s">
        <v>228</v>
      </c>
      <c r="C65" s="225"/>
      <c r="D65" s="30">
        <v>120</v>
      </c>
      <c r="E65" s="217">
        <f t="shared" si="1"/>
        <v>0</v>
      </c>
    </row>
    <row r="66" spans="2:5" ht="23.25" customHeight="1">
      <c r="B66" s="201" t="s">
        <v>229</v>
      </c>
      <c r="C66" s="225"/>
      <c r="D66" s="30">
        <v>50</v>
      </c>
      <c r="E66" s="217">
        <f t="shared" si="1"/>
        <v>0</v>
      </c>
    </row>
    <row r="67" spans="2:5" ht="23.25" customHeight="1">
      <c r="B67" s="201" t="s">
        <v>230</v>
      </c>
      <c r="C67" s="225"/>
      <c r="D67" s="30">
        <v>80</v>
      </c>
      <c r="E67" s="217">
        <f t="shared" si="1"/>
        <v>0</v>
      </c>
    </row>
    <row r="68" spans="2:5" ht="23.25" customHeight="1">
      <c r="B68" s="201" t="s">
        <v>231</v>
      </c>
      <c r="C68" s="225"/>
      <c r="D68" s="30">
        <v>60</v>
      </c>
      <c r="E68" s="217">
        <f t="shared" si="1"/>
        <v>0</v>
      </c>
    </row>
    <row r="69" spans="2:5" ht="23.25" customHeight="1">
      <c r="B69" s="201" t="s">
        <v>232</v>
      </c>
      <c r="C69" s="225"/>
      <c r="D69" s="30">
        <v>100</v>
      </c>
      <c r="E69" s="217">
        <f t="shared" si="1"/>
        <v>0</v>
      </c>
    </row>
    <row r="70" spans="2:5" ht="23.25" customHeight="1">
      <c r="B70" s="201" t="s">
        <v>233</v>
      </c>
      <c r="C70" s="225"/>
      <c r="D70" s="30">
        <v>60</v>
      </c>
      <c r="E70" s="217">
        <f aca="true" t="shared" si="2" ref="E70:E101">C70*D70</f>
        <v>0</v>
      </c>
    </row>
    <row r="71" spans="2:5" ht="23.25" customHeight="1">
      <c r="B71" s="201" t="s">
        <v>147</v>
      </c>
      <c r="C71" s="225"/>
      <c r="D71" s="30">
        <v>60</v>
      </c>
      <c r="E71" s="217">
        <f t="shared" si="2"/>
        <v>0</v>
      </c>
    </row>
    <row r="72" spans="2:5" ht="23.25" customHeight="1">
      <c r="B72" s="201" t="s">
        <v>234</v>
      </c>
      <c r="C72" s="225"/>
      <c r="D72" s="30">
        <v>80</v>
      </c>
      <c r="E72" s="217">
        <f t="shared" si="2"/>
        <v>0</v>
      </c>
    </row>
    <row r="73" spans="2:5" ht="23.25" customHeight="1">
      <c r="B73" s="202" t="s">
        <v>235</v>
      </c>
      <c r="C73" s="225"/>
      <c r="D73" s="30">
        <v>50</v>
      </c>
      <c r="E73" s="217">
        <f t="shared" si="2"/>
        <v>0</v>
      </c>
    </row>
    <row r="74" spans="2:5" ht="23.25" customHeight="1">
      <c r="B74" s="202" t="s">
        <v>236</v>
      </c>
      <c r="C74" s="225"/>
      <c r="D74" s="30">
        <v>80</v>
      </c>
      <c r="E74" s="217">
        <f t="shared" si="2"/>
        <v>0</v>
      </c>
    </row>
    <row r="75" spans="2:5" ht="23.25" customHeight="1">
      <c r="B75" s="202" t="s">
        <v>237</v>
      </c>
      <c r="C75" s="225"/>
      <c r="D75" s="30">
        <v>60</v>
      </c>
      <c r="E75" s="217">
        <f t="shared" si="2"/>
        <v>0</v>
      </c>
    </row>
    <row r="76" spans="2:5" ht="23.25" customHeight="1">
      <c r="B76" s="202" t="s">
        <v>238</v>
      </c>
      <c r="C76" s="225"/>
      <c r="D76" s="30">
        <v>80</v>
      </c>
      <c r="E76" s="217">
        <f t="shared" si="2"/>
        <v>0</v>
      </c>
    </row>
    <row r="77" spans="2:5" ht="23.25" customHeight="1">
      <c r="B77" s="202" t="s">
        <v>239</v>
      </c>
      <c r="C77" s="225"/>
      <c r="D77" s="30">
        <v>120</v>
      </c>
      <c r="E77" s="217">
        <f t="shared" si="2"/>
        <v>0</v>
      </c>
    </row>
    <row r="78" spans="2:5" ht="23.25" customHeight="1">
      <c r="B78" s="202" t="s">
        <v>240</v>
      </c>
      <c r="C78" s="225"/>
      <c r="D78" s="30">
        <v>40</v>
      </c>
      <c r="E78" s="217">
        <f t="shared" si="2"/>
        <v>0</v>
      </c>
    </row>
    <row r="79" spans="2:5" ht="23.25" customHeight="1">
      <c r="B79" s="202" t="s">
        <v>241</v>
      </c>
      <c r="C79" s="225"/>
      <c r="D79" s="30">
        <v>40</v>
      </c>
      <c r="E79" s="217">
        <f t="shared" si="2"/>
        <v>0</v>
      </c>
    </row>
    <row r="80" spans="2:5" ht="23.25" customHeight="1">
      <c r="B80" s="202" t="s">
        <v>242</v>
      </c>
      <c r="C80" s="225"/>
      <c r="D80" s="30">
        <v>70</v>
      </c>
      <c r="E80" s="217">
        <f t="shared" si="2"/>
        <v>0</v>
      </c>
    </row>
    <row r="81" spans="2:5" ht="23.25" customHeight="1">
      <c r="B81" s="202" t="s">
        <v>243</v>
      </c>
      <c r="C81" s="225"/>
      <c r="D81" s="30">
        <v>60</v>
      </c>
      <c r="E81" s="217">
        <f t="shared" si="2"/>
        <v>0</v>
      </c>
    </row>
    <row r="82" spans="2:5" ht="23.25" customHeight="1">
      <c r="B82" s="202" t="s">
        <v>244</v>
      </c>
      <c r="C82" s="225"/>
      <c r="D82" s="30">
        <v>70</v>
      </c>
      <c r="E82" s="217">
        <f t="shared" si="2"/>
        <v>0</v>
      </c>
    </row>
    <row r="83" spans="2:5" ht="23.25" customHeight="1">
      <c r="B83" s="202" t="s">
        <v>245</v>
      </c>
      <c r="C83" s="225"/>
      <c r="D83" s="30">
        <v>50</v>
      </c>
      <c r="E83" s="217">
        <f t="shared" si="2"/>
        <v>0</v>
      </c>
    </row>
    <row r="84" spans="2:5" ht="23.25" customHeight="1">
      <c r="B84" s="202" t="s">
        <v>246</v>
      </c>
      <c r="C84" s="225"/>
      <c r="D84" s="30">
        <v>80</v>
      </c>
      <c r="E84" s="217">
        <f t="shared" si="2"/>
        <v>0</v>
      </c>
    </row>
    <row r="85" spans="2:5" ht="23.25" customHeight="1">
      <c r="B85" s="202" t="s">
        <v>247</v>
      </c>
      <c r="C85" s="225"/>
      <c r="D85" s="30">
        <v>60</v>
      </c>
      <c r="E85" s="217">
        <f t="shared" si="2"/>
        <v>0</v>
      </c>
    </row>
    <row r="86" spans="2:5" ht="23.25" customHeight="1">
      <c r="B86" s="202" t="s">
        <v>248</v>
      </c>
      <c r="C86" s="225"/>
      <c r="D86" s="30">
        <v>90</v>
      </c>
      <c r="E86" s="217">
        <f t="shared" si="2"/>
        <v>0</v>
      </c>
    </row>
    <row r="87" spans="2:5" ht="23.25" customHeight="1">
      <c r="B87" s="202" t="s">
        <v>249</v>
      </c>
      <c r="C87" s="225"/>
      <c r="D87" s="30">
        <v>100</v>
      </c>
      <c r="E87" s="217">
        <f t="shared" si="2"/>
        <v>0</v>
      </c>
    </row>
    <row r="88" spans="2:5" ht="23.25" customHeight="1">
      <c r="B88" s="202" t="s">
        <v>250</v>
      </c>
      <c r="C88" s="225"/>
      <c r="D88" s="30">
        <v>100</v>
      </c>
      <c r="E88" s="217">
        <f t="shared" si="2"/>
        <v>0</v>
      </c>
    </row>
    <row r="89" spans="2:5" ht="23.25" customHeight="1">
      <c r="B89" s="202" t="s">
        <v>251</v>
      </c>
      <c r="C89" s="225"/>
      <c r="D89" s="30">
        <v>80</v>
      </c>
      <c r="E89" s="217">
        <f t="shared" si="2"/>
        <v>0</v>
      </c>
    </row>
    <row r="90" spans="2:5" ht="23.25" customHeight="1">
      <c r="B90" s="202" t="s">
        <v>252</v>
      </c>
      <c r="C90" s="225"/>
      <c r="D90" s="30">
        <v>90</v>
      </c>
      <c r="E90" s="217">
        <f t="shared" si="2"/>
        <v>0</v>
      </c>
    </row>
    <row r="91" spans="2:5" ht="23.25" customHeight="1">
      <c r="B91" s="202" t="s">
        <v>253</v>
      </c>
      <c r="C91" s="225"/>
      <c r="D91" s="30">
        <v>60</v>
      </c>
      <c r="E91" s="217">
        <f t="shared" si="2"/>
        <v>0</v>
      </c>
    </row>
    <row r="92" spans="2:5" ht="23.25" customHeight="1">
      <c r="B92" s="202" t="s">
        <v>254</v>
      </c>
      <c r="C92" s="225"/>
      <c r="D92" s="30">
        <v>80</v>
      </c>
      <c r="E92" s="217">
        <f t="shared" si="2"/>
        <v>0</v>
      </c>
    </row>
    <row r="93" spans="2:5" ht="23.25" customHeight="1">
      <c r="B93" s="202" t="s">
        <v>255</v>
      </c>
      <c r="C93" s="225"/>
      <c r="D93" s="30">
        <v>60</v>
      </c>
      <c r="E93" s="217">
        <f t="shared" si="2"/>
        <v>0</v>
      </c>
    </row>
    <row r="94" spans="2:5" ht="23.25" customHeight="1">
      <c r="B94" s="202" t="s">
        <v>256</v>
      </c>
      <c r="C94" s="225"/>
      <c r="D94" s="30">
        <v>80</v>
      </c>
      <c r="E94" s="217">
        <f t="shared" si="2"/>
        <v>0</v>
      </c>
    </row>
    <row r="95" spans="2:5" ht="23.25" customHeight="1">
      <c r="B95" s="202" t="s">
        <v>257</v>
      </c>
      <c r="C95" s="225"/>
      <c r="D95" s="30">
        <v>50</v>
      </c>
      <c r="E95" s="217">
        <f t="shared" si="2"/>
        <v>0</v>
      </c>
    </row>
    <row r="96" spans="2:5" ht="23.25" customHeight="1">
      <c r="B96" s="202" t="s">
        <v>258</v>
      </c>
      <c r="C96" s="225"/>
      <c r="D96" s="30">
        <v>40</v>
      </c>
      <c r="E96" s="217">
        <f t="shared" si="2"/>
        <v>0</v>
      </c>
    </row>
    <row r="97" spans="2:5" ht="23.25" customHeight="1">
      <c r="B97" s="202" t="s">
        <v>259</v>
      </c>
      <c r="C97" s="225"/>
      <c r="D97" s="30">
        <v>80</v>
      </c>
      <c r="E97" s="217">
        <f t="shared" si="2"/>
        <v>0</v>
      </c>
    </row>
    <row r="98" spans="2:5" ht="23.25" customHeight="1">
      <c r="B98" s="202" t="s">
        <v>260</v>
      </c>
      <c r="C98" s="225"/>
      <c r="D98" s="30">
        <v>80</v>
      </c>
      <c r="E98" s="217">
        <f t="shared" si="2"/>
        <v>0</v>
      </c>
    </row>
    <row r="99" spans="2:5" ht="23.25" customHeight="1">
      <c r="B99" s="202" t="s">
        <v>261</v>
      </c>
      <c r="C99" s="225"/>
      <c r="D99" s="30">
        <v>80</v>
      </c>
      <c r="E99" s="217">
        <f t="shared" si="2"/>
        <v>0</v>
      </c>
    </row>
    <row r="100" spans="2:5" ht="23.25" customHeight="1">
      <c r="B100" s="202" t="s">
        <v>262</v>
      </c>
      <c r="C100" s="225"/>
      <c r="D100" s="30">
        <v>90</v>
      </c>
      <c r="E100" s="217">
        <f t="shared" si="2"/>
        <v>0</v>
      </c>
    </row>
    <row r="101" spans="2:5" ht="23.25" customHeight="1">
      <c r="B101" s="202" t="s">
        <v>263</v>
      </c>
      <c r="C101" s="225"/>
      <c r="D101" s="30">
        <v>60</v>
      </c>
      <c r="E101" s="217">
        <f t="shared" si="2"/>
        <v>0</v>
      </c>
    </row>
    <row r="102" spans="2:5" ht="23.25" customHeight="1">
      <c r="B102" s="202" t="s">
        <v>264</v>
      </c>
      <c r="C102" s="225"/>
      <c r="D102" s="30">
        <v>80</v>
      </c>
      <c r="E102" s="217">
        <f aca="true" t="shared" si="3" ref="E102:E133">C102*D102</f>
        <v>0</v>
      </c>
    </row>
    <row r="103" spans="2:5" ht="23.25" customHeight="1">
      <c r="B103" s="202" t="s">
        <v>265</v>
      </c>
      <c r="C103" s="225"/>
      <c r="D103" s="30">
        <v>80</v>
      </c>
      <c r="E103" s="217">
        <f t="shared" si="3"/>
        <v>0</v>
      </c>
    </row>
    <row r="104" spans="2:5" ht="23.25" customHeight="1">
      <c r="B104" s="202" t="s">
        <v>266</v>
      </c>
      <c r="C104" s="225"/>
      <c r="D104" s="30">
        <v>60</v>
      </c>
      <c r="E104" s="217">
        <f t="shared" si="3"/>
        <v>0</v>
      </c>
    </row>
    <row r="105" spans="2:5" ht="23.25" customHeight="1">
      <c r="B105" s="202" t="s">
        <v>267</v>
      </c>
      <c r="C105" s="225"/>
      <c r="D105" s="30">
        <v>80</v>
      </c>
      <c r="E105" s="217">
        <f t="shared" si="3"/>
        <v>0</v>
      </c>
    </row>
    <row r="106" spans="2:5" ht="23.25" customHeight="1">
      <c r="B106" s="202" t="s">
        <v>268</v>
      </c>
      <c r="C106" s="225"/>
      <c r="D106" s="30">
        <v>40</v>
      </c>
      <c r="E106" s="217">
        <f t="shared" si="3"/>
        <v>0</v>
      </c>
    </row>
    <row r="107" spans="2:5" ht="23.25" customHeight="1">
      <c r="B107" s="202" t="s">
        <v>269</v>
      </c>
      <c r="C107" s="225"/>
      <c r="D107" s="30">
        <v>60</v>
      </c>
      <c r="E107" s="217">
        <f t="shared" si="3"/>
        <v>0</v>
      </c>
    </row>
    <row r="108" spans="2:5" ht="23.25" customHeight="1">
      <c r="B108" s="202" t="s">
        <v>270</v>
      </c>
      <c r="C108" s="225"/>
      <c r="D108" s="30">
        <v>40</v>
      </c>
      <c r="E108" s="217">
        <f t="shared" si="3"/>
        <v>0</v>
      </c>
    </row>
    <row r="109" spans="2:5" ht="23.25" customHeight="1">
      <c r="B109" s="202" t="s">
        <v>271</v>
      </c>
      <c r="C109" s="225"/>
      <c r="D109" s="30">
        <v>30</v>
      </c>
      <c r="E109" s="217">
        <f t="shared" si="3"/>
        <v>0</v>
      </c>
    </row>
    <row r="110" spans="2:5" ht="23.25" customHeight="1">
      <c r="B110" s="202" t="s">
        <v>272</v>
      </c>
      <c r="C110" s="225"/>
      <c r="D110" s="30">
        <v>50</v>
      </c>
      <c r="E110" s="217">
        <f t="shared" si="3"/>
        <v>0</v>
      </c>
    </row>
    <row r="111" spans="2:5" ht="23.25" customHeight="1">
      <c r="B111" s="202" t="s">
        <v>273</v>
      </c>
      <c r="C111" s="225"/>
      <c r="D111" s="30">
        <v>40</v>
      </c>
      <c r="E111" s="217">
        <f t="shared" si="3"/>
        <v>0</v>
      </c>
    </row>
    <row r="112" spans="2:5" ht="23.25" customHeight="1">
      <c r="B112" s="202" t="s">
        <v>274</v>
      </c>
      <c r="C112" s="225"/>
      <c r="D112" s="30">
        <v>30</v>
      </c>
      <c r="E112" s="217">
        <f t="shared" si="3"/>
        <v>0</v>
      </c>
    </row>
    <row r="113" spans="2:5" ht="23.25" customHeight="1">
      <c r="B113" s="202" t="s">
        <v>275</v>
      </c>
      <c r="C113" s="225"/>
      <c r="D113" s="30">
        <v>40</v>
      </c>
      <c r="E113" s="217">
        <f t="shared" si="3"/>
        <v>0</v>
      </c>
    </row>
    <row r="114" spans="2:5" ht="23.25" customHeight="1">
      <c r="B114" s="202" t="s">
        <v>276</v>
      </c>
      <c r="C114" s="225"/>
      <c r="D114" s="30">
        <v>40</v>
      </c>
      <c r="E114" s="217">
        <f t="shared" si="3"/>
        <v>0</v>
      </c>
    </row>
    <row r="115" spans="2:5" ht="23.25" customHeight="1">
      <c r="B115" s="202" t="s">
        <v>277</v>
      </c>
      <c r="C115" s="225"/>
      <c r="D115" s="30">
        <v>50</v>
      </c>
      <c r="E115" s="217">
        <f t="shared" si="3"/>
        <v>0</v>
      </c>
    </row>
    <row r="116" spans="2:5" ht="23.25" customHeight="1">
      <c r="B116" s="202" t="s">
        <v>278</v>
      </c>
      <c r="C116" s="225"/>
      <c r="D116" s="30">
        <v>50</v>
      </c>
      <c r="E116" s="217">
        <f t="shared" si="3"/>
        <v>0</v>
      </c>
    </row>
    <row r="117" spans="2:5" ht="23.25" customHeight="1">
      <c r="B117" s="202" t="s">
        <v>279</v>
      </c>
      <c r="C117" s="225"/>
      <c r="D117" s="30">
        <v>50</v>
      </c>
      <c r="E117" s="217">
        <f t="shared" si="3"/>
        <v>0</v>
      </c>
    </row>
    <row r="118" spans="2:5" ht="23.25" customHeight="1">
      <c r="B118" s="202" t="s">
        <v>280</v>
      </c>
      <c r="C118" s="225"/>
      <c r="D118" s="30">
        <v>60</v>
      </c>
      <c r="E118" s="217">
        <f t="shared" si="3"/>
        <v>0</v>
      </c>
    </row>
    <row r="119" spans="2:5" ht="23.25" customHeight="1">
      <c r="B119" s="202" t="s">
        <v>281</v>
      </c>
      <c r="C119" s="225"/>
      <c r="D119" s="30">
        <v>40</v>
      </c>
      <c r="E119" s="217">
        <f t="shared" si="3"/>
        <v>0</v>
      </c>
    </row>
    <row r="120" spans="2:5" ht="23.25" customHeight="1">
      <c r="B120" s="202" t="s">
        <v>282</v>
      </c>
      <c r="C120" s="225"/>
      <c r="D120" s="30">
        <v>40</v>
      </c>
      <c r="E120" s="217">
        <f t="shared" si="3"/>
        <v>0</v>
      </c>
    </row>
    <row r="121" spans="2:5" ht="23.25" customHeight="1">
      <c r="B121" s="202" t="s">
        <v>283</v>
      </c>
      <c r="C121" s="225"/>
      <c r="D121" s="30">
        <v>30</v>
      </c>
      <c r="E121" s="217">
        <f t="shared" si="3"/>
        <v>0</v>
      </c>
    </row>
    <row r="122" spans="2:5" ht="23.25" customHeight="1">
      <c r="B122" s="202" t="s">
        <v>284</v>
      </c>
      <c r="C122" s="225"/>
      <c r="D122" s="30">
        <v>80</v>
      </c>
      <c r="E122" s="217">
        <f t="shared" si="3"/>
        <v>0</v>
      </c>
    </row>
    <row r="123" spans="2:5" ht="23.25" customHeight="1">
      <c r="B123" s="202" t="s">
        <v>285</v>
      </c>
      <c r="C123" s="225"/>
      <c r="D123" s="30">
        <v>50</v>
      </c>
      <c r="E123" s="217">
        <f t="shared" si="3"/>
        <v>0</v>
      </c>
    </row>
    <row r="124" spans="2:5" ht="23.25" customHeight="1">
      <c r="B124" s="202" t="s">
        <v>286</v>
      </c>
      <c r="C124" s="225"/>
      <c r="D124" s="30">
        <v>40</v>
      </c>
      <c r="E124" s="217">
        <f t="shared" si="3"/>
        <v>0</v>
      </c>
    </row>
    <row r="125" spans="2:5" ht="23.25" customHeight="1">
      <c r="B125" s="202" t="s">
        <v>287</v>
      </c>
      <c r="C125" s="225"/>
      <c r="D125" s="30">
        <v>50</v>
      </c>
      <c r="E125" s="217">
        <f t="shared" si="3"/>
        <v>0</v>
      </c>
    </row>
    <row r="126" spans="2:5" ht="23.25" customHeight="1">
      <c r="B126" s="202" t="s">
        <v>288</v>
      </c>
      <c r="C126" s="225"/>
      <c r="D126" s="30">
        <v>60</v>
      </c>
      <c r="E126" s="217">
        <f t="shared" si="3"/>
        <v>0</v>
      </c>
    </row>
    <row r="127" spans="2:5" ht="23.25" customHeight="1">
      <c r="B127" s="202" t="s">
        <v>289</v>
      </c>
      <c r="C127" s="225"/>
      <c r="D127" s="30">
        <v>70</v>
      </c>
      <c r="E127" s="217">
        <f t="shared" si="3"/>
        <v>0</v>
      </c>
    </row>
    <row r="128" spans="2:5" ht="23.25" customHeight="1">
      <c r="B128" s="202" t="s">
        <v>290</v>
      </c>
      <c r="C128" s="225"/>
      <c r="D128" s="30">
        <v>40</v>
      </c>
      <c r="E128" s="217">
        <f t="shared" si="3"/>
        <v>0</v>
      </c>
    </row>
    <row r="129" spans="2:5" ht="23.25" customHeight="1">
      <c r="B129" s="202" t="s">
        <v>291</v>
      </c>
      <c r="C129" s="225"/>
      <c r="D129" s="30">
        <v>60</v>
      </c>
      <c r="E129" s="217">
        <f t="shared" si="3"/>
        <v>0</v>
      </c>
    </row>
    <row r="130" spans="2:5" ht="23.25" customHeight="1">
      <c r="B130" s="202" t="s">
        <v>292</v>
      </c>
      <c r="C130" s="225"/>
      <c r="D130" s="30">
        <v>80</v>
      </c>
      <c r="E130" s="217">
        <f t="shared" si="3"/>
        <v>0</v>
      </c>
    </row>
    <row r="131" spans="2:5" ht="23.25" customHeight="1">
      <c r="B131" s="202" t="s">
        <v>293</v>
      </c>
      <c r="C131" s="225"/>
      <c r="D131" s="30">
        <v>100</v>
      </c>
      <c r="E131" s="217">
        <f t="shared" si="3"/>
        <v>0</v>
      </c>
    </row>
    <row r="132" spans="2:5" ht="23.25" customHeight="1">
      <c r="B132" s="202" t="s">
        <v>294</v>
      </c>
      <c r="C132" s="225"/>
      <c r="D132" s="30">
        <v>40</v>
      </c>
      <c r="E132" s="217">
        <f t="shared" si="3"/>
        <v>0</v>
      </c>
    </row>
    <row r="133" spans="2:5" ht="23.25" customHeight="1">
      <c r="B133" s="202" t="s">
        <v>295</v>
      </c>
      <c r="C133" s="225"/>
      <c r="D133" s="30">
        <v>50</v>
      </c>
      <c r="E133" s="217">
        <f t="shared" si="3"/>
        <v>0</v>
      </c>
    </row>
    <row r="134" spans="2:5" ht="23.25" customHeight="1">
      <c r="B134" s="202" t="s">
        <v>296</v>
      </c>
      <c r="C134" s="225"/>
      <c r="D134" s="30">
        <v>80</v>
      </c>
      <c r="E134" s="217">
        <f aca="true" t="shared" si="4" ref="E134:E165">C134*D134</f>
        <v>0</v>
      </c>
    </row>
    <row r="135" spans="2:5" ht="23.25" customHeight="1">
      <c r="B135" s="202" t="s">
        <v>297</v>
      </c>
      <c r="C135" s="225"/>
      <c r="D135" s="30">
        <v>40</v>
      </c>
      <c r="E135" s="217">
        <f t="shared" si="4"/>
        <v>0</v>
      </c>
    </row>
    <row r="136" spans="2:5" ht="23.25" customHeight="1">
      <c r="B136" s="202" t="s">
        <v>298</v>
      </c>
      <c r="C136" s="225"/>
      <c r="D136" s="30">
        <v>30</v>
      </c>
      <c r="E136" s="217">
        <f t="shared" si="4"/>
        <v>0</v>
      </c>
    </row>
    <row r="137" spans="2:5" ht="23.25" customHeight="1">
      <c r="B137" s="202" t="s">
        <v>299</v>
      </c>
      <c r="C137" s="225"/>
      <c r="D137" s="30">
        <v>30</v>
      </c>
      <c r="E137" s="217">
        <f t="shared" si="4"/>
        <v>0</v>
      </c>
    </row>
    <row r="138" spans="2:5" ht="23.25" customHeight="1">
      <c r="B138" s="202" t="s">
        <v>300</v>
      </c>
      <c r="C138" s="225"/>
      <c r="D138" s="30">
        <v>50</v>
      </c>
      <c r="E138" s="217">
        <f t="shared" si="4"/>
        <v>0</v>
      </c>
    </row>
    <row r="139" spans="2:5" ht="23.25" customHeight="1">
      <c r="B139" s="202" t="s">
        <v>301</v>
      </c>
      <c r="C139" s="225"/>
      <c r="D139" s="30">
        <v>80</v>
      </c>
      <c r="E139" s="217">
        <f t="shared" si="4"/>
        <v>0</v>
      </c>
    </row>
    <row r="140" spans="2:5" ht="23.25" customHeight="1">
      <c r="B140" s="202" t="s">
        <v>302</v>
      </c>
      <c r="C140" s="225"/>
      <c r="D140" s="30">
        <v>60</v>
      </c>
      <c r="E140" s="217">
        <f t="shared" si="4"/>
        <v>0</v>
      </c>
    </row>
    <row r="141" spans="2:5" ht="23.25" customHeight="1">
      <c r="B141" s="202" t="s">
        <v>303</v>
      </c>
      <c r="C141" s="225"/>
      <c r="D141" s="30">
        <v>30</v>
      </c>
      <c r="E141" s="217">
        <f t="shared" si="4"/>
        <v>0</v>
      </c>
    </row>
    <row r="142" spans="2:5" ht="23.25" customHeight="1">
      <c r="B142" s="202" t="s">
        <v>304</v>
      </c>
      <c r="C142" s="225"/>
      <c r="D142" s="30">
        <v>50</v>
      </c>
      <c r="E142" s="217">
        <f t="shared" si="4"/>
        <v>0</v>
      </c>
    </row>
    <row r="143" spans="2:5" ht="23.25" customHeight="1">
      <c r="B143" s="202" t="s">
        <v>305</v>
      </c>
      <c r="C143" s="225"/>
      <c r="D143" s="30">
        <v>50</v>
      </c>
      <c r="E143" s="217">
        <f t="shared" si="4"/>
        <v>0</v>
      </c>
    </row>
    <row r="144" spans="2:5" ht="23.25" customHeight="1">
      <c r="B144" s="202" t="s">
        <v>306</v>
      </c>
      <c r="C144" s="225"/>
      <c r="D144" s="30">
        <v>140</v>
      </c>
      <c r="E144" s="217">
        <f t="shared" si="4"/>
        <v>0</v>
      </c>
    </row>
    <row r="145" spans="2:5" ht="23.25" customHeight="1">
      <c r="B145" s="202" t="s">
        <v>307</v>
      </c>
      <c r="C145" s="225"/>
      <c r="D145" s="30">
        <v>100</v>
      </c>
      <c r="E145" s="217">
        <f t="shared" si="4"/>
        <v>0</v>
      </c>
    </row>
    <row r="146" spans="2:5" ht="23.25" customHeight="1">
      <c r="B146" s="202" t="s">
        <v>308</v>
      </c>
      <c r="C146" s="225"/>
      <c r="D146" s="30">
        <v>80</v>
      </c>
      <c r="E146" s="217">
        <f t="shared" si="4"/>
        <v>0</v>
      </c>
    </row>
    <row r="147" spans="2:5" ht="23.25" customHeight="1">
      <c r="B147" s="202" t="s">
        <v>309</v>
      </c>
      <c r="C147" s="225"/>
      <c r="D147" s="30">
        <v>60</v>
      </c>
      <c r="E147" s="217">
        <f t="shared" si="4"/>
        <v>0</v>
      </c>
    </row>
    <row r="148" spans="2:5" ht="23.25" customHeight="1">
      <c r="B148" s="202" t="s">
        <v>310</v>
      </c>
      <c r="C148" s="225"/>
      <c r="D148" s="30">
        <v>60</v>
      </c>
      <c r="E148" s="217">
        <f t="shared" si="4"/>
        <v>0</v>
      </c>
    </row>
    <row r="149" spans="2:5" ht="23.25" customHeight="1">
      <c r="B149" s="202" t="s">
        <v>311</v>
      </c>
      <c r="C149" s="225"/>
      <c r="D149" s="30">
        <v>50</v>
      </c>
      <c r="E149" s="217">
        <f t="shared" si="4"/>
        <v>0</v>
      </c>
    </row>
    <row r="150" spans="2:5" ht="23.25" customHeight="1">
      <c r="B150" s="202" t="s">
        <v>312</v>
      </c>
      <c r="C150" s="225"/>
      <c r="D150" s="30">
        <v>80</v>
      </c>
      <c r="E150" s="217">
        <f t="shared" si="4"/>
        <v>0</v>
      </c>
    </row>
    <row r="151" spans="2:5" ht="23.25" customHeight="1">
      <c r="B151" s="202" t="s">
        <v>313</v>
      </c>
      <c r="C151" s="225"/>
      <c r="D151" s="30">
        <v>60</v>
      </c>
      <c r="E151" s="217">
        <f t="shared" si="4"/>
        <v>0</v>
      </c>
    </row>
    <row r="152" spans="2:5" ht="23.25" customHeight="1">
      <c r="B152" s="202" t="s">
        <v>314</v>
      </c>
      <c r="C152" s="225"/>
      <c r="D152" s="30">
        <v>60</v>
      </c>
      <c r="E152" s="217">
        <f t="shared" si="4"/>
        <v>0</v>
      </c>
    </row>
    <row r="153" spans="2:5" ht="23.25" customHeight="1">
      <c r="B153" s="202" t="s">
        <v>315</v>
      </c>
      <c r="C153" s="225"/>
      <c r="D153" s="30">
        <v>80</v>
      </c>
      <c r="E153" s="217">
        <f t="shared" si="4"/>
        <v>0</v>
      </c>
    </row>
    <row r="154" spans="2:5" ht="23.25" customHeight="1">
      <c r="B154" s="202" t="s">
        <v>316</v>
      </c>
      <c r="C154" s="225"/>
      <c r="D154" s="30">
        <v>60</v>
      </c>
      <c r="E154" s="217">
        <f t="shared" si="4"/>
        <v>0</v>
      </c>
    </row>
    <row r="155" spans="2:5" ht="23.25" customHeight="1">
      <c r="B155" s="202" t="s">
        <v>317</v>
      </c>
      <c r="C155" s="225"/>
      <c r="D155" s="30">
        <v>60</v>
      </c>
      <c r="E155" s="217">
        <f t="shared" si="4"/>
        <v>0</v>
      </c>
    </row>
    <row r="156" spans="2:5" ht="23.25" customHeight="1">
      <c r="B156" s="202" t="s">
        <v>318</v>
      </c>
      <c r="C156" s="225"/>
      <c r="D156" s="30">
        <v>80</v>
      </c>
      <c r="E156" s="217">
        <f t="shared" si="4"/>
        <v>0</v>
      </c>
    </row>
    <row r="157" spans="2:5" ht="23.25" customHeight="1">
      <c r="B157" s="202" t="s">
        <v>319</v>
      </c>
      <c r="C157" s="225"/>
      <c r="D157" s="30">
        <v>40</v>
      </c>
      <c r="E157" s="217">
        <f t="shared" si="4"/>
        <v>0</v>
      </c>
    </row>
    <row r="158" spans="2:5" ht="23.25" customHeight="1">
      <c r="B158" s="202" t="s">
        <v>320</v>
      </c>
      <c r="C158" s="225"/>
      <c r="D158" s="30">
        <v>80</v>
      </c>
      <c r="E158" s="217">
        <f t="shared" si="4"/>
        <v>0</v>
      </c>
    </row>
    <row r="159" spans="2:5" ht="23.25" customHeight="1">
      <c r="B159" s="202" t="s">
        <v>321</v>
      </c>
      <c r="C159" s="225"/>
      <c r="D159" s="30">
        <v>60</v>
      </c>
      <c r="E159" s="217">
        <f t="shared" si="4"/>
        <v>0</v>
      </c>
    </row>
    <row r="160" spans="2:5" ht="23.25" customHeight="1">
      <c r="B160" s="202" t="s">
        <v>322</v>
      </c>
      <c r="C160" s="225"/>
      <c r="D160" s="30">
        <v>60</v>
      </c>
      <c r="E160" s="217">
        <f t="shared" si="4"/>
        <v>0</v>
      </c>
    </row>
    <row r="161" spans="2:5" ht="23.25" customHeight="1">
      <c r="B161" s="202" t="s">
        <v>323</v>
      </c>
      <c r="C161" s="225"/>
      <c r="D161" s="30">
        <v>40</v>
      </c>
      <c r="E161" s="217">
        <f t="shared" si="4"/>
        <v>0</v>
      </c>
    </row>
    <row r="162" spans="2:5" ht="23.25" customHeight="1">
      <c r="B162" s="202" t="s">
        <v>324</v>
      </c>
      <c r="C162" s="225"/>
      <c r="D162" s="30">
        <v>40</v>
      </c>
      <c r="E162" s="217">
        <f t="shared" si="4"/>
        <v>0</v>
      </c>
    </row>
    <row r="163" spans="2:5" ht="23.25" customHeight="1">
      <c r="B163" s="202" t="s">
        <v>325</v>
      </c>
      <c r="C163" s="225"/>
      <c r="D163" s="30">
        <v>60</v>
      </c>
      <c r="E163" s="217">
        <f t="shared" si="4"/>
        <v>0</v>
      </c>
    </row>
    <row r="164" spans="2:5" ht="23.25" customHeight="1">
      <c r="B164" s="202" t="s">
        <v>326</v>
      </c>
      <c r="C164" s="225"/>
      <c r="D164" s="30">
        <v>100</v>
      </c>
      <c r="E164" s="217">
        <f t="shared" si="4"/>
        <v>0</v>
      </c>
    </row>
    <row r="165" spans="2:5" ht="23.25" customHeight="1">
      <c r="B165" s="202" t="s">
        <v>327</v>
      </c>
      <c r="C165" s="225"/>
      <c r="D165" s="30">
        <v>80</v>
      </c>
      <c r="E165" s="217">
        <f t="shared" si="4"/>
        <v>0</v>
      </c>
    </row>
    <row r="166" spans="2:5" ht="23.25" customHeight="1" thickBot="1">
      <c r="B166" s="203" t="s">
        <v>328</v>
      </c>
      <c r="C166" s="225"/>
      <c r="D166" s="89">
        <v>80</v>
      </c>
      <c r="E166" s="226">
        <f>C166*D166</f>
        <v>0</v>
      </c>
    </row>
    <row r="167" spans="2:5" ht="13.5" thickBot="1">
      <c r="B167" s="3" t="s">
        <v>0</v>
      </c>
      <c r="C167" s="90" t="s">
        <v>1</v>
      </c>
      <c r="D167" s="91" t="s">
        <v>1</v>
      </c>
      <c r="E167" s="227">
        <f>SUM(E6:E166)</f>
        <v>0</v>
      </c>
    </row>
    <row r="168" spans="2:5" ht="12.75">
      <c r="B168" s="22"/>
      <c r="C168" s="86"/>
      <c r="D168" s="86"/>
      <c r="E168" s="22"/>
    </row>
    <row r="170" ht="15">
      <c r="B170" s="5" t="s">
        <v>329</v>
      </c>
    </row>
    <row r="171" ht="12.75" thickBot="1"/>
    <row r="172" spans="2:5" ht="84" customHeight="1" thickBot="1">
      <c r="B172" s="92" t="s">
        <v>330</v>
      </c>
      <c r="C172" s="93" t="s">
        <v>331</v>
      </c>
      <c r="D172" s="4" t="s">
        <v>391</v>
      </c>
      <c r="E172" s="4" t="s">
        <v>392</v>
      </c>
    </row>
    <row r="173" spans="2:5" ht="21.75" customHeight="1" thickBot="1">
      <c r="B173" s="94" t="s">
        <v>332</v>
      </c>
      <c r="C173" s="229"/>
      <c r="D173" s="95">
        <v>4588</v>
      </c>
      <c r="E173" s="228">
        <f>C173*D173</f>
        <v>0</v>
      </c>
    </row>
    <row r="174" spans="2:5" ht="21.75" customHeight="1" thickBot="1">
      <c r="B174" s="238" t="s">
        <v>398</v>
      </c>
      <c r="C174" s="239"/>
      <c r="D174" s="240">
        <v>231</v>
      </c>
      <c r="E174" s="228">
        <f>C174*D174</f>
        <v>0</v>
      </c>
    </row>
    <row r="175" spans="2:5" ht="23.25" customHeight="1" thickBot="1">
      <c r="B175" s="35" t="s">
        <v>0</v>
      </c>
      <c r="C175" s="91" t="s">
        <v>1</v>
      </c>
      <c r="D175" s="91" t="s">
        <v>1</v>
      </c>
      <c r="E175" s="224">
        <f>SUM(E173:E174)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53"/>
  <sheetViews>
    <sheetView zoomScale="75" zoomScaleNormal="75" zoomScalePageLayoutView="0" workbookViewId="0" topLeftCell="A1">
      <selection activeCell="H35" sqref="H35"/>
    </sheetView>
  </sheetViews>
  <sheetFormatPr defaultColWidth="9.140625" defaultRowHeight="18.75" customHeight="1"/>
  <cols>
    <col min="1" max="1" width="1.57421875" style="0" customWidth="1"/>
    <col min="2" max="2" width="23.140625" style="0" customWidth="1"/>
    <col min="3" max="3" width="14.8515625" style="0" customWidth="1"/>
    <col min="4" max="4" width="15.57421875" style="0" customWidth="1"/>
    <col min="5" max="7" width="21.7109375" style="0" customWidth="1"/>
    <col min="8" max="8" width="34.7109375" style="0" customWidth="1"/>
    <col min="9" max="9" width="28.7109375" style="0" customWidth="1"/>
  </cols>
  <sheetData>
    <row r="1" ht="18.75" customHeight="1">
      <c r="B1" s="5" t="s">
        <v>343</v>
      </c>
    </row>
    <row r="2" ht="12.75" customHeight="1" thickBot="1">
      <c r="B2" s="5"/>
    </row>
    <row r="3" spans="2:9" ht="13.5" thickBot="1"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</row>
    <row r="4" spans="2:9" ht="93.75" customHeight="1" thickBot="1">
      <c r="B4" s="2" t="s">
        <v>85</v>
      </c>
      <c r="C4" s="8" t="s">
        <v>87</v>
      </c>
      <c r="D4" s="2" t="s">
        <v>86</v>
      </c>
      <c r="E4" s="2" t="s">
        <v>379</v>
      </c>
      <c r="F4" s="1" t="s">
        <v>383</v>
      </c>
      <c r="G4" s="1" t="s">
        <v>89</v>
      </c>
      <c r="H4" s="2" t="s">
        <v>384</v>
      </c>
      <c r="I4" s="2" t="s">
        <v>382</v>
      </c>
    </row>
    <row r="5" spans="2:9" ht="18.75" customHeight="1">
      <c r="B5" s="104" t="s">
        <v>129</v>
      </c>
      <c r="C5" s="105">
        <v>50</v>
      </c>
      <c r="D5" s="106"/>
      <c r="E5" s="107">
        <f>F5*C5</f>
        <v>200</v>
      </c>
      <c r="F5" s="108">
        <v>4</v>
      </c>
      <c r="G5" s="109"/>
      <c r="H5" s="110">
        <f>F5*G5*16</f>
        <v>0</v>
      </c>
      <c r="I5" s="111">
        <f>D5*F5+H5</f>
        <v>0</v>
      </c>
    </row>
    <row r="6" spans="2:9" ht="18.75" customHeight="1">
      <c r="B6" s="104" t="s">
        <v>47</v>
      </c>
      <c r="C6" s="112">
        <v>100</v>
      </c>
      <c r="D6" s="106"/>
      <c r="E6" s="107">
        <f aca="true" t="shared" si="0" ref="E6:E16">F6*C6</f>
        <v>100</v>
      </c>
      <c r="F6" s="108">
        <v>1</v>
      </c>
      <c r="G6" s="113"/>
      <c r="H6" s="110">
        <f aca="true" t="shared" si="1" ref="H6:H15">F6*G6*16</f>
        <v>0</v>
      </c>
      <c r="I6" s="114">
        <f aca="true" t="shared" si="2" ref="I6:I15">D6*F6+H6</f>
        <v>0</v>
      </c>
    </row>
    <row r="7" spans="2:9" ht="18.75" customHeight="1">
      <c r="B7" s="104" t="s">
        <v>48</v>
      </c>
      <c r="C7" s="112">
        <v>50</v>
      </c>
      <c r="D7" s="106"/>
      <c r="E7" s="107">
        <f t="shared" si="0"/>
        <v>300</v>
      </c>
      <c r="F7" s="108">
        <v>6</v>
      </c>
      <c r="G7" s="113"/>
      <c r="H7" s="110">
        <f t="shared" si="1"/>
        <v>0</v>
      </c>
      <c r="I7" s="114">
        <f t="shared" si="2"/>
        <v>0</v>
      </c>
    </row>
    <row r="8" spans="2:9" ht="18.75" customHeight="1">
      <c r="B8" s="104" t="s">
        <v>50</v>
      </c>
      <c r="C8" s="112">
        <v>100</v>
      </c>
      <c r="D8" s="106"/>
      <c r="E8" s="107">
        <f t="shared" si="0"/>
        <v>100</v>
      </c>
      <c r="F8" s="108">
        <v>1</v>
      </c>
      <c r="G8" s="113"/>
      <c r="H8" s="110">
        <f t="shared" si="1"/>
        <v>0</v>
      </c>
      <c r="I8" s="114">
        <f t="shared" si="2"/>
        <v>0</v>
      </c>
    </row>
    <row r="9" spans="2:9" ht="18.75" customHeight="1">
      <c r="B9" s="104" t="s">
        <v>49</v>
      </c>
      <c r="C9" s="112">
        <v>50</v>
      </c>
      <c r="D9" s="106"/>
      <c r="E9" s="107">
        <f t="shared" si="0"/>
        <v>350</v>
      </c>
      <c r="F9" s="108">
        <v>7</v>
      </c>
      <c r="G9" s="113"/>
      <c r="H9" s="110">
        <f t="shared" si="1"/>
        <v>0</v>
      </c>
      <c r="I9" s="114">
        <f t="shared" si="2"/>
        <v>0</v>
      </c>
    </row>
    <row r="10" spans="2:9" ht="18.75" customHeight="1">
      <c r="B10" s="104" t="s">
        <v>49</v>
      </c>
      <c r="C10" s="112">
        <v>30</v>
      </c>
      <c r="D10" s="106"/>
      <c r="E10" s="107">
        <f t="shared" si="0"/>
        <v>240</v>
      </c>
      <c r="F10" s="108">
        <v>8</v>
      </c>
      <c r="G10" s="113"/>
      <c r="H10" s="110">
        <f t="shared" si="1"/>
        <v>0</v>
      </c>
      <c r="I10" s="114">
        <f t="shared" si="2"/>
        <v>0</v>
      </c>
    </row>
    <row r="11" spans="2:9" ht="18.75" customHeight="1">
      <c r="B11" s="104" t="s">
        <v>51</v>
      </c>
      <c r="C11" s="112">
        <v>100</v>
      </c>
      <c r="D11" s="106"/>
      <c r="E11" s="107">
        <f t="shared" si="0"/>
        <v>100</v>
      </c>
      <c r="F11" s="108">
        <v>1</v>
      </c>
      <c r="G11" s="113"/>
      <c r="H11" s="110">
        <f t="shared" si="1"/>
        <v>0</v>
      </c>
      <c r="I11" s="114">
        <f t="shared" si="2"/>
        <v>0</v>
      </c>
    </row>
    <row r="12" spans="2:9" ht="18.75" customHeight="1">
      <c r="B12" s="104" t="s">
        <v>52</v>
      </c>
      <c r="C12" s="112">
        <v>100</v>
      </c>
      <c r="D12" s="106"/>
      <c r="E12" s="107">
        <f t="shared" si="0"/>
        <v>100</v>
      </c>
      <c r="F12" s="108">
        <v>1</v>
      </c>
      <c r="G12" s="113"/>
      <c r="H12" s="110">
        <f t="shared" si="1"/>
        <v>0</v>
      </c>
      <c r="I12" s="114">
        <f t="shared" si="2"/>
        <v>0</v>
      </c>
    </row>
    <row r="13" spans="2:9" ht="18.75" customHeight="1">
      <c r="B13" s="104" t="s">
        <v>53</v>
      </c>
      <c r="C13" s="112">
        <v>50</v>
      </c>
      <c r="D13" s="106"/>
      <c r="E13" s="107">
        <f t="shared" si="0"/>
        <v>2900</v>
      </c>
      <c r="F13" s="108">
        <v>58</v>
      </c>
      <c r="G13" s="113"/>
      <c r="H13" s="110">
        <f t="shared" si="1"/>
        <v>0</v>
      </c>
      <c r="I13" s="114">
        <f t="shared" si="2"/>
        <v>0</v>
      </c>
    </row>
    <row r="14" spans="2:9" ht="18.75" customHeight="1">
      <c r="B14" s="104" t="s">
        <v>53</v>
      </c>
      <c r="C14" s="112">
        <v>30</v>
      </c>
      <c r="D14" s="106"/>
      <c r="E14" s="107">
        <f t="shared" si="0"/>
        <v>1320</v>
      </c>
      <c r="F14" s="108">
        <v>44</v>
      </c>
      <c r="G14" s="113"/>
      <c r="H14" s="110">
        <f t="shared" si="1"/>
        <v>0</v>
      </c>
      <c r="I14" s="114">
        <f t="shared" si="2"/>
        <v>0</v>
      </c>
    </row>
    <row r="15" spans="2:9" ht="18.75" customHeight="1">
      <c r="B15" s="104" t="s">
        <v>335</v>
      </c>
      <c r="C15" s="112">
        <v>50</v>
      </c>
      <c r="D15" s="106"/>
      <c r="E15" s="107">
        <f t="shared" si="0"/>
        <v>300</v>
      </c>
      <c r="F15" s="108">
        <v>6</v>
      </c>
      <c r="G15" s="113"/>
      <c r="H15" s="110">
        <f t="shared" si="1"/>
        <v>0</v>
      </c>
      <c r="I15" s="115">
        <f t="shared" si="2"/>
        <v>0</v>
      </c>
    </row>
    <row r="16" spans="2:9" ht="18.75" customHeight="1" thickBot="1">
      <c r="B16" s="104" t="s">
        <v>56</v>
      </c>
      <c r="C16" s="112">
        <v>50</v>
      </c>
      <c r="D16" s="106"/>
      <c r="E16" s="107">
        <f t="shared" si="0"/>
        <v>1550</v>
      </c>
      <c r="F16" s="108">
        <v>31</v>
      </c>
      <c r="G16" s="113"/>
      <c r="H16" s="110">
        <f>F16*G16*16</f>
        <v>0</v>
      </c>
      <c r="I16" s="115">
        <f>D16*F16+H16</f>
        <v>0</v>
      </c>
    </row>
    <row r="17" spans="2:9" ht="21" customHeight="1" thickBot="1">
      <c r="B17" s="116" t="s">
        <v>0</v>
      </c>
      <c r="C17" s="117" t="s">
        <v>1</v>
      </c>
      <c r="D17" s="118" t="s">
        <v>1</v>
      </c>
      <c r="E17" s="118" t="s">
        <v>1</v>
      </c>
      <c r="F17" s="118" t="s">
        <v>1</v>
      </c>
      <c r="G17" s="118" t="s">
        <v>1</v>
      </c>
      <c r="H17" s="119" t="s">
        <v>1</v>
      </c>
      <c r="I17" s="120">
        <f>SUM(I5:I15)</f>
        <v>0</v>
      </c>
    </row>
    <row r="18" spans="5:6" ht="18.75" customHeight="1">
      <c r="E18" s="100"/>
      <c r="F18" s="100"/>
    </row>
    <row r="19" ht="18.75" customHeight="1">
      <c r="B19" s="5" t="s">
        <v>344</v>
      </c>
    </row>
    <row r="20" ht="9.75" customHeight="1" thickBot="1">
      <c r="B20" s="5"/>
    </row>
    <row r="21" spans="2:9" ht="13.5" thickBot="1">
      <c r="B21" s="3">
        <v>1</v>
      </c>
      <c r="C21" s="3">
        <v>2</v>
      </c>
      <c r="D21" s="3">
        <v>3</v>
      </c>
      <c r="E21" s="3">
        <v>4</v>
      </c>
      <c r="F21" s="3">
        <v>5</v>
      </c>
      <c r="G21" s="3">
        <v>6</v>
      </c>
      <c r="H21" s="3">
        <v>7</v>
      </c>
      <c r="I21" s="3">
        <v>8</v>
      </c>
    </row>
    <row r="22" spans="2:9" ht="100.5" customHeight="1" thickBot="1">
      <c r="B22" s="2" t="s">
        <v>85</v>
      </c>
      <c r="C22" s="8" t="s">
        <v>87</v>
      </c>
      <c r="D22" s="2" t="s">
        <v>86</v>
      </c>
      <c r="E22" s="2" t="s">
        <v>379</v>
      </c>
      <c r="F22" s="1" t="s">
        <v>383</v>
      </c>
      <c r="G22" s="1" t="s">
        <v>89</v>
      </c>
      <c r="H22" s="2" t="s">
        <v>385</v>
      </c>
      <c r="I22" s="2" t="s">
        <v>382</v>
      </c>
    </row>
    <row r="23" spans="2:9" ht="18.75" customHeight="1">
      <c r="B23" s="121" t="s">
        <v>54</v>
      </c>
      <c r="C23" s="122">
        <v>50</v>
      </c>
      <c r="D23" s="106"/>
      <c r="E23" s="107">
        <f>F23*C23</f>
        <v>500</v>
      </c>
      <c r="F23" s="123">
        <v>10</v>
      </c>
      <c r="G23" s="124"/>
      <c r="H23" s="125">
        <f>F23*G23*6</f>
        <v>0</v>
      </c>
      <c r="I23" s="126">
        <f>D23*F23+H23</f>
        <v>0</v>
      </c>
    </row>
    <row r="24" spans="2:9" ht="18.75" customHeight="1">
      <c r="B24" s="104" t="s">
        <v>55</v>
      </c>
      <c r="C24" s="112">
        <v>50</v>
      </c>
      <c r="D24" s="106"/>
      <c r="E24" s="107">
        <f>F24*C24</f>
        <v>950</v>
      </c>
      <c r="F24" s="108">
        <v>19</v>
      </c>
      <c r="G24" s="127"/>
      <c r="H24" s="125">
        <f>F24*G24*6</f>
        <v>0</v>
      </c>
      <c r="I24" s="126">
        <f>D24*F24+H24</f>
        <v>0</v>
      </c>
    </row>
    <row r="25" spans="2:9" ht="18.75" customHeight="1">
      <c r="B25" s="104" t="s">
        <v>335</v>
      </c>
      <c r="C25" s="112">
        <v>50</v>
      </c>
      <c r="D25" s="106"/>
      <c r="E25" s="107">
        <f>F25*C25</f>
        <v>1750</v>
      </c>
      <c r="F25" s="108">
        <v>35</v>
      </c>
      <c r="G25" s="127"/>
      <c r="H25" s="125">
        <f>F25*G25*6</f>
        <v>0</v>
      </c>
      <c r="I25" s="126">
        <f>D25*F25+H25</f>
        <v>0</v>
      </c>
    </row>
    <row r="26" spans="2:9" ht="18.75" customHeight="1" thickBot="1">
      <c r="B26" s="104" t="s">
        <v>56</v>
      </c>
      <c r="C26" s="112">
        <v>50</v>
      </c>
      <c r="D26" s="106"/>
      <c r="E26" s="107">
        <f>F26*C26</f>
        <v>5200</v>
      </c>
      <c r="F26" s="108">
        <v>104</v>
      </c>
      <c r="G26" s="127"/>
      <c r="H26" s="125">
        <f>F26*G26*6</f>
        <v>0</v>
      </c>
      <c r="I26" s="126">
        <f>D26*F26+H26</f>
        <v>0</v>
      </c>
    </row>
    <row r="27" spans="2:9" ht="18.75" customHeight="1" thickBot="1">
      <c r="B27" s="116" t="s">
        <v>0</v>
      </c>
      <c r="C27" s="117" t="s">
        <v>1</v>
      </c>
      <c r="D27" s="118" t="s">
        <v>1</v>
      </c>
      <c r="E27" s="118" t="s">
        <v>1</v>
      </c>
      <c r="F27" s="118" t="s">
        <v>1</v>
      </c>
      <c r="G27" s="118" t="s">
        <v>1</v>
      </c>
      <c r="H27" s="119" t="s">
        <v>1</v>
      </c>
      <c r="I27" s="120">
        <f>SUM(I23:I26)</f>
        <v>0</v>
      </c>
    </row>
    <row r="28" spans="3:6" ht="18.75" customHeight="1">
      <c r="C28" s="128"/>
      <c r="E28" s="100"/>
      <c r="F28" s="100"/>
    </row>
    <row r="29" spans="3:6" ht="18.75" customHeight="1">
      <c r="C29" s="128"/>
      <c r="E29" s="100"/>
      <c r="F29" s="100"/>
    </row>
    <row r="30" spans="3:6" ht="18.75" customHeight="1">
      <c r="C30" s="128"/>
      <c r="E30" s="100"/>
      <c r="F30" s="100"/>
    </row>
    <row r="32" ht="18.75" customHeight="1">
      <c r="B32" s="5" t="s">
        <v>345</v>
      </c>
    </row>
    <row r="33" ht="18.75" customHeight="1" thickBot="1">
      <c r="B33" s="5" t="s">
        <v>336</v>
      </c>
    </row>
    <row r="34" spans="2:9" ht="18.75" customHeight="1" thickBot="1">
      <c r="B34" s="3">
        <v>1</v>
      </c>
      <c r="C34" s="3">
        <v>2</v>
      </c>
      <c r="D34" s="3">
        <v>3</v>
      </c>
      <c r="E34" s="3">
        <v>4</v>
      </c>
      <c r="F34" s="3">
        <v>5</v>
      </c>
      <c r="G34" s="3">
        <v>6</v>
      </c>
      <c r="H34" s="3">
        <v>7</v>
      </c>
      <c r="I34" s="3">
        <v>8</v>
      </c>
    </row>
    <row r="35" spans="2:9" ht="106.5" customHeight="1" thickBot="1">
      <c r="B35" s="2" t="s">
        <v>85</v>
      </c>
      <c r="C35" s="8" t="s">
        <v>337</v>
      </c>
      <c r="D35" s="2" t="s">
        <v>338</v>
      </c>
      <c r="E35" s="2" t="s">
        <v>379</v>
      </c>
      <c r="F35" s="1" t="s">
        <v>383</v>
      </c>
      <c r="G35" s="1" t="s">
        <v>339</v>
      </c>
      <c r="H35" s="2" t="s">
        <v>384</v>
      </c>
      <c r="I35" s="2" t="s">
        <v>382</v>
      </c>
    </row>
    <row r="36" spans="2:9" ht="21" customHeight="1">
      <c r="B36" s="129" t="s">
        <v>129</v>
      </c>
      <c r="C36" s="48">
        <v>120</v>
      </c>
      <c r="D36" s="130"/>
      <c r="E36" s="131">
        <f>F36*C36</f>
        <v>240</v>
      </c>
      <c r="F36" s="131">
        <v>2</v>
      </c>
      <c r="G36" s="132"/>
      <c r="H36" s="125">
        <f>F36*G36*16</f>
        <v>0</v>
      </c>
      <c r="I36" s="126">
        <f>D36*F36+H36</f>
        <v>0</v>
      </c>
    </row>
    <row r="37" spans="2:9" ht="21" customHeight="1">
      <c r="B37" s="121" t="s">
        <v>54</v>
      </c>
      <c r="C37" s="48">
        <v>120</v>
      </c>
      <c r="D37" s="106"/>
      <c r="E37" s="131">
        <f>F37*C37</f>
        <v>480</v>
      </c>
      <c r="F37" s="123">
        <v>4</v>
      </c>
      <c r="G37" s="133"/>
      <c r="H37" s="125">
        <f>F37*G37*16</f>
        <v>0</v>
      </c>
      <c r="I37" s="126">
        <f>D37*F37+H37</f>
        <v>0</v>
      </c>
    </row>
    <row r="38" spans="2:9" ht="21" customHeight="1">
      <c r="B38" s="104" t="s">
        <v>55</v>
      </c>
      <c r="C38" s="48">
        <v>120</v>
      </c>
      <c r="D38" s="106"/>
      <c r="E38" s="131">
        <f>F38*C38</f>
        <v>360</v>
      </c>
      <c r="F38" s="108">
        <v>3</v>
      </c>
      <c r="G38" s="133"/>
      <c r="H38" s="125">
        <f>F38*G38*16</f>
        <v>0</v>
      </c>
      <c r="I38" s="126">
        <f>D38*F38+H38</f>
        <v>0</v>
      </c>
    </row>
    <row r="39" spans="2:9" ht="21" customHeight="1">
      <c r="B39" s="104" t="s">
        <v>335</v>
      </c>
      <c r="C39" s="48">
        <v>120</v>
      </c>
      <c r="D39" s="106"/>
      <c r="E39" s="131">
        <f>F39*C39</f>
        <v>2760</v>
      </c>
      <c r="F39" s="108">
        <v>23</v>
      </c>
      <c r="G39" s="133"/>
      <c r="H39" s="125">
        <f>F39*G39*16</f>
        <v>0</v>
      </c>
      <c r="I39" s="126">
        <f>D39*F39+H39</f>
        <v>0</v>
      </c>
    </row>
    <row r="40" spans="2:9" ht="21" customHeight="1" thickBot="1">
      <c r="B40" s="104" t="s">
        <v>56</v>
      </c>
      <c r="C40" s="48">
        <v>120</v>
      </c>
      <c r="D40" s="106"/>
      <c r="E40" s="131">
        <f>F40*C40</f>
        <v>480</v>
      </c>
      <c r="F40" s="108">
        <v>4</v>
      </c>
      <c r="G40" s="133"/>
      <c r="H40" s="125">
        <f>F40*G40*16</f>
        <v>0</v>
      </c>
      <c r="I40" s="126">
        <f>D40*F40+H40</f>
        <v>0</v>
      </c>
    </row>
    <row r="41" spans="2:9" ht="18.75" customHeight="1" thickBot="1">
      <c r="B41" s="116" t="s">
        <v>0</v>
      </c>
      <c r="C41" s="117" t="s">
        <v>1</v>
      </c>
      <c r="D41" s="118" t="s">
        <v>1</v>
      </c>
      <c r="E41" s="118" t="s">
        <v>1</v>
      </c>
      <c r="F41" s="118" t="s">
        <v>1</v>
      </c>
      <c r="G41" s="118" t="s">
        <v>1</v>
      </c>
      <c r="H41" s="119" t="s">
        <v>1</v>
      </c>
      <c r="I41" s="120">
        <f>SUM(I36:I40)</f>
        <v>0</v>
      </c>
    </row>
    <row r="42" spans="5:6" ht="18.75" customHeight="1">
      <c r="E42" s="100"/>
      <c r="F42" s="100"/>
    </row>
    <row r="44" spans="2:9" ht="18.75" customHeight="1">
      <c r="B44" s="5" t="s">
        <v>346</v>
      </c>
      <c r="I44" s="43"/>
    </row>
    <row r="45" ht="18.75" customHeight="1" thickBot="1">
      <c r="B45" s="5" t="s">
        <v>336</v>
      </c>
    </row>
    <row r="46" spans="2:9" ht="18.75" customHeight="1" thickBot="1">
      <c r="B46" s="3">
        <v>1</v>
      </c>
      <c r="C46" s="3">
        <v>2</v>
      </c>
      <c r="D46" s="3">
        <v>3</v>
      </c>
      <c r="E46" s="3">
        <v>4</v>
      </c>
      <c r="F46" s="3">
        <v>5</v>
      </c>
      <c r="G46" s="3">
        <v>6</v>
      </c>
      <c r="H46" s="3">
        <v>7</v>
      </c>
      <c r="I46" s="3">
        <v>8</v>
      </c>
    </row>
    <row r="47" spans="2:9" ht="108" customHeight="1" thickBot="1">
      <c r="B47" s="2" t="s">
        <v>85</v>
      </c>
      <c r="C47" s="8" t="s">
        <v>87</v>
      </c>
      <c r="D47" s="2" t="s">
        <v>86</v>
      </c>
      <c r="E47" s="2" t="s">
        <v>379</v>
      </c>
      <c r="F47" s="1" t="s">
        <v>383</v>
      </c>
      <c r="G47" s="1" t="s">
        <v>89</v>
      </c>
      <c r="H47" s="2" t="s">
        <v>385</v>
      </c>
      <c r="I47" s="2" t="s">
        <v>382</v>
      </c>
    </row>
    <row r="48" spans="2:9" ht="21" customHeight="1">
      <c r="B48" s="121" t="s">
        <v>54</v>
      </c>
      <c r="C48" s="122">
        <v>120</v>
      </c>
      <c r="D48" s="106"/>
      <c r="E48" s="107">
        <f>F48*C48</f>
        <v>600</v>
      </c>
      <c r="F48" s="123">
        <v>5</v>
      </c>
      <c r="G48" s="124"/>
      <c r="H48" s="125">
        <f>F48*G48*6</f>
        <v>0</v>
      </c>
      <c r="I48" s="126">
        <f>D48*F48+H48</f>
        <v>0</v>
      </c>
    </row>
    <row r="49" spans="2:9" ht="21" customHeight="1">
      <c r="B49" s="104" t="s">
        <v>55</v>
      </c>
      <c r="C49" s="122">
        <v>120</v>
      </c>
      <c r="D49" s="106"/>
      <c r="E49" s="107">
        <f>F49*C49</f>
        <v>960</v>
      </c>
      <c r="F49" s="108">
        <v>8</v>
      </c>
      <c r="G49" s="127"/>
      <c r="H49" s="125">
        <f>F49*G49*6</f>
        <v>0</v>
      </c>
      <c r="I49" s="126">
        <f>D49*F49+H49</f>
        <v>0</v>
      </c>
    </row>
    <row r="50" spans="2:9" ht="21" customHeight="1">
      <c r="B50" s="104" t="s">
        <v>335</v>
      </c>
      <c r="C50" s="122">
        <v>120</v>
      </c>
      <c r="D50" s="106"/>
      <c r="E50" s="107">
        <f>F50*C50</f>
        <v>1560</v>
      </c>
      <c r="F50" s="108">
        <v>13</v>
      </c>
      <c r="G50" s="127"/>
      <c r="H50" s="125">
        <f>F50*G50*6</f>
        <v>0</v>
      </c>
      <c r="I50" s="126">
        <f>D50*F50+H50</f>
        <v>0</v>
      </c>
    </row>
    <row r="51" spans="2:9" ht="21" customHeight="1" thickBot="1">
      <c r="B51" s="104" t="s">
        <v>56</v>
      </c>
      <c r="C51" s="122">
        <v>120</v>
      </c>
      <c r="D51" s="106"/>
      <c r="E51" s="107">
        <f>F51*C51</f>
        <v>1200</v>
      </c>
      <c r="F51" s="108">
        <v>10</v>
      </c>
      <c r="G51" s="127"/>
      <c r="H51" s="125">
        <f>F51*G51*6</f>
        <v>0</v>
      </c>
      <c r="I51" s="126">
        <f>D51*F51+H51</f>
        <v>0</v>
      </c>
    </row>
    <row r="52" spans="2:9" ht="18.75" customHeight="1" thickBot="1">
      <c r="B52" s="116" t="s">
        <v>0</v>
      </c>
      <c r="C52" s="117" t="s">
        <v>1</v>
      </c>
      <c r="D52" s="118" t="s">
        <v>1</v>
      </c>
      <c r="E52" s="118" t="s">
        <v>1</v>
      </c>
      <c r="F52" s="118" t="s">
        <v>1</v>
      </c>
      <c r="G52" s="118" t="s">
        <v>1</v>
      </c>
      <c r="H52" s="119" t="s">
        <v>1</v>
      </c>
      <c r="I52" s="120">
        <f>SUM(I48:I51)</f>
        <v>0</v>
      </c>
    </row>
    <row r="53" spans="5:6" ht="18.75" customHeight="1">
      <c r="E53" s="100"/>
      <c r="F53" s="100"/>
    </row>
  </sheetData>
  <sheetProtection/>
  <protectedRanges>
    <protectedRange sqref="D5:D16" name="Oblast1_1"/>
    <protectedRange sqref="G5:G16" name="Oblast2_1"/>
    <protectedRange sqref="D23:D26" name="Oblast3_1"/>
    <protectedRange sqref="G23:G26" name="Oblast4_1"/>
    <protectedRange sqref="D36:D40" name="Oblast5_1"/>
    <protectedRange sqref="G36:G40" name="Oblast6_1"/>
    <protectedRange sqref="D48:D51" name="Oblast7_1"/>
    <protectedRange sqref="G48:G51" name="Oblast8_1"/>
  </protectedRange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84"/>
  <sheetViews>
    <sheetView zoomScale="75" zoomScaleNormal="75" zoomScalePageLayoutView="0" workbookViewId="0" topLeftCell="A1">
      <selection activeCell="I82" sqref="I82"/>
    </sheetView>
  </sheetViews>
  <sheetFormatPr defaultColWidth="9.140625" defaultRowHeight="12.75"/>
  <cols>
    <col min="1" max="1" width="1.57421875" style="0" customWidth="1"/>
    <col min="2" max="2" width="39.8515625" style="0" customWidth="1"/>
    <col min="3" max="3" width="14.140625" style="0" customWidth="1"/>
    <col min="4" max="4" width="15.421875" style="0" customWidth="1"/>
    <col min="5" max="6" width="21.7109375" style="0" customWidth="1"/>
    <col min="7" max="7" width="18.8515625" style="0" customWidth="1"/>
    <col min="8" max="8" width="28.421875" style="0" customWidth="1"/>
    <col min="9" max="9" width="27.140625" style="0" customWidth="1"/>
  </cols>
  <sheetData>
    <row r="1" spans="2:9" ht="20.25">
      <c r="B1" t="s">
        <v>340</v>
      </c>
      <c r="I1" s="43"/>
    </row>
    <row r="2" spans="2:5" ht="23.25" customHeight="1">
      <c r="B2" s="5" t="s">
        <v>347</v>
      </c>
      <c r="C2" s="7"/>
      <c r="D2" s="7"/>
      <c r="E2" s="7"/>
    </row>
    <row r="3" ht="12.75" thickBot="1"/>
    <row r="4" spans="2:9" ht="13.5" thickBot="1"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</row>
    <row r="5" spans="2:9" ht="117.75" customHeight="1" thickBot="1">
      <c r="B5" s="2" t="s">
        <v>88</v>
      </c>
      <c r="C5" s="2" t="s">
        <v>87</v>
      </c>
      <c r="D5" s="2" t="s">
        <v>86</v>
      </c>
      <c r="E5" s="2" t="s">
        <v>379</v>
      </c>
      <c r="F5" s="2" t="s">
        <v>383</v>
      </c>
      <c r="G5" s="2" t="s">
        <v>89</v>
      </c>
      <c r="H5" s="2" t="s">
        <v>393</v>
      </c>
      <c r="I5" s="2" t="s">
        <v>382</v>
      </c>
    </row>
    <row r="6" spans="2:9" ht="24.75" customHeight="1">
      <c r="B6" s="104" t="s">
        <v>81</v>
      </c>
      <c r="C6" s="112">
        <v>90</v>
      </c>
      <c r="D6" s="134"/>
      <c r="E6" s="107">
        <f>C6*F6</f>
        <v>1170</v>
      </c>
      <c r="F6" s="135">
        <v>13</v>
      </c>
      <c r="G6" s="136"/>
      <c r="H6" s="137">
        <f aca="true" t="shared" si="0" ref="H6:H19">F6*G6*22</f>
        <v>0</v>
      </c>
      <c r="I6" s="114">
        <f aca="true" t="shared" si="1" ref="I6:I19">D6*F6+H6</f>
        <v>0</v>
      </c>
    </row>
    <row r="7" spans="2:9" ht="24.75" customHeight="1">
      <c r="B7" s="104" t="s">
        <v>4</v>
      </c>
      <c r="C7" s="112">
        <v>50</v>
      </c>
      <c r="D7" s="138"/>
      <c r="E7" s="107">
        <f aca="true" t="shared" si="2" ref="E7:E19">C7*F7</f>
        <v>100</v>
      </c>
      <c r="F7" s="135">
        <v>2</v>
      </c>
      <c r="G7" s="139"/>
      <c r="H7" s="137">
        <f t="shared" si="0"/>
        <v>0</v>
      </c>
      <c r="I7" s="114">
        <f t="shared" si="1"/>
        <v>0</v>
      </c>
    </row>
    <row r="8" spans="2:9" ht="24.75" customHeight="1">
      <c r="B8" s="104" t="s">
        <v>9</v>
      </c>
      <c r="C8" s="140">
        <v>60</v>
      </c>
      <c r="D8" s="141"/>
      <c r="E8" s="107">
        <f t="shared" si="2"/>
        <v>60</v>
      </c>
      <c r="F8" s="135">
        <v>1</v>
      </c>
      <c r="G8" s="139"/>
      <c r="H8" s="137">
        <f t="shared" si="0"/>
        <v>0</v>
      </c>
      <c r="I8" s="114">
        <f t="shared" si="1"/>
        <v>0</v>
      </c>
    </row>
    <row r="9" spans="2:9" ht="24.75" customHeight="1">
      <c r="B9" s="104" t="s">
        <v>17</v>
      </c>
      <c r="C9" s="140">
        <v>160</v>
      </c>
      <c r="D9" s="141"/>
      <c r="E9" s="107">
        <f t="shared" si="2"/>
        <v>640</v>
      </c>
      <c r="F9" s="135">
        <v>4</v>
      </c>
      <c r="G9" s="139"/>
      <c r="H9" s="137">
        <f t="shared" si="0"/>
        <v>0</v>
      </c>
      <c r="I9" s="114">
        <f t="shared" si="1"/>
        <v>0</v>
      </c>
    </row>
    <row r="10" spans="2:9" ht="24.75" customHeight="1">
      <c r="B10" s="104" t="s">
        <v>167</v>
      </c>
      <c r="C10" s="140">
        <v>90</v>
      </c>
      <c r="D10" s="142"/>
      <c r="E10" s="107">
        <f t="shared" si="2"/>
        <v>90</v>
      </c>
      <c r="F10" s="135">
        <v>1</v>
      </c>
      <c r="G10" s="139"/>
      <c r="H10" s="137">
        <f t="shared" si="0"/>
        <v>0</v>
      </c>
      <c r="I10" s="114">
        <f t="shared" si="1"/>
        <v>0</v>
      </c>
    </row>
    <row r="11" spans="2:9" ht="24.75" customHeight="1">
      <c r="B11" s="104" t="s">
        <v>130</v>
      </c>
      <c r="C11" s="140">
        <v>100</v>
      </c>
      <c r="D11" s="142"/>
      <c r="E11" s="107">
        <f t="shared" si="2"/>
        <v>100</v>
      </c>
      <c r="F11" s="135">
        <v>1</v>
      </c>
      <c r="G11" s="139"/>
      <c r="H11" s="137">
        <f t="shared" si="0"/>
        <v>0</v>
      </c>
      <c r="I11" s="114">
        <f t="shared" si="1"/>
        <v>0</v>
      </c>
    </row>
    <row r="12" spans="2:9" ht="24.75" customHeight="1">
      <c r="B12" s="104" t="s">
        <v>20</v>
      </c>
      <c r="C12" s="140">
        <v>40</v>
      </c>
      <c r="D12" s="142"/>
      <c r="E12" s="107">
        <f t="shared" si="2"/>
        <v>40</v>
      </c>
      <c r="F12" s="135">
        <v>1</v>
      </c>
      <c r="G12" s="139"/>
      <c r="H12" s="137">
        <f t="shared" si="0"/>
        <v>0</v>
      </c>
      <c r="I12" s="114">
        <f t="shared" si="1"/>
        <v>0</v>
      </c>
    </row>
    <row r="13" spans="2:9" ht="24.75" customHeight="1">
      <c r="B13" s="104" t="s">
        <v>21</v>
      </c>
      <c r="C13" s="140">
        <v>60</v>
      </c>
      <c r="D13" s="142"/>
      <c r="E13" s="107">
        <f t="shared" si="2"/>
        <v>240</v>
      </c>
      <c r="F13" s="135">
        <v>4</v>
      </c>
      <c r="G13" s="139"/>
      <c r="H13" s="137">
        <f t="shared" si="0"/>
        <v>0</v>
      </c>
      <c r="I13" s="114">
        <f t="shared" si="1"/>
        <v>0</v>
      </c>
    </row>
    <row r="14" spans="2:9" ht="24.75" customHeight="1">
      <c r="B14" s="104" t="s">
        <v>28</v>
      </c>
      <c r="C14" s="140">
        <v>50</v>
      </c>
      <c r="D14" s="142"/>
      <c r="E14" s="107">
        <f t="shared" si="2"/>
        <v>50</v>
      </c>
      <c r="F14" s="135">
        <v>1</v>
      </c>
      <c r="G14" s="139"/>
      <c r="H14" s="137">
        <f t="shared" si="0"/>
        <v>0</v>
      </c>
      <c r="I14" s="114">
        <f t="shared" si="1"/>
        <v>0</v>
      </c>
    </row>
    <row r="15" spans="2:9" ht="24.75" customHeight="1">
      <c r="B15" s="104" t="s">
        <v>34</v>
      </c>
      <c r="C15" s="143">
        <v>50</v>
      </c>
      <c r="D15" s="142"/>
      <c r="E15" s="107">
        <f t="shared" si="2"/>
        <v>50</v>
      </c>
      <c r="F15" s="144">
        <v>1</v>
      </c>
      <c r="G15" s="139"/>
      <c r="H15" s="137">
        <f t="shared" si="0"/>
        <v>0</v>
      </c>
      <c r="I15" s="114">
        <f t="shared" si="1"/>
        <v>0</v>
      </c>
    </row>
    <row r="16" spans="2:9" ht="24.75" customHeight="1">
      <c r="B16" s="104" t="s">
        <v>131</v>
      </c>
      <c r="C16" s="143">
        <v>100</v>
      </c>
      <c r="D16" s="142"/>
      <c r="E16" s="107">
        <f t="shared" si="2"/>
        <v>400</v>
      </c>
      <c r="F16" s="144">
        <v>4</v>
      </c>
      <c r="G16" s="139"/>
      <c r="H16" s="137">
        <f t="shared" si="0"/>
        <v>0</v>
      </c>
      <c r="I16" s="114">
        <f t="shared" si="1"/>
        <v>0</v>
      </c>
    </row>
    <row r="17" spans="2:9" ht="24.75" customHeight="1">
      <c r="B17" s="104" t="s">
        <v>35</v>
      </c>
      <c r="C17" s="143">
        <v>40</v>
      </c>
      <c r="D17" s="142"/>
      <c r="E17" s="107">
        <f t="shared" si="2"/>
        <v>40</v>
      </c>
      <c r="F17" s="144">
        <v>1</v>
      </c>
      <c r="G17" s="139"/>
      <c r="H17" s="137">
        <f t="shared" si="0"/>
        <v>0</v>
      </c>
      <c r="I17" s="114">
        <f t="shared" si="1"/>
        <v>0</v>
      </c>
    </row>
    <row r="18" spans="2:9" ht="24.75" customHeight="1">
      <c r="B18" s="104" t="s">
        <v>333</v>
      </c>
      <c r="C18" s="143">
        <v>40</v>
      </c>
      <c r="D18" s="142"/>
      <c r="E18" s="107">
        <f t="shared" si="2"/>
        <v>40</v>
      </c>
      <c r="F18" s="144">
        <v>1</v>
      </c>
      <c r="G18" s="139"/>
      <c r="H18" s="137">
        <f t="shared" si="0"/>
        <v>0</v>
      </c>
      <c r="I18" s="114">
        <f t="shared" si="1"/>
        <v>0</v>
      </c>
    </row>
    <row r="19" spans="2:9" ht="24.75" customHeight="1" thickBot="1">
      <c r="B19" s="104" t="s">
        <v>36</v>
      </c>
      <c r="C19" s="143">
        <v>50</v>
      </c>
      <c r="D19" s="142"/>
      <c r="E19" s="107">
        <f t="shared" si="2"/>
        <v>50</v>
      </c>
      <c r="F19" s="144">
        <v>1</v>
      </c>
      <c r="G19" s="139"/>
      <c r="H19" s="137">
        <f t="shared" si="0"/>
        <v>0</v>
      </c>
      <c r="I19" s="114">
        <f t="shared" si="1"/>
        <v>0</v>
      </c>
    </row>
    <row r="20" spans="2:9" ht="27.75" customHeight="1" thickBot="1">
      <c r="B20" s="116" t="s">
        <v>0</v>
      </c>
      <c r="C20" s="117" t="s">
        <v>1</v>
      </c>
      <c r="D20" s="145" t="s">
        <v>1</v>
      </c>
      <c r="E20" s="146" t="s">
        <v>1</v>
      </c>
      <c r="F20" s="146" t="s">
        <v>1</v>
      </c>
      <c r="G20" s="146" t="s">
        <v>1</v>
      </c>
      <c r="H20" s="147" t="s">
        <v>1</v>
      </c>
      <c r="I20" s="148">
        <f>SUM(I6:I19)</f>
        <v>0</v>
      </c>
    </row>
    <row r="21" spans="2:9" ht="27.75" customHeight="1">
      <c r="B21" s="22"/>
      <c r="C21" s="86"/>
      <c r="D21" s="87"/>
      <c r="E21" s="149"/>
      <c r="F21" s="149"/>
      <c r="G21" s="88"/>
      <c r="H21" s="86"/>
      <c r="I21" s="22"/>
    </row>
    <row r="22" spans="2:9" ht="27.75" customHeight="1">
      <c r="B22" s="22"/>
      <c r="C22" s="86"/>
      <c r="D22" s="87"/>
      <c r="E22" s="88"/>
      <c r="F22" s="88"/>
      <c r="G22" s="88"/>
      <c r="H22" s="86"/>
      <c r="I22" s="22"/>
    </row>
    <row r="23" spans="2:9" ht="27.75" customHeight="1">
      <c r="B23" s="22"/>
      <c r="C23" s="86"/>
      <c r="D23" s="87"/>
      <c r="E23" s="88"/>
      <c r="F23" s="88"/>
      <c r="G23" s="88"/>
      <c r="H23" s="86"/>
      <c r="I23" s="22"/>
    </row>
    <row r="24" spans="2:9" ht="27.75" customHeight="1">
      <c r="B24" s="22"/>
      <c r="C24" s="86"/>
      <c r="D24" s="87"/>
      <c r="E24" s="88"/>
      <c r="F24" s="88"/>
      <c r="G24" s="88"/>
      <c r="H24" s="86"/>
      <c r="I24" s="22"/>
    </row>
    <row r="25" spans="2:9" ht="27.75" customHeight="1">
      <c r="B25" s="22"/>
      <c r="C25" s="86"/>
      <c r="D25" s="87"/>
      <c r="E25" s="88"/>
      <c r="F25" s="88"/>
      <c r="G25" s="88"/>
      <c r="H25" s="86"/>
      <c r="I25" s="22"/>
    </row>
    <row r="26" spans="2:5" ht="28.5" customHeight="1">
      <c r="B26" s="5" t="s">
        <v>348</v>
      </c>
      <c r="C26" s="7"/>
      <c r="D26" s="7"/>
      <c r="E26" s="7"/>
    </row>
    <row r="27" ht="12.75" customHeight="1" thickBot="1"/>
    <row r="28" spans="2:9" ht="16.5" customHeight="1" thickBot="1">
      <c r="B28" s="3">
        <v>1</v>
      </c>
      <c r="C28" s="3">
        <v>2</v>
      </c>
      <c r="D28" s="3">
        <v>3</v>
      </c>
      <c r="E28" s="3">
        <v>4</v>
      </c>
      <c r="F28" s="3">
        <v>5</v>
      </c>
      <c r="G28" s="3">
        <v>6</v>
      </c>
      <c r="H28" s="3">
        <v>7</v>
      </c>
      <c r="I28" s="3">
        <v>8</v>
      </c>
    </row>
    <row r="29" spans="2:9" ht="117.75" customHeight="1" thickBot="1">
      <c r="B29" s="2" t="s">
        <v>88</v>
      </c>
      <c r="C29" s="2" t="s">
        <v>87</v>
      </c>
      <c r="D29" s="2" t="s">
        <v>86</v>
      </c>
      <c r="E29" s="2" t="s">
        <v>379</v>
      </c>
      <c r="F29" s="2" t="s">
        <v>383</v>
      </c>
      <c r="G29" s="2" t="s">
        <v>89</v>
      </c>
      <c r="H29" s="2" t="s">
        <v>393</v>
      </c>
      <c r="I29" s="2" t="s">
        <v>382</v>
      </c>
    </row>
    <row r="30" spans="2:9" ht="23.25" customHeight="1">
      <c r="B30" s="121" t="s">
        <v>13</v>
      </c>
      <c r="C30" s="164">
        <v>50</v>
      </c>
      <c r="D30" s="106"/>
      <c r="E30" s="107">
        <f>C30*F30</f>
        <v>100</v>
      </c>
      <c r="F30" s="107">
        <v>2</v>
      </c>
      <c r="G30" s="165"/>
      <c r="H30" s="137">
        <f aca="true" t="shared" si="3" ref="H30:H81">F30*G30*22</f>
        <v>0</v>
      </c>
      <c r="I30" s="115">
        <f>D30*F30+H30</f>
        <v>0</v>
      </c>
    </row>
    <row r="31" spans="2:9" ht="23.25" customHeight="1">
      <c r="B31" s="104" t="s">
        <v>14</v>
      </c>
      <c r="C31" s="112">
        <v>40</v>
      </c>
      <c r="D31" s="138"/>
      <c r="E31" s="107">
        <f aca="true" t="shared" si="4" ref="E31:E81">C31*F31</f>
        <v>40</v>
      </c>
      <c r="F31" s="135">
        <v>1</v>
      </c>
      <c r="G31" s="139"/>
      <c r="H31" s="137">
        <f t="shared" si="3"/>
        <v>0</v>
      </c>
      <c r="I31" s="114">
        <f>D31*F31+H31</f>
        <v>0</v>
      </c>
    </row>
    <row r="32" spans="2:9" ht="23.25" customHeight="1">
      <c r="B32" s="104" t="s">
        <v>81</v>
      </c>
      <c r="C32" s="112">
        <v>50</v>
      </c>
      <c r="D32" s="138"/>
      <c r="E32" s="107">
        <f t="shared" si="4"/>
        <v>100</v>
      </c>
      <c r="F32" s="135">
        <v>2</v>
      </c>
      <c r="G32" s="139"/>
      <c r="H32" s="137">
        <f t="shared" si="3"/>
        <v>0</v>
      </c>
      <c r="I32" s="114">
        <f aca="true" t="shared" si="5" ref="I32:I81">D32*F32+H32</f>
        <v>0</v>
      </c>
    </row>
    <row r="33" spans="2:9" ht="23.25" customHeight="1">
      <c r="B33" s="104" t="s">
        <v>2</v>
      </c>
      <c r="C33" s="112">
        <v>50</v>
      </c>
      <c r="D33" s="138"/>
      <c r="E33" s="107">
        <f t="shared" si="4"/>
        <v>50</v>
      </c>
      <c r="F33" s="135">
        <v>1</v>
      </c>
      <c r="G33" s="139"/>
      <c r="H33" s="137">
        <f t="shared" si="3"/>
        <v>0</v>
      </c>
      <c r="I33" s="114">
        <f t="shared" si="5"/>
        <v>0</v>
      </c>
    </row>
    <row r="34" spans="2:9" ht="23.25" customHeight="1">
      <c r="B34" s="104" t="s">
        <v>3</v>
      </c>
      <c r="C34" s="112">
        <v>40</v>
      </c>
      <c r="D34" s="138"/>
      <c r="E34" s="107">
        <f t="shared" si="4"/>
        <v>40</v>
      </c>
      <c r="F34" s="135">
        <v>1</v>
      </c>
      <c r="G34" s="139"/>
      <c r="H34" s="137">
        <f t="shared" si="3"/>
        <v>0</v>
      </c>
      <c r="I34" s="114">
        <f t="shared" si="5"/>
        <v>0</v>
      </c>
    </row>
    <row r="35" spans="2:9" ht="23.25" customHeight="1">
      <c r="B35" s="104" t="s">
        <v>4</v>
      </c>
      <c r="C35" s="112">
        <v>50</v>
      </c>
      <c r="D35" s="138"/>
      <c r="E35" s="107">
        <f t="shared" si="4"/>
        <v>1150</v>
      </c>
      <c r="F35" s="135">
        <v>23</v>
      </c>
      <c r="G35" s="139"/>
      <c r="H35" s="137">
        <f t="shared" si="3"/>
        <v>0</v>
      </c>
      <c r="I35" s="114">
        <f t="shared" si="5"/>
        <v>0</v>
      </c>
    </row>
    <row r="36" spans="2:9" ht="23.25" customHeight="1">
      <c r="B36" s="104" t="s">
        <v>5</v>
      </c>
      <c r="C36" s="112">
        <v>35</v>
      </c>
      <c r="D36" s="138"/>
      <c r="E36" s="107">
        <f t="shared" si="4"/>
        <v>35</v>
      </c>
      <c r="F36" s="135">
        <v>1</v>
      </c>
      <c r="G36" s="139"/>
      <c r="H36" s="137">
        <f t="shared" si="3"/>
        <v>0</v>
      </c>
      <c r="I36" s="114">
        <f t="shared" si="5"/>
        <v>0</v>
      </c>
    </row>
    <row r="37" spans="2:9" ht="23.25" customHeight="1">
      <c r="B37" s="104" t="s">
        <v>15</v>
      </c>
      <c r="C37" s="112">
        <v>50</v>
      </c>
      <c r="D37" s="138"/>
      <c r="E37" s="107">
        <f t="shared" si="4"/>
        <v>50</v>
      </c>
      <c r="F37" s="135">
        <v>1</v>
      </c>
      <c r="G37" s="139"/>
      <c r="H37" s="137">
        <f t="shared" si="3"/>
        <v>0</v>
      </c>
      <c r="I37" s="114">
        <f t="shared" si="5"/>
        <v>0</v>
      </c>
    </row>
    <row r="38" spans="2:9" ht="23.25" customHeight="1">
      <c r="B38" s="104" t="s">
        <v>16</v>
      </c>
      <c r="C38" s="112">
        <v>40</v>
      </c>
      <c r="D38" s="138"/>
      <c r="E38" s="107">
        <f t="shared" si="4"/>
        <v>40</v>
      </c>
      <c r="F38" s="135">
        <v>1</v>
      </c>
      <c r="G38" s="139"/>
      <c r="H38" s="137">
        <f t="shared" si="3"/>
        <v>0</v>
      </c>
      <c r="I38" s="114">
        <f t="shared" si="5"/>
        <v>0</v>
      </c>
    </row>
    <row r="39" spans="2:9" ht="23.25" customHeight="1">
      <c r="B39" s="104" t="s">
        <v>7</v>
      </c>
      <c r="C39" s="112">
        <v>10</v>
      </c>
      <c r="D39" s="138"/>
      <c r="E39" s="107">
        <f t="shared" si="4"/>
        <v>40</v>
      </c>
      <c r="F39" s="135">
        <v>4</v>
      </c>
      <c r="G39" s="139"/>
      <c r="H39" s="137">
        <f t="shared" si="3"/>
        <v>0</v>
      </c>
      <c r="I39" s="114">
        <f t="shared" si="5"/>
        <v>0</v>
      </c>
    </row>
    <row r="40" spans="2:9" ht="23.25" customHeight="1">
      <c r="B40" s="104" t="s">
        <v>6</v>
      </c>
      <c r="C40" s="112">
        <v>40</v>
      </c>
      <c r="D40" s="138"/>
      <c r="E40" s="107">
        <f t="shared" si="4"/>
        <v>40</v>
      </c>
      <c r="F40" s="135">
        <v>1</v>
      </c>
      <c r="G40" s="139"/>
      <c r="H40" s="137">
        <f t="shared" si="3"/>
        <v>0</v>
      </c>
      <c r="I40" s="114">
        <f t="shared" si="5"/>
        <v>0</v>
      </c>
    </row>
    <row r="41" spans="2:9" ht="23.25" customHeight="1">
      <c r="B41" s="104" t="s">
        <v>8</v>
      </c>
      <c r="C41" s="112">
        <v>35</v>
      </c>
      <c r="D41" s="138"/>
      <c r="E41" s="107">
        <f t="shared" si="4"/>
        <v>35</v>
      </c>
      <c r="F41" s="135">
        <v>1</v>
      </c>
      <c r="G41" s="139"/>
      <c r="H41" s="137">
        <f t="shared" si="3"/>
        <v>0</v>
      </c>
      <c r="I41" s="114">
        <f t="shared" si="5"/>
        <v>0</v>
      </c>
    </row>
    <row r="42" spans="2:9" ht="23.25" customHeight="1">
      <c r="B42" s="104" t="s">
        <v>9</v>
      </c>
      <c r="C42" s="140">
        <v>40</v>
      </c>
      <c r="D42" s="141"/>
      <c r="E42" s="107">
        <f t="shared" si="4"/>
        <v>320</v>
      </c>
      <c r="F42" s="135">
        <v>8</v>
      </c>
      <c r="G42" s="139"/>
      <c r="H42" s="137">
        <f t="shared" si="3"/>
        <v>0</v>
      </c>
      <c r="I42" s="114">
        <f t="shared" si="5"/>
        <v>0</v>
      </c>
    </row>
    <row r="43" spans="2:9" ht="23.25" customHeight="1">
      <c r="B43" s="104" t="s">
        <v>10</v>
      </c>
      <c r="C43" s="140">
        <v>30</v>
      </c>
      <c r="D43" s="142"/>
      <c r="E43" s="107">
        <f t="shared" si="4"/>
        <v>180</v>
      </c>
      <c r="F43" s="135">
        <v>6</v>
      </c>
      <c r="G43" s="139"/>
      <c r="H43" s="137">
        <f t="shared" si="3"/>
        <v>0</v>
      </c>
      <c r="I43" s="114">
        <f t="shared" si="5"/>
        <v>0</v>
      </c>
    </row>
    <row r="44" spans="2:9" ht="23.25" customHeight="1">
      <c r="B44" s="104" t="s">
        <v>11</v>
      </c>
      <c r="C44" s="140">
        <v>40</v>
      </c>
      <c r="D44" s="142"/>
      <c r="E44" s="107">
        <f t="shared" si="4"/>
        <v>40</v>
      </c>
      <c r="F44" s="135">
        <v>1</v>
      </c>
      <c r="G44" s="139"/>
      <c r="H44" s="137">
        <f t="shared" si="3"/>
        <v>0</v>
      </c>
      <c r="I44" s="114">
        <f t="shared" si="5"/>
        <v>0</v>
      </c>
    </row>
    <row r="45" spans="2:9" ht="23.25" customHeight="1">
      <c r="B45" s="104" t="s">
        <v>341</v>
      </c>
      <c r="C45" s="140">
        <v>40</v>
      </c>
      <c r="D45" s="142"/>
      <c r="E45" s="107">
        <f t="shared" si="4"/>
        <v>40</v>
      </c>
      <c r="F45" s="135">
        <v>1</v>
      </c>
      <c r="G45" s="139"/>
      <c r="H45" s="137">
        <f t="shared" si="3"/>
        <v>0</v>
      </c>
      <c r="I45" s="114">
        <f t="shared" si="5"/>
        <v>0</v>
      </c>
    </row>
    <row r="46" spans="2:9" ht="23.25" customHeight="1">
      <c r="B46" s="104" t="s">
        <v>12</v>
      </c>
      <c r="C46" s="140">
        <v>40</v>
      </c>
      <c r="D46" s="142"/>
      <c r="E46" s="107">
        <f t="shared" si="4"/>
        <v>40</v>
      </c>
      <c r="F46" s="135">
        <v>1</v>
      </c>
      <c r="G46" s="139"/>
      <c r="H46" s="137">
        <f t="shared" si="3"/>
        <v>0</v>
      </c>
      <c r="I46" s="114">
        <f t="shared" si="5"/>
        <v>0</v>
      </c>
    </row>
    <row r="47" spans="2:9" ht="23.25" customHeight="1">
      <c r="B47" s="150" t="s">
        <v>92</v>
      </c>
      <c r="C47" s="140">
        <v>35</v>
      </c>
      <c r="D47" s="142"/>
      <c r="E47" s="107">
        <f t="shared" si="4"/>
        <v>70</v>
      </c>
      <c r="F47" s="135">
        <v>2</v>
      </c>
      <c r="G47" s="139"/>
      <c r="H47" s="137">
        <f t="shared" si="3"/>
        <v>0</v>
      </c>
      <c r="I47" s="114">
        <f t="shared" si="5"/>
        <v>0</v>
      </c>
    </row>
    <row r="48" spans="2:9" ht="23.25" customHeight="1">
      <c r="B48" s="104" t="s">
        <v>45</v>
      </c>
      <c r="C48" s="140">
        <v>35</v>
      </c>
      <c r="D48" s="141"/>
      <c r="E48" s="107">
        <f t="shared" si="4"/>
        <v>70</v>
      </c>
      <c r="F48" s="135">
        <v>2</v>
      </c>
      <c r="G48" s="139"/>
      <c r="H48" s="137">
        <f t="shared" si="3"/>
        <v>0</v>
      </c>
      <c r="I48" s="114">
        <f t="shared" si="5"/>
        <v>0</v>
      </c>
    </row>
    <row r="49" spans="2:9" ht="23.25" customHeight="1">
      <c r="B49" s="104" t="s">
        <v>46</v>
      </c>
      <c r="C49" s="140">
        <v>10</v>
      </c>
      <c r="D49" s="141"/>
      <c r="E49" s="107">
        <f t="shared" si="4"/>
        <v>10</v>
      </c>
      <c r="F49" s="135">
        <v>1</v>
      </c>
      <c r="G49" s="139"/>
      <c r="H49" s="137">
        <f t="shared" si="3"/>
        <v>0</v>
      </c>
      <c r="I49" s="114">
        <f t="shared" si="5"/>
        <v>0</v>
      </c>
    </row>
    <row r="50" spans="2:9" ht="23.25" customHeight="1">
      <c r="B50" s="104" t="s">
        <v>165</v>
      </c>
      <c r="C50" s="140">
        <v>40</v>
      </c>
      <c r="D50" s="141"/>
      <c r="E50" s="107">
        <f t="shared" si="4"/>
        <v>40</v>
      </c>
      <c r="F50" s="135">
        <v>1</v>
      </c>
      <c r="G50" s="139"/>
      <c r="H50" s="137">
        <f t="shared" si="3"/>
        <v>0</v>
      </c>
      <c r="I50" s="114">
        <f t="shared" si="5"/>
        <v>0</v>
      </c>
    </row>
    <row r="51" spans="2:9" ht="23.25" customHeight="1">
      <c r="B51" s="104" t="s">
        <v>17</v>
      </c>
      <c r="C51" s="140">
        <v>50</v>
      </c>
      <c r="D51" s="141"/>
      <c r="E51" s="107">
        <f t="shared" si="4"/>
        <v>50</v>
      </c>
      <c r="F51" s="135">
        <v>1</v>
      </c>
      <c r="G51" s="139"/>
      <c r="H51" s="137">
        <f t="shared" si="3"/>
        <v>0</v>
      </c>
      <c r="I51" s="114">
        <f t="shared" si="5"/>
        <v>0</v>
      </c>
    </row>
    <row r="52" spans="2:9" ht="23.25" customHeight="1">
      <c r="B52" s="104" t="s">
        <v>19</v>
      </c>
      <c r="C52" s="140">
        <v>25</v>
      </c>
      <c r="D52" s="142"/>
      <c r="E52" s="107">
        <f t="shared" si="4"/>
        <v>50</v>
      </c>
      <c r="F52" s="135">
        <v>2</v>
      </c>
      <c r="G52" s="139"/>
      <c r="H52" s="137">
        <f t="shared" si="3"/>
        <v>0</v>
      </c>
      <c r="I52" s="114">
        <f t="shared" si="5"/>
        <v>0</v>
      </c>
    </row>
    <row r="53" spans="2:9" ht="23.25" customHeight="1">
      <c r="B53" s="104" t="s">
        <v>20</v>
      </c>
      <c r="C53" s="140">
        <v>40</v>
      </c>
      <c r="D53" s="142"/>
      <c r="E53" s="107">
        <f t="shared" si="4"/>
        <v>40</v>
      </c>
      <c r="F53" s="135">
        <v>1</v>
      </c>
      <c r="G53" s="139"/>
      <c r="H53" s="137">
        <f t="shared" si="3"/>
        <v>0</v>
      </c>
      <c r="I53" s="114">
        <f t="shared" si="5"/>
        <v>0</v>
      </c>
    </row>
    <row r="54" spans="2:9" ht="23.25" customHeight="1">
      <c r="B54" s="104" t="s">
        <v>334</v>
      </c>
      <c r="C54" s="140">
        <v>40</v>
      </c>
      <c r="D54" s="142"/>
      <c r="E54" s="107">
        <f t="shared" si="4"/>
        <v>200</v>
      </c>
      <c r="F54" s="135">
        <v>5</v>
      </c>
      <c r="G54" s="139"/>
      <c r="H54" s="137">
        <f t="shared" si="3"/>
        <v>0</v>
      </c>
      <c r="I54" s="114">
        <f t="shared" si="5"/>
        <v>0</v>
      </c>
    </row>
    <row r="55" spans="2:9" ht="23.25" customHeight="1">
      <c r="B55" s="104" t="s">
        <v>21</v>
      </c>
      <c r="C55" s="140">
        <v>40</v>
      </c>
      <c r="D55" s="142"/>
      <c r="E55" s="107">
        <f t="shared" si="4"/>
        <v>160</v>
      </c>
      <c r="F55" s="135">
        <v>4</v>
      </c>
      <c r="G55" s="139"/>
      <c r="H55" s="137">
        <f t="shared" si="3"/>
        <v>0</v>
      </c>
      <c r="I55" s="114">
        <f t="shared" si="5"/>
        <v>0</v>
      </c>
    </row>
    <row r="56" spans="2:9" ht="23.25" customHeight="1">
      <c r="B56" s="104" t="s">
        <v>22</v>
      </c>
      <c r="C56" s="140">
        <v>10</v>
      </c>
      <c r="D56" s="142"/>
      <c r="E56" s="107">
        <f t="shared" si="4"/>
        <v>10</v>
      </c>
      <c r="F56" s="135">
        <v>1</v>
      </c>
      <c r="G56" s="139"/>
      <c r="H56" s="137">
        <f t="shared" si="3"/>
        <v>0</v>
      </c>
      <c r="I56" s="114">
        <f t="shared" si="5"/>
        <v>0</v>
      </c>
    </row>
    <row r="57" spans="2:9" ht="23.25" customHeight="1">
      <c r="B57" s="104" t="s">
        <v>23</v>
      </c>
      <c r="C57" s="140">
        <v>50</v>
      </c>
      <c r="D57" s="142"/>
      <c r="E57" s="107">
        <f t="shared" si="4"/>
        <v>100</v>
      </c>
      <c r="F57" s="135">
        <v>2</v>
      </c>
      <c r="G57" s="139"/>
      <c r="H57" s="137">
        <f t="shared" si="3"/>
        <v>0</v>
      </c>
      <c r="I57" s="114">
        <f t="shared" si="5"/>
        <v>0</v>
      </c>
    </row>
    <row r="58" spans="2:9" ht="23.25" customHeight="1">
      <c r="B58" s="104" t="s">
        <v>24</v>
      </c>
      <c r="C58" s="140">
        <v>50</v>
      </c>
      <c r="D58" s="142"/>
      <c r="E58" s="107">
        <f t="shared" si="4"/>
        <v>100</v>
      </c>
      <c r="F58" s="135">
        <v>2</v>
      </c>
      <c r="G58" s="139"/>
      <c r="H58" s="137">
        <f t="shared" si="3"/>
        <v>0</v>
      </c>
      <c r="I58" s="114">
        <f t="shared" si="5"/>
        <v>0</v>
      </c>
    </row>
    <row r="59" spans="2:9" ht="23.25" customHeight="1">
      <c r="B59" s="104" t="s">
        <v>25</v>
      </c>
      <c r="C59" s="140">
        <v>35</v>
      </c>
      <c r="D59" s="142"/>
      <c r="E59" s="107">
        <f t="shared" si="4"/>
        <v>35</v>
      </c>
      <c r="F59" s="135">
        <v>1</v>
      </c>
      <c r="G59" s="139"/>
      <c r="H59" s="137">
        <f t="shared" si="3"/>
        <v>0</v>
      </c>
      <c r="I59" s="114">
        <f t="shared" si="5"/>
        <v>0</v>
      </c>
    </row>
    <row r="60" spans="2:9" ht="23.25" customHeight="1">
      <c r="B60" s="104" t="s">
        <v>26</v>
      </c>
      <c r="C60" s="140">
        <v>35</v>
      </c>
      <c r="D60" s="142"/>
      <c r="E60" s="107">
        <f t="shared" si="4"/>
        <v>70</v>
      </c>
      <c r="F60" s="135">
        <v>2</v>
      </c>
      <c r="G60" s="139"/>
      <c r="H60" s="137">
        <f t="shared" si="3"/>
        <v>0</v>
      </c>
      <c r="I60" s="114">
        <f t="shared" si="5"/>
        <v>0</v>
      </c>
    </row>
    <row r="61" spans="2:9" ht="23.25" customHeight="1">
      <c r="B61" s="151" t="s">
        <v>166</v>
      </c>
      <c r="C61" s="152">
        <v>40</v>
      </c>
      <c r="D61" s="142"/>
      <c r="E61" s="107">
        <f t="shared" si="4"/>
        <v>40</v>
      </c>
      <c r="F61" s="153">
        <v>1</v>
      </c>
      <c r="G61" s="139"/>
      <c r="H61" s="137">
        <f t="shared" si="3"/>
        <v>0</v>
      </c>
      <c r="I61" s="114">
        <f t="shared" si="5"/>
        <v>0</v>
      </c>
    </row>
    <row r="62" spans="2:9" ht="23.25" customHeight="1">
      <c r="B62" s="104" t="s">
        <v>27</v>
      </c>
      <c r="C62" s="140">
        <v>40</v>
      </c>
      <c r="D62" s="142"/>
      <c r="E62" s="107">
        <f t="shared" si="4"/>
        <v>200</v>
      </c>
      <c r="F62" s="135">
        <v>5</v>
      </c>
      <c r="G62" s="139"/>
      <c r="H62" s="137">
        <f t="shared" si="3"/>
        <v>0</v>
      </c>
      <c r="I62" s="114">
        <f t="shared" si="5"/>
        <v>0</v>
      </c>
    </row>
    <row r="63" spans="2:9" ht="23.25" customHeight="1">
      <c r="B63" s="104" t="s">
        <v>28</v>
      </c>
      <c r="C63" s="140">
        <v>50</v>
      </c>
      <c r="D63" s="142"/>
      <c r="E63" s="107">
        <f t="shared" si="4"/>
        <v>150</v>
      </c>
      <c r="F63" s="135">
        <v>3</v>
      </c>
      <c r="G63" s="139"/>
      <c r="H63" s="137">
        <f t="shared" si="3"/>
        <v>0</v>
      </c>
      <c r="I63" s="114">
        <f t="shared" si="5"/>
        <v>0</v>
      </c>
    </row>
    <row r="64" spans="2:9" ht="23.25" customHeight="1">
      <c r="B64" s="104" t="s">
        <v>29</v>
      </c>
      <c r="C64" s="140">
        <v>50</v>
      </c>
      <c r="D64" s="142"/>
      <c r="E64" s="107">
        <f t="shared" si="4"/>
        <v>50</v>
      </c>
      <c r="F64" s="135">
        <v>1</v>
      </c>
      <c r="G64" s="139"/>
      <c r="H64" s="137">
        <f t="shared" si="3"/>
        <v>0</v>
      </c>
      <c r="I64" s="114">
        <f t="shared" si="5"/>
        <v>0</v>
      </c>
    </row>
    <row r="65" spans="2:9" ht="23.25" customHeight="1">
      <c r="B65" s="104" t="s">
        <v>30</v>
      </c>
      <c r="C65" s="140">
        <v>4</v>
      </c>
      <c r="D65" s="142"/>
      <c r="E65" s="107">
        <f t="shared" si="4"/>
        <v>4</v>
      </c>
      <c r="F65" s="135">
        <v>1</v>
      </c>
      <c r="G65" s="139"/>
      <c r="H65" s="137">
        <f t="shared" si="3"/>
        <v>0</v>
      </c>
      <c r="I65" s="114">
        <f t="shared" si="5"/>
        <v>0</v>
      </c>
    </row>
    <row r="66" spans="2:9" ht="23.25" customHeight="1">
      <c r="B66" s="151" t="s">
        <v>342</v>
      </c>
      <c r="C66" s="140">
        <v>40</v>
      </c>
      <c r="D66" s="142"/>
      <c r="E66" s="107">
        <f t="shared" si="4"/>
        <v>160</v>
      </c>
      <c r="F66" s="135">
        <v>4</v>
      </c>
      <c r="G66" s="139"/>
      <c r="H66" s="137">
        <f t="shared" si="3"/>
        <v>0</v>
      </c>
      <c r="I66" s="114">
        <f t="shared" si="5"/>
        <v>0</v>
      </c>
    </row>
    <row r="67" spans="2:9" ht="23.25" customHeight="1">
      <c r="B67" s="104" t="s">
        <v>31</v>
      </c>
      <c r="C67" s="140">
        <v>40</v>
      </c>
      <c r="D67" s="142"/>
      <c r="E67" s="107">
        <f t="shared" si="4"/>
        <v>40</v>
      </c>
      <c r="F67" s="135">
        <v>1</v>
      </c>
      <c r="G67" s="139"/>
      <c r="H67" s="137">
        <f t="shared" si="3"/>
        <v>0</v>
      </c>
      <c r="I67" s="114">
        <f t="shared" si="5"/>
        <v>0</v>
      </c>
    </row>
    <row r="68" spans="2:9" ht="23.25" customHeight="1">
      <c r="B68" s="104" t="s">
        <v>32</v>
      </c>
      <c r="C68" s="140">
        <v>40</v>
      </c>
      <c r="D68" s="142"/>
      <c r="E68" s="107">
        <f t="shared" si="4"/>
        <v>320</v>
      </c>
      <c r="F68" s="135">
        <v>8</v>
      </c>
      <c r="G68" s="139"/>
      <c r="H68" s="137">
        <f t="shared" si="3"/>
        <v>0</v>
      </c>
      <c r="I68" s="114">
        <f t="shared" si="5"/>
        <v>0</v>
      </c>
    </row>
    <row r="69" spans="2:9" ht="23.25" customHeight="1">
      <c r="B69" s="104" t="s">
        <v>33</v>
      </c>
      <c r="C69" s="140">
        <v>40</v>
      </c>
      <c r="D69" s="142"/>
      <c r="E69" s="107">
        <f t="shared" si="4"/>
        <v>40</v>
      </c>
      <c r="F69" s="135">
        <v>1</v>
      </c>
      <c r="G69" s="139"/>
      <c r="H69" s="137">
        <f t="shared" si="3"/>
        <v>0</v>
      </c>
      <c r="I69" s="114">
        <f t="shared" si="5"/>
        <v>0</v>
      </c>
    </row>
    <row r="70" spans="2:9" ht="23.25" customHeight="1">
      <c r="B70" s="104" t="s">
        <v>34</v>
      </c>
      <c r="C70" s="143">
        <v>50</v>
      </c>
      <c r="D70" s="142"/>
      <c r="E70" s="107">
        <f t="shared" si="4"/>
        <v>250</v>
      </c>
      <c r="F70" s="144">
        <v>5</v>
      </c>
      <c r="G70" s="139"/>
      <c r="H70" s="137">
        <f t="shared" si="3"/>
        <v>0</v>
      </c>
      <c r="I70" s="114">
        <f t="shared" si="5"/>
        <v>0</v>
      </c>
    </row>
    <row r="71" spans="2:9" ht="23.25" customHeight="1">
      <c r="B71" s="104" t="s">
        <v>35</v>
      </c>
      <c r="C71" s="143">
        <v>40</v>
      </c>
      <c r="D71" s="142"/>
      <c r="E71" s="107">
        <f t="shared" si="4"/>
        <v>40</v>
      </c>
      <c r="F71" s="144">
        <v>1</v>
      </c>
      <c r="G71" s="139"/>
      <c r="H71" s="137">
        <f t="shared" si="3"/>
        <v>0</v>
      </c>
      <c r="I71" s="114">
        <f t="shared" si="5"/>
        <v>0</v>
      </c>
    </row>
    <row r="72" spans="2:9" ht="23.25" customHeight="1">
      <c r="B72" s="151" t="s">
        <v>333</v>
      </c>
      <c r="C72" s="154">
        <v>40</v>
      </c>
      <c r="D72" s="142"/>
      <c r="E72" s="107">
        <f t="shared" si="4"/>
        <v>320</v>
      </c>
      <c r="F72" s="155">
        <v>8</v>
      </c>
      <c r="G72" s="139"/>
      <c r="H72" s="137">
        <f t="shared" si="3"/>
        <v>0</v>
      </c>
      <c r="I72" s="115">
        <f t="shared" si="5"/>
        <v>0</v>
      </c>
    </row>
    <row r="73" spans="2:9" ht="23.25" customHeight="1">
      <c r="B73" s="104" t="s">
        <v>36</v>
      </c>
      <c r="C73" s="143">
        <v>50</v>
      </c>
      <c r="D73" s="142"/>
      <c r="E73" s="107">
        <f t="shared" si="4"/>
        <v>750</v>
      </c>
      <c r="F73" s="144">
        <v>15</v>
      </c>
      <c r="G73" s="139"/>
      <c r="H73" s="137">
        <f t="shared" si="3"/>
        <v>0</v>
      </c>
      <c r="I73" s="114">
        <f t="shared" si="5"/>
        <v>0</v>
      </c>
    </row>
    <row r="74" spans="2:9" ht="23.25" customHeight="1">
      <c r="B74" s="104" t="s">
        <v>37</v>
      </c>
      <c r="C74" s="143">
        <v>40</v>
      </c>
      <c r="D74" s="142"/>
      <c r="E74" s="107">
        <f t="shared" si="4"/>
        <v>240</v>
      </c>
      <c r="F74" s="144">
        <v>6</v>
      </c>
      <c r="G74" s="139"/>
      <c r="H74" s="137">
        <f t="shared" si="3"/>
        <v>0</v>
      </c>
      <c r="I74" s="114">
        <f t="shared" si="5"/>
        <v>0</v>
      </c>
    </row>
    <row r="75" spans="2:9" ht="23.25" customHeight="1">
      <c r="B75" s="104" t="s">
        <v>38</v>
      </c>
      <c r="C75" s="143">
        <v>50</v>
      </c>
      <c r="D75" s="142"/>
      <c r="E75" s="107">
        <f t="shared" si="4"/>
        <v>450</v>
      </c>
      <c r="F75" s="144">
        <v>9</v>
      </c>
      <c r="G75" s="139"/>
      <c r="H75" s="137">
        <f t="shared" si="3"/>
        <v>0</v>
      </c>
      <c r="I75" s="114">
        <f t="shared" si="5"/>
        <v>0</v>
      </c>
    </row>
    <row r="76" spans="2:9" ht="23.25" customHeight="1">
      <c r="B76" s="104" t="s">
        <v>39</v>
      </c>
      <c r="C76" s="140">
        <v>40</v>
      </c>
      <c r="D76" s="141"/>
      <c r="E76" s="107">
        <f t="shared" si="4"/>
        <v>240</v>
      </c>
      <c r="F76" s="135">
        <v>6</v>
      </c>
      <c r="G76" s="139"/>
      <c r="H76" s="137">
        <f t="shared" si="3"/>
        <v>0</v>
      </c>
      <c r="I76" s="114">
        <f t="shared" si="5"/>
        <v>0</v>
      </c>
    </row>
    <row r="77" spans="2:9" ht="23.25" customHeight="1">
      <c r="B77" s="104" t="s">
        <v>40</v>
      </c>
      <c r="C77" s="140">
        <v>40</v>
      </c>
      <c r="D77" s="141"/>
      <c r="E77" s="107">
        <f t="shared" si="4"/>
        <v>80</v>
      </c>
      <c r="F77" s="135">
        <v>2</v>
      </c>
      <c r="G77" s="139"/>
      <c r="H77" s="137">
        <f t="shared" si="3"/>
        <v>0</v>
      </c>
      <c r="I77" s="114">
        <f t="shared" si="5"/>
        <v>0</v>
      </c>
    </row>
    <row r="78" spans="2:9" ht="23.25" customHeight="1">
      <c r="B78" s="104" t="s">
        <v>41</v>
      </c>
      <c r="C78" s="140">
        <v>40</v>
      </c>
      <c r="D78" s="141"/>
      <c r="E78" s="107">
        <f t="shared" si="4"/>
        <v>40</v>
      </c>
      <c r="F78" s="135">
        <v>1</v>
      </c>
      <c r="G78" s="139"/>
      <c r="H78" s="137">
        <f t="shared" si="3"/>
        <v>0</v>
      </c>
      <c r="I78" s="114">
        <f t="shared" si="5"/>
        <v>0</v>
      </c>
    </row>
    <row r="79" spans="2:9" ht="23.25" customHeight="1">
      <c r="B79" s="150" t="s">
        <v>42</v>
      </c>
      <c r="C79" s="143">
        <v>40</v>
      </c>
      <c r="D79" s="142"/>
      <c r="E79" s="107">
        <f t="shared" si="4"/>
        <v>40</v>
      </c>
      <c r="F79" s="144">
        <v>1</v>
      </c>
      <c r="G79" s="139"/>
      <c r="H79" s="137">
        <f t="shared" si="3"/>
        <v>0</v>
      </c>
      <c r="I79" s="114">
        <f t="shared" si="5"/>
        <v>0</v>
      </c>
    </row>
    <row r="80" spans="2:9" ht="23.25" customHeight="1">
      <c r="B80" s="150" t="s">
        <v>157</v>
      </c>
      <c r="C80" s="143">
        <v>40</v>
      </c>
      <c r="D80" s="142"/>
      <c r="E80" s="107">
        <f t="shared" si="4"/>
        <v>160</v>
      </c>
      <c r="F80" s="144">
        <v>4</v>
      </c>
      <c r="G80" s="139"/>
      <c r="H80" s="137">
        <f t="shared" si="3"/>
        <v>0</v>
      </c>
      <c r="I80" s="114">
        <f t="shared" si="5"/>
        <v>0</v>
      </c>
    </row>
    <row r="81" spans="2:9" ht="23.25" customHeight="1" thickBot="1">
      <c r="B81" s="150" t="s">
        <v>158</v>
      </c>
      <c r="C81" s="143">
        <v>40</v>
      </c>
      <c r="D81" s="142"/>
      <c r="E81" s="161">
        <f t="shared" si="4"/>
        <v>80</v>
      </c>
      <c r="F81" s="144">
        <v>2</v>
      </c>
      <c r="G81" s="237"/>
      <c r="H81" s="162">
        <f t="shared" si="3"/>
        <v>0</v>
      </c>
      <c r="I81" s="163">
        <f t="shared" si="5"/>
        <v>0</v>
      </c>
    </row>
    <row r="82" spans="2:9" ht="13.5" thickBot="1">
      <c r="B82" s="116" t="s">
        <v>0</v>
      </c>
      <c r="C82" s="117" t="s">
        <v>1</v>
      </c>
      <c r="D82" s="145" t="s">
        <v>1</v>
      </c>
      <c r="E82" s="156" t="s">
        <v>1</v>
      </c>
      <c r="F82" s="156" t="s">
        <v>1</v>
      </c>
      <c r="G82" s="146" t="s">
        <v>1</v>
      </c>
      <c r="H82" s="147" t="s">
        <v>1</v>
      </c>
      <c r="I82" s="148">
        <f>SUM(I30:I81)</f>
        <v>0</v>
      </c>
    </row>
    <row r="83" ht="12">
      <c r="E83" s="100"/>
    </row>
    <row r="84" ht="12">
      <c r="F84" s="100"/>
    </row>
  </sheetData>
  <sheetProtection/>
  <protectedRanges>
    <protectedRange sqref="D6:D19" name="Oblast1_1"/>
    <protectedRange sqref="G6:G19" name="Oblast2_1"/>
    <protectedRange sqref="D30:D81" name="Oblast3_1"/>
    <protectedRange sqref="G30:G81" name="Oblast4_1"/>
  </protectedRange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22"/>
  <sheetViews>
    <sheetView zoomScale="75" zoomScaleNormal="75" zoomScalePageLayoutView="0" workbookViewId="0" topLeftCell="A1">
      <selection activeCell="I22" sqref="I22"/>
    </sheetView>
  </sheetViews>
  <sheetFormatPr defaultColWidth="9.140625" defaultRowHeight="12.75"/>
  <cols>
    <col min="1" max="1" width="1.57421875" style="0" customWidth="1"/>
    <col min="2" max="2" width="35.140625" style="0" customWidth="1"/>
    <col min="3" max="3" width="21.00390625" style="0" customWidth="1"/>
    <col min="4" max="4" width="14.57421875" style="0" customWidth="1"/>
    <col min="5" max="8" width="21.7109375" style="0" customWidth="1"/>
    <col min="9" max="9" width="23.28125" style="0" customWidth="1"/>
  </cols>
  <sheetData>
    <row r="1" ht="20.25">
      <c r="J1" s="43"/>
    </row>
    <row r="2" ht="36" customHeight="1">
      <c r="B2" s="5" t="s">
        <v>349</v>
      </c>
    </row>
    <row r="3" ht="12.75" thickBot="1"/>
    <row r="4" spans="2:9" ht="13.5" thickBot="1"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</row>
    <row r="5" spans="2:9" ht="139.5" customHeight="1" thickBot="1">
      <c r="B5" s="2" t="s">
        <v>85</v>
      </c>
      <c r="C5" s="2" t="s">
        <v>90</v>
      </c>
      <c r="D5" s="2" t="s">
        <v>97</v>
      </c>
      <c r="E5" s="1" t="s">
        <v>379</v>
      </c>
      <c r="F5" s="1" t="s">
        <v>394</v>
      </c>
      <c r="G5" s="1" t="s">
        <v>98</v>
      </c>
      <c r="H5" s="2" t="s">
        <v>395</v>
      </c>
      <c r="I5" s="2" t="s">
        <v>382</v>
      </c>
    </row>
    <row r="6" spans="2:9" ht="27" customHeight="1">
      <c r="B6" s="81" t="s">
        <v>57</v>
      </c>
      <c r="C6" s="56">
        <v>27</v>
      </c>
      <c r="D6" s="175"/>
      <c r="E6" s="66">
        <f>C6*F6</f>
        <v>162</v>
      </c>
      <c r="F6" s="57">
        <v>6</v>
      </c>
      <c r="G6" s="176"/>
      <c r="H6" s="230">
        <f>F6*G6*24</f>
        <v>0</v>
      </c>
      <c r="I6" s="221">
        <f>D6*F6+H6</f>
        <v>0</v>
      </c>
    </row>
    <row r="7" spans="2:9" ht="27" customHeight="1">
      <c r="B7" s="77" t="s">
        <v>159</v>
      </c>
      <c r="C7" s="58">
        <v>27</v>
      </c>
      <c r="D7" s="168"/>
      <c r="E7" s="66">
        <f aca="true" t="shared" si="0" ref="E7:E21">C7*F7</f>
        <v>54</v>
      </c>
      <c r="F7" s="59">
        <v>2</v>
      </c>
      <c r="G7" s="177"/>
      <c r="H7" s="230">
        <f aca="true" t="shared" si="1" ref="H7:H21">F7*G7*24</f>
        <v>0</v>
      </c>
      <c r="I7" s="222">
        <f>D7*F7+H7</f>
        <v>0</v>
      </c>
    </row>
    <row r="8" spans="2:9" ht="27" customHeight="1">
      <c r="B8" s="77" t="s">
        <v>160</v>
      </c>
      <c r="C8" s="60">
        <v>27</v>
      </c>
      <c r="D8" s="173"/>
      <c r="E8" s="66">
        <f t="shared" si="0"/>
        <v>54</v>
      </c>
      <c r="F8" s="61">
        <v>2</v>
      </c>
      <c r="G8" s="177"/>
      <c r="H8" s="230">
        <f t="shared" si="1"/>
        <v>0</v>
      </c>
      <c r="I8" s="222">
        <f aca="true" t="shared" si="2" ref="I8:I21">D8*F8+H8</f>
        <v>0</v>
      </c>
    </row>
    <row r="9" spans="2:9" ht="27" customHeight="1">
      <c r="B9" s="47" t="s">
        <v>161</v>
      </c>
      <c r="C9" s="56">
        <v>27</v>
      </c>
      <c r="D9" s="173"/>
      <c r="E9" s="66">
        <f t="shared" si="0"/>
        <v>162</v>
      </c>
      <c r="F9" s="61">
        <v>6</v>
      </c>
      <c r="G9" s="177"/>
      <c r="H9" s="230">
        <f t="shared" si="1"/>
        <v>0</v>
      </c>
      <c r="I9" s="222">
        <f t="shared" si="2"/>
        <v>0</v>
      </c>
    </row>
    <row r="10" spans="2:9" ht="27" customHeight="1">
      <c r="B10" s="47" t="s">
        <v>162</v>
      </c>
      <c r="C10" s="56">
        <v>27</v>
      </c>
      <c r="D10" s="173"/>
      <c r="E10" s="66">
        <f t="shared" si="0"/>
        <v>81</v>
      </c>
      <c r="F10" s="61">
        <v>3</v>
      </c>
      <c r="G10" s="177"/>
      <c r="H10" s="230">
        <f t="shared" si="1"/>
        <v>0</v>
      </c>
      <c r="I10" s="222">
        <f t="shared" si="2"/>
        <v>0</v>
      </c>
    </row>
    <row r="11" spans="2:9" ht="27" customHeight="1">
      <c r="B11" s="77" t="s">
        <v>60</v>
      </c>
      <c r="C11" s="56">
        <v>27</v>
      </c>
      <c r="D11" s="173"/>
      <c r="E11" s="66">
        <f t="shared" si="0"/>
        <v>162</v>
      </c>
      <c r="F11" s="61">
        <v>6</v>
      </c>
      <c r="G11" s="177"/>
      <c r="H11" s="230">
        <f t="shared" si="1"/>
        <v>0</v>
      </c>
      <c r="I11" s="222">
        <f t="shared" si="2"/>
        <v>0</v>
      </c>
    </row>
    <row r="12" spans="2:9" ht="27" customHeight="1">
      <c r="B12" s="77" t="s">
        <v>163</v>
      </c>
      <c r="C12" s="56">
        <v>27</v>
      </c>
      <c r="D12" s="173"/>
      <c r="E12" s="66">
        <f t="shared" si="0"/>
        <v>54</v>
      </c>
      <c r="F12" s="61">
        <v>2</v>
      </c>
      <c r="G12" s="177"/>
      <c r="H12" s="230">
        <f t="shared" si="1"/>
        <v>0</v>
      </c>
      <c r="I12" s="222">
        <f t="shared" si="2"/>
        <v>0</v>
      </c>
    </row>
    <row r="13" spans="2:9" ht="27" customHeight="1">
      <c r="B13" s="77" t="s">
        <v>27</v>
      </c>
      <c r="C13" s="56">
        <v>27</v>
      </c>
      <c r="D13" s="173"/>
      <c r="E13" s="66">
        <f t="shared" si="0"/>
        <v>162</v>
      </c>
      <c r="F13" s="61">
        <v>6</v>
      </c>
      <c r="G13" s="177"/>
      <c r="H13" s="230">
        <f t="shared" si="1"/>
        <v>0</v>
      </c>
      <c r="I13" s="222">
        <f t="shared" si="2"/>
        <v>0</v>
      </c>
    </row>
    <row r="14" spans="2:9" ht="27" customHeight="1">
      <c r="B14" s="77" t="s">
        <v>63</v>
      </c>
      <c r="C14" s="56">
        <v>27</v>
      </c>
      <c r="D14" s="173"/>
      <c r="E14" s="66">
        <f t="shared" si="0"/>
        <v>945</v>
      </c>
      <c r="F14" s="61">
        <v>35</v>
      </c>
      <c r="G14" s="177"/>
      <c r="H14" s="230">
        <f t="shared" si="1"/>
        <v>0</v>
      </c>
      <c r="I14" s="222">
        <f t="shared" si="2"/>
        <v>0</v>
      </c>
    </row>
    <row r="15" spans="2:9" ht="27" customHeight="1">
      <c r="B15" s="77" t="s">
        <v>64</v>
      </c>
      <c r="C15" s="56">
        <v>27</v>
      </c>
      <c r="D15" s="173"/>
      <c r="E15" s="66">
        <f t="shared" si="0"/>
        <v>810</v>
      </c>
      <c r="F15" s="61">
        <v>30</v>
      </c>
      <c r="G15" s="177"/>
      <c r="H15" s="230">
        <f t="shared" si="1"/>
        <v>0</v>
      </c>
      <c r="I15" s="222">
        <f t="shared" si="2"/>
        <v>0</v>
      </c>
    </row>
    <row r="16" spans="2:9" ht="27" customHeight="1">
      <c r="B16" s="77" t="s">
        <v>65</v>
      </c>
      <c r="C16" s="56">
        <v>27</v>
      </c>
      <c r="D16" s="173"/>
      <c r="E16" s="66">
        <f t="shared" si="0"/>
        <v>54</v>
      </c>
      <c r="F16" s="61">
        <v>2</v>
      </c>
      <c r="G16" s="177"/>
      <c r="H16" s="230">
        <f t="shared" si="1"/>
        <v>0</v>
      </c>
      <c r="I16" s="222">
        <f t="shared" si="2"/>
        <v>0</v>
      </c>
    </row>
    <row r="17" spans="2:9" ht="27" customHeight="1">
      <c r="B17" s="77" t="s">
        <v>35</v>
      </c>
      <c r="C17" s="60">
        <v>27</v>
      </c>
      <c r="D17" s="171"/>
      <c r="E17" s="66">
        <f t="shared" si="0"/>
        <v>162</v>
      </c>
      <c r="F17" s="63">
        <v>6</v>
      </c>
      <c r="G17" s="177"/>
      <c r="H17" s="230">
        <f t="shared" si="1"/>
        <v>0</v>
      </c>
      <c r="I17" s="222">
        <f t="shared" si="2"/>
        <v>0</v>
      </c>
    </row>
    <row r="18" spans="2:9" ht="27" customHeight="1">
      <c r="B18" s="77" t="s">
        <v>66</v>
      </c>
      <c r="C18" s="56">
        <v>27</v>
      </c>
      <c r="D18" s="173"/>
      <c r="E18" s="66">
        <f t="shared" si="0"/>
        <v>162</v>
      </c>
      <c r="F18" s="61">
        <v>6</v>
      </c>
      <c r="G18" s="177"/>
      <c r="H18" s="230">
        <f t="shared" si="1"/>
        <v>0</v>
      </c>
      <c r="I18" s="222">
        <f t="shared" si="2"/>
        <v>0</v>
      </c>
    </row>
    <row r="19" spans="2:9" ht="27" customHeight="1">
      <c r="B19" s="77" t="s">
        <v>67</v>
      </c>
      <c r="C19" s="56">
        <v>27</v>
      </c>
      <c r="D19" s="173"/>
      <c r="E19" s="66">
        <f t="shared" si="0"/>
        <v>162</v>
      </c>
      <c r="F19" s="61">
        <v>6</v>
      </c>
      <c r="G19" s="177"/>
      <c r="H19" s="230">
        <f t="shared" si="1"/>
        <v>0</v>
      </c>
      <c r="I19" s="222">
        <f t="shared" si="2"/>
        <v>0</v>
      </c>
    </row>
    <row r="20" spans="2:9" ht="27" customHeight="1">
      <c r="B20" s="77" t="s">
        <v>68</v>
      </c>
      <c r="C20" s="64">
        <v>27</v>
      </c>
      <c r="D20" s="173"/>
      <c r="E20" s="66">
        <f t="shared" si="0"/>
        <v>216</v>
      </c>
      <c r="F20" s="61">
        <v>8</v>
      </c>
      <c r="G20" s="177"/>
      <c r="H20" s="230">
        <f t="shared" si="1"/>
        <v>0</v>
      </c>
      <c r="I20" s="222">
        <f t="shared" si="2"/>
        <v>0</v>
      </c>
    </row>
    <row r="21" spans="2:9" ht="27" customHeight="1" thickBot="1">
      <c r="B21" s="82" t="s">
        <v>164</v>
      </c>
      <c r="C21" s="65">
        <v>27</v>
      </c>
      <c r="D21" s="173"/>
      <c r="E21" s="66">
        <f t="shared" si="0"/>
        <v>162</v>
      </c>
      <c r="F21" s="61">
        <v>6</v>
      </c>
      <c r="G21" s="177"/>
      <c r="H21" s="230">
        <f t="shared" si="1"/>
        <v>0</v>
      </c>
      <c r="I21" s="222">
        <f t="shared" si="2"/>
        <v>0</v>
      </c>
    </row>
    <row r="22" spans="2:9" ht="27" customHeight="1" thickBot="1">
      <c r="B22" s="3" t="s">
        <v>0</v>
      </c>
      <c r="C22" s="31" t="s">
        <v>1</v>
      </c>
      <c r="D22" s="32" t="s">
        <v>1</v>
      </c>
      <c r="E22" s="32" t="s">
        <v>1</v>
      </c>
      <c r="F22" s="32" t="s">
        <v>1</v>
      </c>
      <c r="G22" s="32" t="s">
        <v>1</v>
      </c>
      <c r="H22" s="223" t="s">
        <v>1</v>
      </c>
      <c r="I22" s="224">
        <f>SUM(I6:I21)</f>
        <v>0</v>
      </c>
    </row>
  </sheetData>
  <sheetProtection/>
  <protectedRanges>
    <protectedRange sqref="D6:D21" name="Oblast1"/>
    <protectedRange sqref="G6:G21" name="Oblast2"/>
  </protectedRange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22"/>
  <sheetViews>
    <sheetView zoomScale="75" zoomScaleNormal="75" zoomScalePageLayoutView="0" workbookViewId="0" topLeftCell="A4">
      <selection activeCell="G1" sqref="G1"/>
    </sheetView>
  </sheetViews>
  <sheetFormatPr defaultColWidth="9.140625" defaultRowHeight="12.75"/>
  <cols>
    <col min="1" max="1" width="1.57421875" style="0" customWidth="1"/>
    <col min="2" max="2" width="30.421875" style="0" customWidth="1"/>
    <col min="3" max="3" width="14.7109375" style="0" customWidth="1"/>
    <col min="4" max="4" width="14.57421875" style="0" customWidth="1"/>
    <col min="5" max="5" width="16.7109375" style="0" customWidth="1"/>
    <col min="6" max="6" width="15.8515625" style="0" customWidth="1"/>
    <col min="7" max="8" width="21.7109375" style="0" customWidth="1"/>
    <col min="9" max="9" width="23.28125" style="0" customWidth="1"/>
  </cols>
  <sheetData>
    <row r="1" ht="20.25">
      <c r="J1" s="43"/>
    </row>
    <row r="2" ht="36" customHeight="1">
      <c r="B2" s="5" t="s">
        <v>350</v>
      </c>
    </row>
    <row r="3" ht="12.75" thickBot="1"/>
    <row r="4" spans="2:9" ht="13.5" thickBot="1"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</row>
    <row r="5" spans="2:9" ht="135" customHeight="1" thickBot="1">
      <c r="B5" s="2" t="s">
        <v>85</v>
      </c>
      <c r="C5" s="2" t="s">
        <v>90</v>
      </c>
      <c r="D5" s="2" t="s">
        <v>97</v>
      </c>
      <c r="E5" s="1" t="s">
        <v>379</v>
      </c>
      <c r="F5" s="1" t="s">
        <v>394</v>
      </c>
      <c r="G5" s="1" t="s">
        <v>98</v>
      </c>
      <c r="H5" s="2" t="s">
        <v>395</v>
      </c>
      <c r="I5" s="2" t="s">
        <v>382</v>
      </c>
    </row>
    <row r="6" spans="2:9" ht="27" customHeight="1">
      <c r="B6" s="81" t="s">
        <v>57</v>
      </c>
      <c r="C6" s="56">
        <v>14</v>
      </c>
      <c r="D6" s="178"/>
      <c r="E6" s="66">
        <f>C6*F6</f>
        <v>196</v>
      </c>
      <c r="F6" s="57">
        <v>14</v>
      </c>
      <c r="G6" s="176"/>
      <c r="H6" s="230">
        <f>F6*G6*24</f>
        <v>0</v>
      </c>
      <c r="I6" s="221">
        <f>D6*F6+H6</f>
        <v>0</v>
      </c>
    </row>
    <row r="7" spans="2:9" ht="27" customHeight="1">
      <c r="B7" s="77" t="s">
        <v>159</v>
      </c>
      <c r="C7" s="58">
        <v>14</v>
      </c>
      <c r="D7" s="138"/>
      <c r="E7" s="66">
        <f aca="true" t="shared" si="0" ref="E7:E21">C7*F7</f>
        <v>56</v>
      </c>
      <c r="F7" s="59">
        <v>4</v>
      </c>
      <c r="G7" s="177"/>
      <c r="H7" s="230">
        <f aca="true" t="shared" si="1" ref="H7:H21">F7*G7*24</f>
        <v>0</v>
      </c>
      <c r="I7" s="222">
        <f>D7*F7+H7</f>
        <v>0</v>
      </c>
    </row>
    <row r="8" spans="2:9" ht="27" customHeight="1">
      <c r="B8" s="77" t="s">
        <v>160</v>
      </c>
      <c r="C8" s="58">
        <v>14</v>
      </c>
      <c r="D8" s="106"/>
      <c r="E8" s="66">
        <f t="shared" si="0"/>
        <v>56</v>
      </c>
      <c r="F8" s="61">
        <v>4</v>
      </c>
      <c r="G8" s="177"/>
      <c r="H8" s="230">
        <f t="shared" si="1"/>
        <v>0</v>
      </c>
      <c r="I8" s="222">
        <f aca="true" t="shared" si="2" ref="I8:I21">D8*F8+H8</f>
        <v>0</v>
      </c>
    </row>
    <row r="9" spans="2:9" ht="27" customHeight="1">
      <c r="B9" s="47" t="s">
        <v>161</v>
      </c>
      <c r="C9" s="58">
        <v>14</v>
      </c>
      <c r="D9" s="106"/>
      <c r="E9" s="66">
        <f t="shared" si="0"/>
        <v>182</v>
      </c>
      <c r="F9" s="61">
        <v>13</v>
      </c>
      <c r="G9" s="177"/>
      <c r="H9" s="230">
        <f t="shared" si="1"/>
        <v>0</v>
      </c>
      <c r="I9" s="222">
        <f t="shared" si="2"/>
        <v>0</v>
      </c>
    </row>
    <row r="10" spans="2:9" ht="27" customHeight="1">
      <c r="B10" s="47" t="s">
        <v>162</v>
      </c>
      <c r="C10" s="58">
        <v>14</v>
      </c>
      <c r="D10" s="106"/>
      <c r="E10" s="66">
        <f t="shared" si="0"/>
        <v>84</v>
      </c>
      <c r="F10" s="61">
        <v>6</v>
      </c>
      <c r="G10" s="177"/>
      <c r="H10" s="230">
        <f t="shared" si="1"/>
        <v>0</v>
      </c>
      <c r="I10" s="222">
        <f t="shared" si="2"/>
        <v>0</v>
      </c>
    </row>
    <row r="11" spans="2:9" ht="27" customHeight="1">
      <c r="B11" s="77" t="s">
        <v>60</v>
      </c>
      <c r="C11" s="58">
        <v>14</v>
      </c>
      <c r="D11" s="106"/>
      <c r="E11" s="66">
        <f t="shared" si="0"/>
        <v>182</v>
      </c>
      <c r="F11" s="61">
        <v>13</v>
      </c>
      <c r="G11" s="177"/>
      <c r="H11" s="230">
        <f t="shared" si="1"/>
        <v>0</v>
      </c>
      <c r="I11" s="222">
        <f t="shared" si="2"/>
        <v>0</v>
      </c>
    </row>
    <row r="12" spans="2:9" ht="27" customHeight="1">
      <c r="B12" s="77" t="s">
        <v>163</v>
      </c>
      <c r="C12" s="58">
        <v>14</v>
      </c>
      <c r="D12" s="106"/>
      <c r="E12" s="66">
        <f t="shared" si="0"/>
        <v>56</v>
      </c>
      <c r="F12" s="61">
        <v>4</v>
      </c>
      <c r="G12" s="177"/>
      <c r="H12" s="230">
        <f t="shared" si="1"/>
        <v>0</v>
      </c>
      <c r="I12" s="222">
        <f t="shared" si="2"/>
        <v>0</v>
      </c>
    </row>
    <row r="13" spans="2:9" ht="27" customHeight="1">
      <c r="B13" s="77" t="s">
        <v>27</v>
      </c>
      <c r="C13" s="58">
        <v>14</v>
      </c>
      <c r="D13" s="106"/>
      <c r="E13" s="66">
        <f t="shared" si="0"/>
        <v>182</v>
      </c>
      <c r="F13" s="61">
        <v>13</v>
      </c>
      <c r="G13" s="177"/>
      <c r="H13" s="230">
        <f t="shared" si="1"/>
        <v>0</v>
      </c>
      <c r="I13" s="222">
        <f t="shared" si="2"/>
        <v>0</v>
      </c>
    </row>
    <row r="14" spans="2:9" ht="27" customHeight="1">
      <c r="B14" s="77" t="s">
        <v>63</v>
      </c>
      <c r="C14" s="58">
        <v>14</v>
      </c>
      <c r="D14" s="106"/>
      <c r="E14" s="66">
        <f t="shared" si="0"/>
        <v>1134</v>
      </c>
      <c r="F14" s="61">
        <v>81</v>
      </c>
      <c r="G14" s="177"/>
      <c r="H14" s="230">
        <f t="shared" si="1"/>
        <v>0</v>
      </c>
      <c r="I14" s="222">
        <f t="shared" si="2"/>
        <v>0</v>
      </c>
    </row>
    <row r="15" spans="2:9" ht="27" customHeight="1">
      <c r="B15" s="77" t="s">
        <v>64</v>
      </c>
      <c r="C15" s="58">
        <v>14</v>
      </c>
      <c r="D15" s="106"/>
      <c r="E15" s="66">
        <f t="shared" si="0"/>
        <v>924</v>
      </c>
      <c r="F15" s="61">
        <v>66</v>
      </c>
      <c r="G15" s="177"/>
      <c r="H15" s="230">
        <f t="shared" si="1"/>
        <v>0</v>
      </c>
      <c r="I15" s="222">
        <f t="shared" si="2"/>
        <v>0</v>
      </c>
    </row>
    <row r="16" spans="2:9" ht="27" customHeight="1">
      <c r="B16" s="77" t="s">
        <v>65</v>
      </c>
      <c r="C16" s="58">
        <v>14</v>
      </c>
      <c r="D16" s="173"/>
      <c r="E16" s="66">
        <f t="shared" si="0"/>
        <v>182</v>
      </c>
      <c r="F16" s="61">
        <v>13</v>
      </c>
      <c r="G16" s="177"/>
      <c r="H16" s="230">
        <f t="shared" si="1"/>
        <v>0</v>
      </c>
      <c r="I16" s="222">
        <f t="shared" si="2"/>
        <v>0</v>
      </c>
    </row>
    <row r="17" spans="2:9" ht="27" customHeight="1">
      <c r="B17" s="77" t="s">
        <v>35</v>
      </c>
      <c r="C17" s="58">
        <v>14</v>
      </c>
      <c r="D17" s="173"/>
      <c r="E17" s="66">
        <f t="shared" si="0"/>
        <v>182</v>
      </c>
      <c r="F17" s="63">
        <v>13</v>
      </c>
      <c r="G17" s="177"/>
      <c r="H17" s="230">
        <f t="shared" si="1"/>
        <v>0</v>
      </c>
      <c r="I17" s="222">
        <f t="shared" si="2"/>
        <v>0</v>
      </c>
    </row>
    <row r="18" spans="2:9" ht="27" customHeight="1">
      <c r="B18" s="77" t="s">
        <v>66</v>
      </c>
      <c r="C18" s="58">
        <v>14</v>
      </c>
      <c r="D18" s="173"/>
      <c r="E18" s="66">
        <f t="shared" si="0"/>
        <v>266</v>
      </c>
      <c r="F18" s="61">
        <v>19</v>
      </c>
      <c r="G18" s="177"/>
      <c r="H18" s="230">
        <f t="shared" si="1"/>
        <v>0</v>
      </c>
      <c r="I18" s="222">
        <f t="shared" si="2"/>
        <v>0</v>
      </c>
    </row>
    <row r="19" spans="2:9" ht="27" customHeight="1">
      <c r="B19" s="77" t="s">
        <v>67</v>
      </c>
      <c r="C19" s="58">
        <v>14</v>
      </c>
      <c r="D19" s="173"/>
      <c r="E19" s="66">
        <f t="shared" si="0"/>
        <v>126</v>
      </c>
      <c r="F19" s="61">
        <v>9</v>
      </c>
      <c r="G19" s="177"/>
      <c r="H19" s="230">
        <f t="shared" si="1"/>
        <v>0</v>
      </c>
      <c r="I19" s="222">
        <f t="shared" si="2"/>
        <v>0</v>
      </c>
    </row>
    <row r="20" spans="2:9" ht="27" customHeight="1">
      <c r="B20" s="77" t="s">
        <v>68</v>
      </c>
      <c r="C20" s="58">
        <v>14</v>
      </c>
      <c r="D20" s="173"/>
      <c r="E20" s="66">
        <f t="shared" si="0"/>
        <v>126</v>
      </c>
      <c r="F20" s="61">
        <v>9</v>
      </c>
      <c r="G20" s="177"/>
      <c r="H20" s="230">
        <f t="shared" si="1"/>
        <v>0</v>
      </c>
      <c r="I20" s="222">
        <f t="shared" si="2"/>
        <v>0</v>
      </c>
    </row>
    <row r="21" spans="2:9" ht="27" customHeight="1" thickBot="1">
      <c r="B21" s="82" t="s">
        <v>164</v>
      </c>
      <c r="C21" s="58">
        <v>14</v>
      </c>
      <c r="D21" s="173"/>
      <c r="E21" s="66">
        <f t="shared" si="0"/>
        <v>112</v>
      </c>
      <c r="F21" s="61">
        <v>8</v>
      </c>
      <c r="G21" s="177"/>
      <c r="H21" s="230">
        <f t="shared" si="1"/>
        <v>0</v>
      </c>
      <c r="I21" s="222">
        <f t="shared" si="2"/>
        <v>0</v>
      </c>
    </row>
    <row r="22" spans="2:9" ht="27" customHeight="1" thickBot="1">
      <c r="B22" s="3" t="s">
        <v>0</v>
      </c>
      <c r="C22" s="31" t="s">
        <v>1</v>
      </c>
      <c r="D22" s="32" t="s">
        <v>1</v>
      </c>
      <c r="E22" s="32" t="s">
        <v>1</v>
      </c>
      <c r="F22" s="32" t="s">
        <v>1</v>
      </c>
      <c r="G22" s="32" t="s">
        <v>1</v>
      </c>
      <c r="H22" s="223" t="s">
        <v>1</v>
      </c>
      <c r="I22" s="224">
        <f>SUM(I6:I21)</f>
        <v>0</v>
      </c>
    </row>
  </sheetData>
  <sheetProtection/>
  <protectedRanges>
    <protectedRange sqref="D6:D21" name="Oblast1"/>
    <protectedRange sqref="G6:G21" name="Oblast2"/>
  </protectedRange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J22"/>
  <sheetViews>
    <sheetView zoomScale="75" zoomScaleNormal="75" zoomScalePageLayoutView="0" workbookViewId="0" topLeftCell="A1">
      <selection activeCell="D29" sqref="D29"/>
    </sheetView>
  </sheetViews>
  <sheetFormatPr defaultColWidth="9.140625" defaultRowHeight="12.75"/>
  <cols>
    <col min="1" max="1" width="1.57421875" style="0" customWidth="1"/>
    <col min="2" max="2" width="33.421875" style="0" customWidth="1"/>
    <col min="3" max="3" width="21.00390625" style="0" customWidth="1"/>
    <col min="4" max="4" width="14.57421875" style="0" customWidth="1"/>
    <col min="5" max="8" width="21.7109375" style="0" customWidth="1"/>
    <col min="9" max="9" width="23.28125" style="0" customWidth="1"/>
  </cols>
  <sheetData>
    <row r="1" ht="20.25">
      <c r="J1" s="43"/>
    </row>
    <row r="2" ht="36" customHeight="1">
      <c r="B2" s="5" t="s">
        <v>351</v>
      </c>
    </row>
    <row r="3" ht="12.75" thickBot="1"/>
    <row r="4" spans="2:9" ht="13.5" thickBot="1"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</row>
    <row r="5" spans="2:9" ht="135" customHeight="1" thickBot="1">
      <c r="B5" s="2" t="s">
        <v>85</v>
      </c>
      <c r="C5" s="2" t="s">
        <v>90</v>
      </c>
      <c r="D5" s="2" t="s">
        <v>97</v>
      </c>
      <c r="E5" s="1" t="s">
        <v>379</v>
      </c>
      <c r="F5" s="1" t="s">
        <v>394</v>
      </c>
      <c r="G5" s="1" t="s">
        <v>98</v>
      </c>
      <c r="H5" s="2" t="s">
        <v>395</v>
      </c>
      <c r="I5" s="2" t="s">
        <v>382</v>
      </c>
    </row>
    <row r="6" spans="2:9" ht="27" customHeight="1">
      <c r="B6" s="47" t="s">
        <v>57</v>
      </c>
      <c r="C6" s="56">
        <v>26</v>
      </c>
      <c r="D6" s="34"/>
      <c r="E6" s="66">
        <f>C6*F6</f>
        <v>26</v>
      </c>
      <c r="F6" s="61">
        <v>1</v>
      </c>
      <c r="G6" s="62"/>
      <c r="H6" s="230">
        <f>F6*G6*24</f>
        <v>0</v>
      </c>
      <c r="I6" s="217">
        <f>D6*F6+H6</f>
        <v>0</v>
      </c>
    </row>
    <row r="7" spans="2:9" ht="27" customHeight="1">
      <c r="B7" s="77" t="s">
        <v>159</v>
      </c>
      <c r="C7" s="56">
        <v>26</v>
      </c>
      <c r="D7" s="49"/>
      <c r="E7" s="66">
        <f aca="true" t="shared" si="0" ref="E7:E21">C7*F7</f>
        <v>26</v>
      </c>
      <c r="F7" s="59">
        <v>1</v>
      </c>
      <c r="G7" s="37"/>
      <c r="H7" s="230">
        <f aca="true" t="shared" si="1" ref="H7:H21">F7*G7*24</f>
        <v>0</v>
      </c>
      <c r="I7" s="222">
        <f>D7*F7+H7</f>
        <v>0</v>
      </c>
    </row>
    <row r="8" spans="2:9" ht="27" customHeight="1">
      <c r="B8" s="77" t="s">
        <v>160</v>
      </c>
      <c r="C8" s="56">
        <v>26</v>
      </c>
      <c r="D8" s="49"/>
      <c r="E8" s="66">
        <f t="shared" si="0"/>
        <v>26</v>
      </c>
      <c r="F8" s="61">
        <v>1</v>
      </c>
      <c r="G8" s="37"/>
      <c r="H8" s="230">
        <f t="shared" si="1"/>
        <v>0</v>
      </c>
      <c r="I8" s="222">
        <f aca="true" t="shared" si="2" ref="I8:I21">D8*F8+H8</f>
        <v>0</v>
      </c>
    </row>
    <row r="9" spans="2:9" ht="27" customHeight="1">
      <c r="B9" s="47" t="s">
        <v>161</v>
      </c>
      <c r="C9" s="56">
        <v>26</v>
      </c>
      <c r="D9" s="49"/>
      <c r="E9" s="66">
        <f t="shared" si="0"/>
        <v>26</v>
      </c>
      <c r="F9" s="61">
        <v>1</v>
      </c>
      <c r="G9" s="37"/>
      <c r="H9" s="230">
        <f t="shared" si="1"/>
        <v>0</v>
      </c>
      <c r="I9" s="222">
        <f t="shared" si="2"/>
        <v>0</v>
      </c>
    </row>
    <row r="10" spans="2:9" ht="27" customHeight="1">
      <c r="B10" s="47" t="s">
        <v>162</v>
      </c>
      <c r="C10" s="56">
        <v>26</v>
      </c>
      <c r="D10" s="49"/>
      <c r="E10" s="66">
        <f t="shared" si="0"/>
        <v>26</v>
      </c>
      <c r="F10" s="61">
        <v>1</v>
      </c>
      <c r="G10" s="37"/>
      <c r="H10" s="230">
        <f t="shared" si="1"/>
        <v>0</v>
      </c>
      <c r="I10" s="222">
        <f t="shared" si="2"/>
        <v>0</v>
      </c>
    </row>
    <row r="11" spans="2:9" ht="27" customHeight="1">
      <c r="B11" s="77" t="s">
        <v>60</v>
      </c>
      <c r="C11" s="56">
        <v>26</v>
      </c>
      <c r="D11" s="49"/>
      <c r="E11" s="66">
        <f t="shared" si="0"/>
        <v>26</v>
      </c>
      <c r="F11" s="61">
        <v>1</v>
      </c>
      <c r="G11" s="37"/>
      <c r="H11" s="230">
        <f t="shared" si="1"/>
        <v>0</v>
      </c>
      <c r="I11" s="222">
        <f t="shared" si="2"/>
        <v>0</v>
      </c>
    </row>
    <row r="12" spans="2:9" ht="27" customHeight="1">
      <c r="B12" s="77" t="s">
        <v>163</v>
      </c>
      <c r="C12" s="56">
        <v>26</v>
      </c>
      <c r="D12" s="49"/>
      <c r="E12" s="66">
        <f t="shared" si="0"/>
        <v>26</v>
      </c>
      <c r="F12" s="61">
        <v>1</v>
      </c>
      <c r="G12" s="37"/>
      <c r="H12" s="230">
        <f t="shared" si="1"/>
        <v>0</v>
      </c>
      <c r="I12" s="222">
        <f t="shared" si="2"/>
        <v>0</v>
      </c>
    </row>
    <row r="13" spans="2:9" ht="27" customHeight="1">
      <c r="B13" s="77" t="s">
        <v>27</v>
      </c>
      <c r="C13" s="56">
        <v>26</v>
      </c>
      <c r="D13" s="49"/>
      <c r="E13" s="66">
        <f t="shared" si="0"/>
        <v>26</v>
      </c>
      <c r="F13" s="61">
        <v>1</v>
      </c>
      <c r="G13" s="37"/>
      <c r="H13" s="230">
        <f t="shared" si="1"/>
        <v>0</v>
      </c>
      <c r="I13" s="222">
        <f t="shared" si="2"/>
        <v>0</v>
      </c>
    </row>
    <row r="14" spans="2:9" ht="27" customHeight="1">
      <c r="B14" s="77" t="s">
        <v>63</v>
      </c>
      <c r="C14" s="56">
        <v>26</v>
      </c>
      <c r="D14" s="49"/>
      <c r="E14" s="66">
        <f t="shared" si="0"/>
        <v>182</v>
      </c>
      <c r="F14" s="61">
        <v>7</v>
      </c>
      <c r="G14" s="37"/>
      <c r="H14" s="230">
        <f t="shared" si="1"/>
        <v>0</v>
      </c>
      <c r="I14" s="222">
        <f t="shared" si="2"/>
        <v>0</v>
      </c>
    </row>
    <row r="15" spans="2:9" ht="27" customHeight="1">
      <c r="B15" s="77" t="s">
        <v>64</v>
      </c>
      <c r="C15" s="56">
        <v>26</v>
      </c>
      <c r="D15" s="49"/>
      <c r="E15" s="66">
        <f t="shared" si="0"/>
        <v>130</v>
      </c>
      <c r="F15" s="61">
        <v>5</v>
      </c>
      <c r="G15" s="37"/>
      <c r="H15" s="230">
        <f t="shared" si="1"/>
        <v>0</v>
      </c>
      <c r="I15" s="222">
        <f t="shared" si="2"/>
        <v>0</v>
      </c>
    </row>
    <row r="16" spans="2:9" ht="27" customHeight="1">
      <c r="B16" s="77" t="s">
        <v>65</v>
      </c>
      <c r="C16" s="56">
        <v>26</v>
      </c>
      <c r="D16" s="49"/>
      <c r="E16" s="66">
        <f t="shared" si="0"/>
        <v>26</v>
      </c>
      <c r="F16" s="61">
        <v>1</v>
      </c>
      <c r="G16" s="37"/>
      <c r="H16" s="230">
        <f t="shared" si="1"/>
        <v>0</v>
      </c>
      <c r="I16" s="222">
        <f t="shared" si="2"/>
        <v>0</v>
      </c>
    </row>
    <row r="17" spans="2:9" ht="27" customHeight="1">
      <c r="B17" s="77" t="s">
        <v>35</v>
      </c>
      <c r="C17" s="56">
        <v>26</v>
      </c>
      <c r="D17" s="49"/>
      <c r="E17" s="66">
        <f t="shared" si="0"/>
        <v>26</v>
      </c>
      <c r="F17" s="63">
        <v>1</v>
      </c>
      <c r="G17" s="37"/>
      <c r="H17" s="230">
        <f t="shared" si="1"/>
        <v>0</v>
      </c>
      <c r="I17" s="222">
        <f t="shared" si="2"/>
        <v>0</v>
      </c>
    </row>
    <row r="18" spans="2:9" ht="27" customHeight="1">
      <c r="B18" s="77" t="s">
        <v>66</v>
      </c>
      <c r="C18" s="56">
        <v>26</v>
      </c>
      <c r="D18" s="49"/>
      <c r="E18" s="66">
        <f t="shared" si="0"/>
        <v>26</v>
      </c>
      <c r="F18" s="61">
        <v>1</v>
      </c>
      <c r="G18" s="37"/>
      <c r="H18" s="230">
        <f t="shared" si="1"/>
        <v>0</v>
      </c>
      <c r="I18" s="222">
        <f t="shared" si="2"/>
        <v>0</v>
      </c>
    </row>
    <row r="19" spans="2:9" ht="27" customHeight="1">
      <c r="B19" s="77" t="s">
        <v>67</v>
      </c>
      <c r="C19" s="56">
        <v>26</v>
      </c>
      <c r="D19" s="49"/>
      <c r="E19" s="66">
        <f t="shared" si="0"/>
        <v>26</v>
      </c>
      <c r="F19" s="61">
        <v>1</v>
      </c>
      <c r="G19" s="37"/>
      <c r="H19" s="230">
        <f t="shared" si="1"/>
        <v>0</v>
      </c>
      <c r="I19" s="222">
        <f t="shared" si="2"/>
        <v>0</v>
      </c>
    </row>
    <row r="20" spans="2:9" ht="27" customHeight="1">
      <c r="B20" s="77" t="s">
        <v>68</v>
      </c>
      <c r="C20" s="56">
        <v>26</v>
      </c>
      <c r="D20" s="49"/>
      <c r="E20" s="66">
        <f t="shared" si="0"/>
        <v>26</v>
      </c>
      <c r="F20" s="61">
        <v>1</v>
      </c>
      <c r="G20" s="37"/>
      <c r="H20" s="230">
        <f t="shared" si="1"/>
        <v>0</v>
      </c>
      <c r="I20" s="222">
        <f t="shared" si="2"/>
        <v>0</v>
      </c>
    </row>
    <row r="21" spans="2:9" ht="27" customHeight="1" thickBot="1">
      <c r="B21" s="82" t="s">
        <v>164</v>
      </c>
      <c r="C21" s="56">
        <v>26</v>
      </c>
      <c r="D21" s="50"/>
      <c r="E21" s="192">
        <f t="shared" si="0"/>
        <v>26</v>
      </c>
      <c r="F21" s="193">
        <v>1</v>
      </c>
      <c r="G21" s="194"/>
      <c r="H21" s="231">
        <f t="shared" si="1"/>
        <v>0</v>
      </c>
      <c r="I21" s="232">
        <f t="shared" si="2"/>
        <v>0</v>
      </c>
    </row>
    <row r="22" spans="2:9" ht="27" customHeight="1" thickBot="1">
      <c r="B22" s="3" t="s">
        <v>0</v>
      </c>
      <c r="C22" s="31" t="s">
        <v>1</v>
      </c>
      <c r="D22" s="32" t="s">
        <v>1</v>
      </c>
      <c r="E22" s="32" t="s">
        <v>1</v>
      </c>
      <c r="F22" s="32" t="s">
        <v>1</v>
      </c>
      <c r="G22" s="32" t="s">
        <v>1</v>
      </c>
      <c r="H22" s="223" t="s">
        <v>1</v>
      </c>
      <c r="I22" s="224">
        <f>SUM(I6:I21)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ROWAN LEGAL,sdružení advokátů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</dc:creator>
  <cp:keywords/>
  <dc:description/>
  <cp:lastModifiedBy>KP</cp:lastModifiedBy>
  <cp:lastPrinted>2020-10-16T07:51:43Z</cp:lastPrinted>
  <dcterms:created xsi:type="dcterms:W3CDTF">2006-09-15T07:46:28Z</dcterms:created>
  <dcterms:modified xsi:type="dcterms:W3CDTF">2020-11-20T13:57:05Z</dcterms:modified>
  <cp:category/>
  <cp:version/>
  <cp:contentType/>
  <cp:contentStatus/>
</cp:coreProperties>
</file>