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D:\DOKUMENTY 2015\1-AKCE\ROK 2020\18 - MŠ Pod Novým lesem úprava rozpočtu\"/>
    </mc:Choice>
  </mc:AlternateContent>
  <xr:revisionPtr revIDLastSave="0" documentId="13_ncr:1_{34C08A4E-DA09-4DD6-8420-A7C19FBD3BB2}" xr6:coauthVersionLast="45" xr6:coauthVersionMax="45" xr10:uidLastSave="{00000000-0000-0000-0000-000000000000}"/>
  <bookViews>
    <workbookView xWindow="34155" yWindow="1290" windowWidth="21600" windowHeight="11835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list'!$F$4</definedName>
    <definedName name="MJ">'Krycí list'!$G$4</definedName>
    <definedName name="Mont">Rekapitulace!$H$24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Položky!$A$1:$G$212</definedName>
    <definedName name="_xlnm.Print_Area" localSheetId="1">Rekapitulace!$A$1:$I$30</definedName>
    <definedName name="PocetMJ">'Krycí list'!$G$7</definedName>
    <definedName name="Poznamka">'Krycí list'!$B$37</definedName>
    <definedName name="Projektant">'Krycí list'!$C$7</definedName>
    <definedName name="PSV">Rekapitulace!$F$24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Rekapitulace!$H$30</definedName>
    <definedName name="VRNKc">Rekapitulace!$E$29</definedName>
    <definedName name="VRNnazev">Rekapitulace!$A$29</definedName>
    <definedName name="VRNproc">Rekapitulace!$F$29</definedName>
    <definedName name="VRNzakl">Rekapitulace!$G$29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3" l="1"/>
  <c r="BA18" i="3" s="1"/>
  <c r="G172" i="3" l="1"/>
  <c r="BB172" i="3" s="1"/>
  <c r="BA172" i="3"/>
  <c r="BC172" i="3"/>
  <c r="BD172" i="3"/>
  <c r="BE172" i="3"/>
  <c r="G160" i="3"/>
  <c r="G161" i="3"/>
  <c r="BA193" i="3"/>
  <c r="BC193" i="3"/>
  <c r="BB184" i="3" l="1"/>
  <c r="BB185" i="3"/>
  <c r="G181" i="3"/>
  <c r="G193" i="3"/>
  <c r="BB193" i="3" s="1"/>
  <c r="G194" i="3"/>
  <c r="BB194" i="3" s="1"/>
  <c r="G196" i="3"/>
  <c r="G198" i="3"/>
  <c r="BB198" i="3" s="1"/>
  <c r="G200" i="3"/>
  <c r="G207" i="3"/>
  <c r="BB207" i="3" s="1"/>
  <c r="BA207" i="3"/>
  <c r="BC207" i="3"/>
  <c r="BD207" i="3"/>
  <c r="BE207" i="3"/>
  <c r="G208" i="3"/>
  <c r="BB208" i="3" s="1"/>
  <c r="BA208" i="3"/>
  <c r="BC208" i="3"/>
  <c r="BD208" i="3"/>
  <c r="BE208" i="3"/>
  <c r="G209" i="3"/>
  <c r="BB209" i="3" s="1"/>
  <c r="BA209" i="3"/>
  <c r="BC209" i="3"/>
  <c r="BD209" i="3"/>
  <c r="BE209" i="3"/>
  <c r="G210" i="3"/>
  <c r="BB210" i="3" s="1"/>
  <c r="BA210" i="3"/>
  <c r="BC210" i="3"/>
  <c r="G211" i="3"/>
  <c r="BB211" i="3" s="1"/>
  <c r="BA211" i="3"/>
  <c r="BC211" i="3"/>
  <c r="BD211" i="3"/>
  <c r="BE211" i="3"/>
  <c r="C212" i="3"/>
  <c r="A23" i="2"/>
  <c r="B23" i="2"/>
  <c r="BD212" i="3" l="1"/>
  <c r="H23" i="2" s="1"/>
  <c r="BA212" i="3"/>
  <c r="E23" i="2" s="1"/>
  <c r="BC212" i="3"/>
  <c r="G23" i="2" s="1"/>
  <c r="G212" i="3"/>
  <c r="BE212" i="3"/>
  <c r="I23" i="2" s="1"/>
  <c r="BB212" i="3"/>
  <c r="F23" i="2" s="1"/>
  <c r="BC54" i="3" l="1"/>
  <c r="BA54" i="3"/>
  <c r="G54" i="3"/>
  <c r="BB54" i="3" s="1"/>
  <c r="BC138" i="3" l="1"/>
  <c r="BA138" i="3"/>
  <c r="G138" i="3"/>
  <c r="BB138" i="3" s="1"/>
  <c r="BC126" i="3"/>
  <c r="BA126" i="3"/>
  <c r="G126" i="3"/>
  <c r="BB126" i="3" s="1"/>
  <c r="BC153" i="3"/>
  <c r="BA153" i="3"/>
  <c r="G153" i="3"/>
  <c r="BB153" i="3" s="1"/>
  <c r="BC137" i="3"/>
  <c r="BA137" i="3"/>
  <c r="G137" i="3"/>
  <c r="BB137" i="3" s="1"/>
  <c r="BC125" i="3"/>
  <c r="BA125" i="3"/>
  <c r="G125" i="3"/>
  <c r="BB125" i="3" s="1"/>
  <c r="BC124" i="3"/>
  <c r="BA124" i="3"/>
  <c r="G124" i="3"/>
  <c r="BB124" i="3" s="1"/>
  <c r="BC171" i="3"/>
  <c r="BA171" i="3"/>
  <c r="G171" i="3"/>
  <c r="BB171" i="3" s="1"/>
  <c r="BC143" i="3" l="1"/>
  <c r="BA143" i="3"/>
  <c r="G143" i="3"/>
  <c r="BB143" i="3" s="1"/>
  <c r="BC82" i="3"/>
  <c r="BA82" i="3"/>
  <c r="G82" i="3"/>
  <c r="BB82" i="3" s="1"/>
  <c r="BC69" i="3"/>
  <c r="BA69" i="3"/>
  <c r="G69" i="3"/>
  <c r="BB69" i="3" s="1"/>
  <c r="BC79" i="3"/>
  <c r="BA79" i="3"/>
  <c r="G79" i="3"/>
  <c r="BB79" i="3" s="1"/>
  <c r="BC66" i="3"/>
  <c r="BA66" i="3"/>
  <c r="G66" i="3"/>
  <c r="BB66" i="3" s="1"/>
  <c r="BC65" i="3"/>
  <c r="BA65" i="3"/>
  <c r="G65" i="3"/>
  <c r="BB65" i="3" s="1"/>
  <c r="BC204" i="3" l="1"/>
  <c r="BA204" i="3"/>
  <c r="G204" i="3"/>
  <c r="BB204" i="3" s="1"/>
  <c r="BC203" i="3"/>
  <c r="BA203" i="3"/>
  <c r="G203" i="3"/>
  <c r="BB203" i="3" s="1"/>
  <c r="BC202" i="3"/>
  <c r="BA202" i="3"/>
  <c r="G202" i="3"/>
  <c r="BB202" i="3" s="1"/>
  <c r="BC201" i="3"/>
  <c r="BA201" i="3"/>
  <c r="G201" i="3"/>
  <c r="BB201" i="3" s="1"/>
  <c r="BC200" i="3"/>
  <c r="BA200" i="3"/>
  <c r="BB200" i="3"/>
  <c r="BC197" i="3"/>
  <c r="BA197" i="3"/>
  <c r="BB197" i="3"/>
  <c r="BC196" i="3"/>
  <c r="BA196" i="3"/>
  <c r="BB196" i="3"/>
  <c r="BC195" i="3"/>
  <c r="BA195" i="3"/>
  <c r="G195" i="3"/>
  <c r="BB195" i="3" s="1"/>
  <c r="BC192" i="3"/>
  <c r="BA192" i="3"/>
  <c r="G192" i="3"/>
  <c r="BB192" i="3" s="1"/>
  <c r="BC191" i="3"/>
  <c r="BA191" i="3"/>
  <c r="G191" i="3"/>
  <c r="BB191" i="3" s="1"/>
  <c r="BC190" i="3"/>
  <c r="BA190" i="3"/>
  <c r="G190" i="3"/>
  <c r="BB190" i="3" s="1"/>
  <c r="BE199" i="3" l="1"/>
  <c r="BD199" i="3"/>
  <c r="BC199" i="3"/>
  <c r="BA199" i="3"/>
  <c r="BB199" i="3"/>
  <c r="BE189" i="3"/>
  <c r="BD189" i="3"/>
  <c r="BC189" i="3"/>
  <c r="BA189" i="3"/>
  <c r="G189" i="3"/>
  <c r="BB189" i="3" s="1"/>
  <c r="BE188" i="3"/>
  <c r="BD188" i="3"/>
  <c r="BC188" i="3"/>
  <c r="BA188" i="3"/>
  <c r="G188" i="3"/>
  <c r="BB188" i="3" s="1"/>
  <c r="BE187" i="3"/>
  <c r="BD187" i="3"/>
  <c r="BC187" i="3"/>
  <c r="BA187" i="3"/>
  <c r="BB187" i="3"/>
  <c r="BC186" i="3"/>
  <c r="BA186" i="3"/>
  <c r="G186" i="3"/>
  <c r="BB186" i="3" s="1"/>
  <c r="BC185" i="3"/>
  <c r="BA185" i="3"/>
  <c r="BC183" i="3"/>
  <c r="BA183" i="3"/>
  <c r="G183" i="3"/>
  <c r="BB183" i="3" s="1"/>
  <c r="BC182" i="3"/>
  <c r="BA182" i="3"/>
  <c r="G182" i="3"/>
  <c r="BB182" i="3" s="1"/>
  <c r="BC181" i="3"/>
  <c r="BA181" i="3"/>
  <c r="BB181" i="3"/>
  <c r="BC180" i="3"/>
  <c r="BA180" i="3"/>
  <c r="G180" i="3"/>
  <c r="BB180" i="3" s="1"/>
  <c r="BC53" i="3" l="1"/>
  <c r="BA53" i="3"/>
  <c r="G53" i="3"/>
  <c r="BB53" i="3" s="1"/>
  <c r="BB29" i="3" l="1"/>
  <c r="G29" i="3"/>
  <c r="BA29" i="3" s="1"/>
  <c r="BB30" i="3"/>
  <c r="G30" i="3"/>
  <c r="BA30" i="3" s="1"/>
  <c r="BB24" i="3"/>
  <c r="G24" i="3"/>
  <c r="BA24" i="3" s="1"/>
  <c r="BB9" i="3"/>
  <c r="G9" i="3"/>
  <c r="BA9" i="3" s="1"/>
  <c r="BD164" i="3" l="1"/>
  <c r="BC164" i="3"/>
  <c r="BA164" i="3"/>
  <c r="G164" i="3"/>
  <c r="BB164" i="3" s="1"/>
  <c r="BC161" i="3"/>
  <c r="BA161" i="3"/>
  <c r="BB161" i="3"/>
  <c r="BA110" i="3" l="1"/>
  <c r="G110" i="3"/>
  <c r="BB110" i="3" s="1"/>
  <c r="BC151" i="3"/>
  <c r="BA151" i="3"/>
  <c r="G151" i="3"/>
  <c r="BB151" i="3" s="1"/>
  <c r="BE205" i="3" l="1"/>
  <c r="I22" i="2" s="1"/>
  <c r="BD205" i="3"/>
  <c r="H22" i="2" s="1"/>
  <c r="BC205" i="3"/>
  <c r="G22" i="2" s="1"/>
  <c r="BA205" i="3"/>
  <c r="E22" i="2" s="1"/>
  <c r="BB205" i="3"/>
  <c r="F22" i="2" s="1"/>
  <c r="B22" i="2"/>
  <c r="A22" i="2"/>
  <c r="C205" i="3"/>
  <c r="BE176" i="3"/>
  <c r="BD176" i="3"/>
  <c r="BC176" i="3"/>
  <c r="BA176" i="3"/>
  <c r="G176" i="3"/>
  <c r="BB176" i="3" s="1"/>
  <c r="B21" i="2"/>
  <c r="A21" i="2"/>
  <c r="C177" i="3"/>
  <c r="BE173" i="3"/>
  <c r="BD173" i="3"/>
  <c r="BC173" i="3"/>
  <c r="BA173" i="3"/>
  <c r="G173" i="3"/>
  <c r="BB173" i="3" s="1"/>
  <c r="BE170" i="3"/>
  <c r="BD170" i="3"/>
  <c r="BC170" i="3"/>
  <c r="BA170" i="3"/>
  <c r="G170" i="3"/>
  <c r="BB170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0" i="3"/>
  <c r="BD160" i="3"/>
  <c r="BC160" i="3"/>
  <c r="BA160" i="3"/>
  <c r="BB160" i="3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20" i="2"/>
  <c r="A20" i="2"/>
  <c r="C174" i="3"/>
  <c r="BE154" i="3"/>
  <c r="BD154" i="3"/>
  <c r="BC154" i="3"/>
  <c r="BA154" i="3"/>
  <c r="G154" i="3"/>
  <c r="BB154" i="3" s="1"/>
  <c r="BE152" i="3"/>
  <c r="BD152" i="3"/>
  <c r="BC152" i="3"/>
  <c r="BA152" i="3"/>
  <c r="G152" i="3"/>
  <c r="BB152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2" i="3"/>
  <c r="BD142" i="3"/>
  <c r="BC142" i="3"/>
  <c r="BA142" i="3"/>
  <c r="G142" i="3"/>
  <c r="B19" i="2"/>
  <c r="A19" i="2"/>
  <c r="C155" i="3"/>
  <c r="BE139" i="3"/>
  <c r="BD139" i="3"/>
  <c r="BC139" i="3"/>
  <c r="BA139" i="3"/>
  <c r="G139" i="3"/>
  <c r="BB139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18" i="2"/>
  <c r="A18" i="2"/>
  <c r="C140" i="3"/>
  <c r="BE127" i="3"/>
  <c r="BD127" i="3"/>
  <c r="BC127" i="3"/>
  <c r="BA127" i="3"/>
  <c r="G127" i="3"/>
  <c r="BB127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17" i="2"/>
  <c r="A17" i="2"/>
  <c r="C128" i="3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16" i="2"/>
  <c r="A16" i="2"/>
  <c r="C105" i="3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15" i="2"/>
  <c r="A15" i="2"/>
  <c r="C87" i="3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14" i="2"/>
  <c r="A14" i="2"/>
  <c r="C55" i="3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E37" i="3"/>
  <c r="BD37" i="3"/>
  <c r="BC37" i="3"/>
  <c r="BA37" i="3"/>
  <c r="G37" i="3"/>
  <c r="BB37" i="3" s="1"/>
  <c r="B13" i="2"/>
  <c r="A13" i="2"/>
  <c r="C41" i="3"/>
  <c r="BE34" i="3"/>
  <c r="BE35" i="3" s="1"/>
  <c r="I12" i="2" s="1"/>
  <c r="BD34" i="3"/>
  <c r="BD35" i="3" s="1"/>
  <c r="H12" i="2" s="1"/>
  <c r="BC34" i="3"/>
  <c r="BC35" i="3" s="1"/>
  <c r="G12" i="2" s="1"/>
  <c r="BB34" i="3"/>
  <c r="BB35" i="3" s="1"/>
  <c r="F12" i="2" s="1"/>
  <c r="G34" i="3"/>
  <c r="B12" i="2"/>
  <c r="A12" i="2"/>
  <c r="C35" i="3"/>
  <c r="BE31" i="3"/>
  <c r="BD31" i="3"/>
  <c r="BC31" i="3"/>
  <c r="BB31" i="3"/>
  <c r="G31" i="3"/>
  <c r="BA31" i="3" s="1"/>
  <c r="BE28" i="3"/>
  <c r="BD28" i="3"/>
  <c r="BC28" i="3"/>
  <c r="BB28" i="3"/>
  <c r="G28" i="3"/>
  <c r="BA28" i="3" s="1"/>
  <c r="BE27" i="3"/>
  <c r="BD27" i="3"/>
  <c r="BC27" i="3"/>
  <c r="BB27" i="3"/>
  <c r="G27" i="3"/>
  <c r="B11" i="2"/>
  <c r="A11" i="2"/>
  <c r="C32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10" i="2"/>
  <c r="A10" i="2"/>
  <c r="C25" i="3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9" i="2"/>
  <c r="A9" i="2"/>
  <c r="C20" i="3"/>
  <c r="BE13" i="3"/>
  <c r="BD13" i="3"/>
  <c r="BC13" i="3"/>
  <c r="BB13" i="3"/>
  <c r="G13" i="3"/>
  <c r="BA13" i="3" s="1"/>
  <c r="B8" i="2"/>
  <c r="A8" i="2"/>
  <c r="C14" i="3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11" i="3"/>
  <c r="F3" i="3"/>
  <c r="C2" i="2"/>
  <c r="C1" i="2"/>
  <c r="F31" i="1"/>
  <c r="G8" i="1"/>
  <c r="BC177" i="3" l="1"/>
  <c r="G21" i="2" s="1"/>
  <c r="G205" i="3"/>
  <c r="BB20" i="3"/>
  <c r="F9" i="2" s="1"/>
  <c r="BB14" i="3"/>
  <c r="F8" i="2" s="1"/>
  <c r="BD14" i="3"/>
  <c r="H8" i="2" s="1"/>
  <c r="BD20" i="3"/>
  <c r="H9" i="2" s="1"/>
  <c r="BD41" i="3"/>
  <c r="H13" i="2" s="1"/>
  <c r="BC20" i="3"/>
  <c r="G9" i="2" s="1"/>
  <c r="BE20" i="3"/>
  <c r="I9" i="2" s="1"/>
  <c r="BB11" i="3"/>
  <c r="F7" i="2" s="1"/>
  <c r="BD11" i="3"/>
  <c r="H7" i="2" s="1"/>
  <c r="BA11" i="3"/>
  <c r="E7" i="2" s="1"/>
  <c r="BC11" i="3"/>
  <c r="G7" i="2" s="1"/>
  <c r="BE11" i="3"/>
  <c r="I7" i="2" s="1"/>
  <c r="BC14" i="3"/>
  <c r="G8" i="2" s="1"/>
  <c r="BE14" i="3"/>
  <c r="I8" i="2" s="1"/>
  <c r="BC174" i="3"/>
  <c r="G20" i="2" s="1"/>
  <c r="BA174" i="3"/>
  <c r="E20" i="2" s="1"/>
  <c r="BD174" i="3"/>
  <c r="H20" i="2" s="1"/>
  <c r="BC155" i="3"/>
  <c r="G19" i="2" s="1"/>
  <c r="BA14" i="3"/>
  <c r="E8" i="2" s="1"/>
  <c r="BA20" i="3"/>
  <c r="E9" i="2" s="1"/>
  <c r="BB107" i="3"/>
  <c r="BB128" i="3" s="1"/>
  <c r="F17" i="2" s="1"/>
  <c r="G128" i="3"/>
  <c r="G11" i="3"/>
  <c r="G14" i="3"/>
  <c r="G20" i="3"/>
  <c r="BC32" i="3"/>
  <c r="G11" i="2" s="1"/>
  <c r="BE32" i="3"/>
  <c r="I11" i="2" s="1"/>
  <c r="BB32" i="3"/>
  <c r="F11" i="2" s="1"/>
  <c r="BC105" i="3"/>
  <c r="G16" i="2" s="1"/>
  <c r="BE105" i="3"/>
  <c r="I16" i="2" s="1"/>
  <c r="BD105" i="3"/>
  <c r="H16" i="2" s="1"/>
  <c r="G155" i="3"/>
  <c r="BE155" i="3"/>
  <c r="I19" i="2" s="1"/>
  <c r="BA155" i="3"/>
  <c r="E19" i="2" s="1"/>
  <c r="G177" i="3"/>
  <c r="BE177" i="3"/>
  <c r="I21" i="2" s="1"/>
  <c r="BA177" i="3"/>
  <c r="E21" i="2" s="1"/>
  <c r="BD128" i="3"/>
  <c r="H17" i="2" s="1"/>
  <c r="G140" i="3"/>
  <c r="BC25" i="3"/>
  <c r="G10" i="2" s="1"/>
  <c r="BE25" i="3"/>
  <c r="I10" i="2" s="1"/>
  <c r="BB25" i="3"/>
  <c r="F10" i="2" s="1"/>
  <c r="BA41" i="3"/>
  <c r="E13" i="2" s="1"/>
  <c r="BC55" i="3"/>
  <c r="G14" i="2" s="1"/>
  <c r="BE55" i="3"/>
  <c r="I14" i="2" s="1"/>
  <c r="BD55" i="3"/>
  <c r="H14" i="2" s="1"/>
  <c r="BD140" i="3"/>
  <c r="H18" i="2" s="1"/>
  <c r="BD155" i="3"/>
  <c r="H19" i="2" s="1"/>
  <c r="G174" i="3"/>
  <c r="BE174" i="3"/>
  <c r="I20" i="2" s="1"/>
  <c r="BD177" i="3"/>
  <c r="H21" i="2" s="1"/>
  <c r="BD87" i="3"/>
  <c r="H15" i="2" s="1"/>
  <c r="G87" i="3"/>
  <c r="BA25" i="3"/>
  <c r="E10" i="2" s="1"/>
  <c r="G25" i="3"/>
  <c r="BA27" i="3"/>
  <c r="BA32" i="3" s="1"/>
  <c r="E11" i="2" s="1"/>
  <c r="G32" i="3"/>
  <c r="BB140" i="3"/>
  <c r="F18" i="2" s="1"/>
  <c r="BB174" i="3"/>
  <c r="F20" i="2" s="1"/>
  <c r="BB177" i="3"/>
  <c r="F21" i="2" s="1"/>
  <c r="BD25" i="3"/>
  <c r="H10" i="2" s="1"/>
  <c r="BD32" i="3"/>
  <c r="H11" i="2" s="1"/>
  <c r="BA34" i="3"/>
  <c r="BA35" i="3" s="1"/>
  <c r="E12" i="2" s="1"/>
  <c r="G35" i="3"/>
  <c r="BB38" i="3"/>
  <c r="BB41" i="3" s="1"/>
  <c r="F13" i="2" s="1"/>
  <c r="G41" i="3"/>
  <c r="G55" i="3"/>
  <c r="BB89" i="3"/>
  <c r="BB105" i="3" s="1"/>
  <c r="F16" i="2" s="1"/>
  <c r="G105" i="3"/>
  <c r="BB142" i="3"/>
  <c r="BB155" i="3" s="1"/>
  <c r="F19" i="2" s="1"/>
  <c r="BC41" i="3"/>
  <c r="G13" i="2" s="1"/>
  <c r="BE41" i="3"/>
  <c r="I13" i="2" s="1"/>
  <c r="BA55" i="3"/>
  <c r="E14" i="2" s="1"/>
  <c r="BB87" i="3"/>
  <c r="F15" i="2" s="1"/>
  <c r="BC87" i="3"/>
  <c r="G15" i="2" s="1"/>
  <c r="BE87" i="3"/>
  <c r="I15" i="2" s="1"/>
  <c r="BA128" i="3"/>
  <c r="E17" i="2" s="1"/>
  <c r="BA140" i="3"/>
  <c r="E18" i="2" s="1"/>
  <c r="BB55" i="3"/>
  <c r="F14" i="2" s="1"/>
  <c r="BA87" i="3"/>
  <c r="E15" i="2" s="1"/>
  <c r="BA105" i="3"/>
  <c r="E16" i="2" s="1"/>
  <c r="BC128" i="3"/>
  <c r="G17" i="2" s="1"/>
  <c r="BE128" i="3"/>
  <c r="I17" i="2" s="1"/>
  <c r="BC140" i="3"/>
  <c r="G18" i="2" s="1"/>
  <c r="BE140" i="3"/>
  <c r="I18" i="2" s="1"/>
  <c r="Q24" i="2" l="1"/>
  <c r="H24" i="2"/>
  <c r="C15" i="1" s="1"/>
  <c r="G24" i="2"/>
  <c r="C14" i="1" s="1"/>
  <c r="I24" i="2"/>
  <c r="C20" i="1" s="1"/>
  <c r="E24" i="2"/>
  <c r="F24" i="2"/>
  <c r="C17" i="1" s="1"/>
  <c r="C16" i="1" l="1"/>
  <c r="C18" i="1" s="1"/>
  <c r="C21" i="1" s="1"/>
  <c r="G29" i="2"/>
  <c r="I29" i="2" s="1"/>
  <c r="H30" i="2" s="1"/>
  <c r="G22" i="1" s="1"/>
  <c r="G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<sst xmlns="http://schemas.openxmlformats.org/spreadsheetml/2006/main" count="703" uniqueCount="455">
  <si>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</si>
  <si>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</si>
  <si>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</si>
  <si>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</si>
  <si>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</si>
  <si>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</si>
  <si>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</si>
  <si>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</si>
  <si>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</si>
  <si>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</si>
  <si>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</si>
  <si>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</si>
  <si>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</si>
  <si>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</si>
  <si>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</si>
  <si>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</si>
  <si>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</si>
  <si>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</si>
  <si>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</si>
  <si>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</si>
  <si>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</si>
  <si>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</si>
  <si>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</si>
  <si>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</si>
  <si>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</si>
  <si>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</si>
  <si>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</si>
  <si>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</si>
  <si>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</si>
  <si>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</si>
  <si>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</si>
  <si>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</si>
  <si>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</si>
  <si>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</si>
  <si>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</si>
  <si>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</si>
  <si>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</si>
  <si>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</si>
  <si>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</si>
  <si>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</si>
  <si>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</si>
  <si>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</si>
  <si>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</si>
  <si>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</si>
  <si>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</si>
  <si>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</si>
  <si>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</si>
  <si>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</si>
  <si>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</si>
  <si>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</si>
  <si>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</si>
  <si>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</si>
  <si>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</si>
  <si>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</si>
  <si>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</si>
  <si>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</si>
  <si>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</si>
  <si>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</si>
  <si>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</si>
  <si>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</si>
  <si>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</si>
  <si>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</si>
  <si>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</si>
  <si>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</si>
  <si>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</si>
  <si>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</si>
  <si>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</si>
  <si>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</si>
  <si>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m3</t>
  </si>
  <si>
    <t>m2</t>
  </si>
  <si>
    <t>3</t>
  </si>
  <si>
    <t>Svislé a kompletní konstrukce</t>
  </si>
  <si>
    <t>m</t>
  </si>
  <si>
    <t>311 23-1114.RT2</t>
  </si>
  <si>
    <t>6</t>
  </si>
  <si>
    <t>Úpravy povrchu,podlahy</t>
  </si>
  <si>
    <t>340239213</t>
  </si>
  <si>
    <t>kpl</t>
  </si>
  <si>
    <t>Staveništní přesun hmot</t>
  </si>
  <si>
    <t xml:space="preserve">Přesun hmot pro budovy zděné výšky do 6 m </t>
  </si>
  <si>
    <t>t</t>
  </si>
  <si>
    <t>713</t>
  </si>
  <si>
    <t>Izolace tepelné</t>
  </si>
  <si>
    <t>721</t>
  </si>
  <si>
    <t>Vnitřní kanalizace</t>
  </si>
  <si>
    <t>kus</t>
  </si>
  <si>
    <t xml:space="preserve">Koleno 50/87° </t>
  </si>
  <si>
    <t xml:space="preserve">Koleno 50/45° </t>
  </si>
  <si>
    <t xml:space="preserve">Koleno 40/87° </t>
  </si>
  <si>
    <t>721 29-0123.R00</t>
  </si>
  <si>
    <t xml:space="preserve">Zkouška těsnosti kanalizace kouřem </t>
  </si>
  <si>
    <t xml:space="preserve">Montáž tvarovek kanalizačních  plast. </t>
  </si>
  <si>
    <t>722</t>
  </si>
  <si>
    <t>Vnitřní vodovod</t>
  </si>
  <si>
    <t xml:space="preserve">Pojistný ventil 3/4"x1" nast. 0,6 MPa </t>
  </si>
  <si>
    <t>722 23-6513.R00</t>
  </si>
  <si>
    <t xml:space="preserve">Filtr,velikost oka 0,4mm,vnitřní závity DN 25 </t>
  </si>
  <si>
    <t>722 23-5653.R00</t>
  </si>
  <si>
    <t xml:space="preserve">Ventil zpětný DN 25 </t>
  </si>
  <si>
    <t>722 23-5815.R00</t>
  </si>
  <si>
    <t>426-10986.A</t>
  </si>
  <si>
    <t xml:space="preserve">Čerpadlo cirkulační DN25, výška 6m, 230 V, PN 10 </t>
  </si>
  <si>
    <t xml:space="preserve">Manometr </t>
  </si>
  <si>
    <t>722 18-1213.RT7</t>
  </si>
  <si>
    <t>Izolace návleková tl. stěny 13 mm vnitřní průměr 22 mm</t>
  </si>
  <si>
    <t>722 18-1213.RW6</t>
  </si>
  <si>
    <t>722 18-1214.RT9</t>
  </si>
  <si>
    <t>Izolace návleková tl. stěny 20 mm vnitřní průměr 28 mm</t>
  </si>
  <si>
    <t xml:space="preserve">K. K. zahradní na hadici – 1/2", chrom </t>
  </si>
  <si>
    <t xml:space="preserve">R608 - 1/2" </t>
  </si>
  <si>
    <t>723</t>
  </si>
  <si>
    <t>Vnitřní plynovod</t>
  </si>
  <si>
    <t>723 12-0203.R00</t>
  </si>
  <si>
    <t xml:space="preserve">Potrubí ocelové závitové černé svařované DN 20 </t>
  </si>
  <si>
    <t>723 12-0206.R00</t>
  </si>
  <si>
    <t xml:space="preserve">Potrubí ocelové závitové černé svařované DN 40 </t>
  </si>
  <si>
    <t>Zvýšená ochrana proti korozi třívrsrvý nátěr o tl. min 0,25mm nebo dvouvrstvý dvouslož nátěr (žlutá)</t>
  </si>
  <si>
    <t xml:space="preserve">Zkouška pevnosti </t>
  </si>
  <si>
    <t xml:space="preserve">Odvzdušnění a napuštění plynovodu </t>
  </si>
  <si>
    <t xml:space="preserve">Kontrola a revize </t>
  </si>
  <si>
    <t xml:space="preserve">Označení plynovodu </t>
  </si>
  <si>
    <t>723 23-7215.R00</t>
  </si>
  <si>
    <t xml:space="preserve">Odstavení a odplynění plynovodu </t>
  </si>
  <si>
    <t>731</t>
  </si>
  <si>
    <t>Kotelny</t>
  </si>
  <si>
    <t>732</t>
  </si>
  <si>
    <t>Strojovny</t>
  </si>
  <si>
    <t>soubor</t>
  </si>
  <si>
    <t>732 33-9104.R00</t>
  </si>
  <si>
    <t>733</t>
  </si>
  <si>
    <t>Rozvod potrubí</t>
  </si>
  <si>
    <t>733 11-0810.R00</t>
  </si>
  <si>
    <t xml:space="preserve">Demontáž potrubí ocelového závitového do DN 50-80 </t>
  </si>
  <si>
    <t>230320122R00</t>
  </si>
  <si>
    <t xml:space="preserve">Tlaková zkouška </t>
  </si>
  <si>
    <t>734</t>
  </si>
  <si>
    <t>Armatury</t>
  </si>
  <si>
    <t>734 21-3112.R00</t>
  </si>
  <si>
    <t xml:space="preserve">Ventil automatický odvzdušňovací, DN 15 </t>
  </si>
  <si>
    <t>734 23-3113.R00</t>
  </si>
  <si>
    <t xml:space="preserve">Kohout kulový, vnitř.-vnitř.z. IVAR PERFECTA DN 25 </t>
  </si>
  <si>
    <t>734 23-3114.R00</t>
  </si>
  <si>
    <t>734 29-4312.R00</t>
  </si>
  <si>
    <t xml:space="preserve">Kohout kulový vypouštěcí,převleč.matice,HERZ DN 15 </t>
  </si>
  <si>
    <t>734 29-4313.R00</t>
  </si>
  <si>
    <t xml:space="preserve">Kohout kulový vypouštěcí,převleč.matice,HERZ DN 20 </t>
  </si>
  <si>
    <t>734 41-1142.R00</t>
  </si>
  <si>
    <t>784</t>
  </si>
  <si>
    <t>Dokončovací práce - malby</t>
  </si>
  <si>
    <t>Elektromontáže a systém měření a regulace</t>
  </si>
  <si>
    <t>A02</t>
  </si>
  <si>
    <t>Hodinové zúčtovací sazby</t>
  </si>
  <si>
    <t xml:space="preserve">Uvedení kotlů do provozu, servisní spuštění </t>
  </si>
  <si>
    <t>HZS - zkoušky tlakové, dilatační komplexní vyzkoušení</t>
  </si>
  <si>
    <t>hod</t>
  </si>
  <si>
    <t xml:space="preserve">Topná zkouška </t>
  </si>
  <si>
    <t xml:space="preserve">Mimostaveništní doprava </t>
  </si>
  <si>
    <t>904 R01</t>
  </si>
  <si>
    <t>732429111R00</t>
  </si>
  <si>
    <t>Montáž čerpadel oběhových spirálních,DN25</t>
  </si>
  <si>
    <t>Izolace návleková tl. stěny 25 mm vnitřní průměr 35mm</t>
  </si>
  <si>
    <t>Ventil expanzní nádoby R3/4 s pojistkou vč.montáže</t>
  </si>
  <si>
    <t xml:space="preserve">Montáž oběhových čerpadel </t>
  </si>
  <si>
    <t>Uzemnění a vodivé přemostění plynovodu</t>
  </si>
  <si>
    <t>Zkouška těsnosti</t>
  </si>
  <si>
    <t>Kohout kulový,2xvnitřní závit,R950 DN 20</t>
  </si>
  <si>
    <t>Potrubí z měděných trubek D 42x1,5mm</t>
  </si>
  <si>
    <t>978 01-3191</t>
  </si>
  <si>
    <t>998 01-8001</t>
  </si>
  <si>
    <t>997</t>
  </si>
  <si>
    <t>Přesun sutě</t>
  </si>
  <si>
    <t>998</t>
  </si>
  <si>
    <t>Nakládání suti na dopravní prostředky pro vodorovnou dopravu</t>
  </si>
  <si>
    <t xml:space="preserve">Vnitrostaveništní doprava suti a vybouraných hmot pro budovy v do 6 m vodorovně do 50 m, ručně   </t>
  </si>
  <si>
    <t>997 01-3501</t>
  </si>
  <si>
    <t>Odvoz suti a vybouraných hmot na skládku nebo meziskládku do 1 km se složením</t>
  </si>
  <si>
    <t>997 01-3509</t>
  </si>
  <si>
    <t>Příplatek k odvozu suti a vybouraných hmot na skládku ZKD 1 km přes 1 km - 19 km</t>
  </si>
  <si>
    <t>997 01-3801</t>
  </si>
  <si>
    <t>Poplatek za uložení stavebního směsného odpadu na skládce (skládkovné)</t>
  </si>
  <si>
    <t>997 01-3211</t>
  </si>
  <si>
    <t>997 22-1611</t>
  </si>
  <si>
    <t>784 21-1101</t>
  </si>
  <si>
    <t xml:space="preserve">Dvojnásobné bílé malby ze směsí za mokra výborně otěruvzdorných stěn v místnostech výšky do 3,80 m </t>
  </si>
  <si>
    <t>9</t>
  </si>
  <si>
    <t>Ostatní konstrukce a práce, bourání</t>
  </si>
  <si>
    <t>Otlučení vnitřní vápenné nebo vápenocementové omítky stěn</t>
  </si>
  <si>
    <t>Periférie</t>
  </si>
  <si>
    <t>MONTÁŽ</t>
  </si>
  <si>
    <t>Výroba rozvodnice</t>
  </si>
  <si>
    <t>Montážní práce</t>
  </si>
  <si>
    <t>Oživení regulace a provedení zkoušek</t>
  </si>
  <si>
    <t>Revizní zprávy</t>
  </si>
  <si>
    <t xml:space="preserve">Engineering </t>
  </si>
  <si>
    <t>Závěsy potrubí, kotvení, objímky DN15-DN40</t>
  </si>
  <si>
    <t xml:space="preserve">Potrubí vícevrstvé Wavin Fiber Basalt Plus D25x3,5mm </t>
  </si>
  <si>
    <t xml:space="preserve">Potrubí vícevrstvé Wavin Fiber Basalt Plus D32x4,5mm </t>
  </si>
  <si>
    <t xml:space="preserve">Potrubí z PPR Ekoplastik, studená, D 20x2,8 mm </t>
  </si>
  <si>
    <t>722 17-2711.R00</t>
  </si>
  <si>
    <t>722 17-8715.R00</t>
  </si>
  <si>
    <t>722 17-8712.R00</t>
  </si>
  <si>
    <t>722 17-8713.R00</t>
  </si>
  <si>
    <t>Teploměr</t>
  </si>
  <si>
    <t>Kohout kulový,2xvnitřní záv.  R250DS DN 25 s vyp.</t>
  </si>
  <si>
    <t>734 23-5133.R00</t>
  </si>
  <si>
    <t>734 23-5134.R00</t>
  </si>
  <si>
    <t>734 23-5135.R00</t>
  </si>
  <si>
    <t xml:space="preserve">Kohout kulový,2xvnitřní záv.  R250DS DN 32 s vyp. </t>
  </si>
  <si>
    <t>Kohout kulový,2xvnitřní záv. R250DS DN 40  s vyp.</t>
  </si>
  <si>
    <t>734 23-5125.R00</t>
  </si>
  <si>
    <t>Proplachovatelný filtr 3/4"</t>
  </si>
  <si>
    <t>Závěsy, kotvení, upevnění, objímky</t>
  </si>
  <si>
    <t>722 18-1215.RU2</t>
  </si>
  <si>
    <t>722 17-6102R00</t>
  </si>
  <si>
    <t>723 17-6103R00</t>
  </si>
  <si>
    <t xml:space="preserve">Odbočka HTEA DN  50/ 40 mm 87,5° PP </t>
  </si>
  <si>
    <t>28615342.AR</t>
  </si>
  <si>
    <t>28615284.AR</t>
  </si>
  <si>
    <t>28615287.AR</t>
  </si>
  <si>
    <t>28615289.AR</t>
  </si>
  <si>
    <t xml:space="preserve">Redukce 40/50 </t>
  </si>
  <si>
    <t>734.1</t>
  </si>
  <si>
    <t>734.2</t>
  </si>
  <si>
    <t>734 20-9125R00</t>
  </si>
  <si>
    <t>Montáž armatur závitových se 3 závity, G1</t>
  </si>
  <si>
    <t>734 20-9126R00</t>
  </si>
  <si>
    <t xml:space="preserve">Montáž ohříváků vody stoj. PN 0,6-1,6,do 1000 l </t>
  </si>
  <si>
    <t>732 21-9345.R00</t>
  </si>
  <si>
    <t>905 R02</t>
  </si>
  <si>
    <t>906 R01</t>
  </si>
  <si>
    <t>906 R02</t>
  </si>
  <si>
    <t>998 73-1101R00</t>
  </si>
  <si>
    <t>Přesun hmot pro kotelny výšky do 6m</t>
  </si>
  <si>
    <t>998 73-2101R00</t>
  </si>
  <si>
    <t>Přesun hmot pro strojovny, výšky do 6m</t>
  </si>
  <si>
    <t>998 73-3101R00</t>
  </si>
  <si>
    <t>Přesun hmot pro rozvody potrubí, výšky do 6m</t>
  </si>
  <si>
    <t>998 73-3193R00</t>
  </si>
  <si>
    <t>Příplatek za zvětšený přesun do 500m</t>
  </si>
  <si>
    <t>998 73-1193R00</t>
  </si>
  <si>
    <t>998 73-2193R00</t>
  </si>
  <si>
    <t>Příplatek za přesun do 500m</t>
  </si>
  <si>
    <t>998 73-4101R00</t>
  </si>
  <si>
    <t>Přesun hmot do výšky 6m</t>
  </si>
  <si>
    <t>Ing. Viktor Kouřílek</t>
  </si>
  <si>
    <t>Vybourání komínového zdiva v místě připojení nového sopouchu a rev.kusu, oprava, začištění</t>
  </si>
  <si>
    <t xml:space="preserve">Potrubí HT připojovací D 40 x 1,8 mm </t>
  </si>
  <si>
    <t xml:space="preserve">Potrubí HT připojovací D 50 x 1,9 mm </t>
  </si>
  <si>
    <t>721.1</t>
  </si>
  <si>
    <t>721.2</t>
  </si>
  <si>
    <t>722.2</t>
  </si>
  <si>
    <t>722.3</t>
  </si>
  <si>
    <t>722.6</t>
  </si>
  <si>
    <t>722.7</t>
  </si>
  <si>
    <t>723.1</t>
  </si>
  <si>
    <t>723.2</t>
  </si>
  <si>
    <t>723.4</t>
  </si>
  <si>
    <t>723.3</t>
  </si>
  <si>
    <t>723.5</t>
  </si>
  <si>
    <t>723.6</t>
  </si>
  <si>
    <t>723.7</t>
  </si>
  <si>
    <t>723.8</t>
  </si>
  <si>
    <t>723.9</t>
  </si>
  <si>
    <t>723.10</t>
  </si>
  <si>
    <t>723.11</t>
  </si>
  <si>
    <t>M21</t>
  </si>
  <si>
    <t>M21.1</t>
  </si>
  <si>
    <t>M21.2</t>
  </si>
  <si>
    <t>M21.3</t>
  </si>
  <si>
    <t>M21.4</t>
  </si>
  <si>
    <t>M21.5</t>
  </si>
  <si>
    <t>M21.6</t>
  </si>
  <si>
    <t>M21.7</t>
  </si>
  <si>
    <t>M21.8</t>
  </si>
  <si>
    <t>M21.9</t>
  </si>
  <si>
    <t>M21.10</t>
  </si>
  <si>
    <t>M21.11</t>
  </si>
  <si>
    <t>M21.12</t>
  </si>
  <si>
    <t>M21.13</t>
  </si>
  <si>
    <t>M21.14</t>
  </si>
  <si>
    <t>M21.15</t>
  </si>
  <si>
    <t>M21.16</t>
  </si>
  <si>
    <t>M21.17</t>
  </si>
  <si>
    <t>M21.18</t>
  </si>
  <si>
    <t>M21.19</t>
  </si>
  <si>
    <t>M21.20</t>
  </si>
  <si>
    <t>M21.21</t>
  </si>
  <si>
    <t>M21.22</t>
  </si>
  <si>
    <t>M21.23</t>
  </si>
  <si>
    <t>M21.24</t>
  </si>
  <si>
    <t>731.1</t>
  </si>
  <si>
    <t>731.2</t>
  </si>
  <si>
    <t>731.3</t>
  </si>
  <si>
    <t>731.4</t>
  </si>
  <si>
    <t>731.5</t>
  </si>
  <si>
    <t>731.6</t>
  </si>
  <si>
    <t>731.7</t>
  </si>
  <si>
    <t>731.8</t>
  </si>
  <si>
    <t>731.9</t>
  </si>
  <si>
    <t>731.10</t>
  </si>
  <si>
    <t>731.11</t>
  </si>
  <si>
    <t>731.12</t>
  </si>
  <si>
    <t>731.13</t>
  </si>
  <si>
    <t>731.14</t>
  </si>
  <si>
    <t>731.15</t>
  </si>
  <si>
    <t>731.16</t>
  </si>
  <si>
    <t>731.17</t>
  </si>
  <si>
    <t>732.1</t>
  </si>
  <si>
    <t>732.2</t>
  </si>
  <si>
    <t>732.3</t>
  </si>
  <si>
    <t>732.4</t>
  </si>
  <si>
    <t>732.5</t>
  </si>
  <si>
    <t>732.6</t>
  </si>
  <si>
    <t>ROZVODNICE RA1</t>
  </si>
  <si>
    <t>Sada poruchové signalizace 
   poruchová signalizace
   zdroj 24V DC
   čidlo tlaku 0-10V
   čidlo zaplavení
   čidlo teploty prostoru NTC
   čidlo teploty v systému NTC</t>
  </si>
  <si>
    <t>KABELÁŽ - rozvodnice RA01</t>
  </si>
  <si>
    <t>Kabel pro řídící a automatizační systémy. 
Pro pevné uložení, stínění, měděné jádro, vnější plášť PVC, jmenovité napětí 250V.
JYTY 2x1</t>
  </si>
  <si>
    <t>Kabel pro řídící a automatizační systémy. 
Pro pevné uložení, stínění, měděné jádro, vnější plášť PVC, jmenovité napětí 250V.
JYTY 4x1</t>
  </si>
  <si>
    <t>Sdělovací kabel
JYSTY 1x2x0,8</t>
  </si>
  <si>
    <t>Silový kabel pro pevné uložení.Měděné jádro, vnější plášť PVC, jmenovité napětí 450/750V, odolnost vůči šíření plamene dle ČSN EN 50265–1;–2–1 (IEC 60332-1).  CYKY 3Jx1,5</t>
  </si>
  <si>
    <t>Silový kabel pro pevné uložení.Měděné jádro, vnější plášť PVC, jmenovité napětí 450/750V, odolnost vůči šíření plamene dle ČSN EN 50265–1;–2–1 (IEC 60332-1). 
CYKY 5Jx1,5</t>
  </si>
  <si>
    <t>Plastová nástěnná rozvodnice
   provedení pro řasovou zástavbu
   včetně dvířek
Výzbroj dle liniového schématu</t>
  </si>
  <si>
    <t>Rozvodnice</t>
  </si>
  <si>
    <t>Pomocná svorková krabice  včetně víka a svorek (20ks).</t>
  </si>
  <si>
    <t>PVC pevná trubka 25 mm, 
   vč. příchytek a příslušenství. 
   Průměr 25mm.</t>
  </si>
  <si>
    <t xml:space="preserve">Kabelový žlab perforovaný s integrovanmou spojkou. Kovový žlab, povrchová úprava zinkováním, rozměr 62x50mm, včetně víka, včetně bezšroubových úchytek výka, včetně gumových průchodek, včetně tvarovek. </t>
  </si>
  <si>
    <t>PVC trubka nízká mech. pevnost samozhášivá. 
    vč. příchytek a příslušenství. 
   Průměr 23mm.</t>
  </si>
  <si>
    <t>Řídící jednotka</t>
  </si>
  <si>
    <t>GSM hlásič  kompatibilní se "SPS"</t>
  </si>
  <si>
    <t>Tlačítko havarijního odstavení
   pod sklem
   včetně kladívka</t>
  </si>
  <si>
    <t>Dvoustupňový detektor plynu pro oxid uhelnatý
   výstražný signál: světelný + zvukový
   výstup:2x relé (65ppm a 130ppm)
   napájení: 90...265 VAC
   rozsah měření: 0-200ppm</t>
  </si>
  <si>
    <t>Dvoustupňový detektor plynu pro hořlavé plyny
   výstražný signál: světelný + zvukový
   výstup:2x relé
   napájení: 90...265 VAC
   rozsah měření: 0-100%LEL.</t>
  </si>
  <si>
    <t>M21.25</t>
  </si>
  <si>
    <t>731 20-0825.R00</t>
  </si>
  <si>
    <t xml:space="preserve">Demontáž kotl ocel.plyn do 40 kW </t>
  </si>
  <si>
    <t xml:space="preserve">Montáž závěsných kondenzačních kotlů do 29 kW </t>
  </si>
  <si>
    <t>731 24-9312.R00</t>
  </si>
  <si>
    <t>Kotel závěsný plynový kondenzační  o jmenovitém výkonu v rozsahu 5,2 - 25,0kW (při 80/60°C) v provedení na spalování zemního plynu, pracovní přetlak 3,0bar, spotřeba zemního plynu4,1 m3/h</t>
  </si>
  <si>
    <t>Ekvitermní regulátor multiMATIK 700</t>
  </si>
  <si>
    <t>Kaskádový modul VR 32</t>
  </si>
  <si>
    <t>Rozšiřovací modul pro ekvitermní regulátor</t>
  </si>
  <si>
    <t>Připojovací adaptér 80/125mm</t>
  </si>
  <si>
    <t>Připojení na komín a šachtu 80/125mm</t>
  </si>
  <si>
    <t>Kryt komína/šachty</t>
  </si>
  <si>
    <t>Prodlužovací kus odkouření 1,0m - 80/125mm</t>
  </si>
  <si>
    <t>Prodlužovací kus odkouření 0,5m - 80/125mm</t>
  </si>
  <si>
    <t>Držák odstupu</t>
  </si>
  <si>
    <t>Kolenou 87°- 80/125mm</t>
  </si>
  <si>
    <t>Prodlužovací kus odkouření pr. 80mm</t>
  </si>
  <si>
    <t>Revizní otvor 80/125mm</t>
  </si>
  <si>
    <t>Demontáž stávající komínové vložky</t>
  </si>
  <si>
    <t>Montáž spalinové cesty</t>
  </si>
  <si>
    <t>Vyvložkování komínového průduchu na pr.130mm</t>
  </si>
  <si>
    <t>Membr. expanzní nádoba N35l, 6,0 bar</t>
  </si>
  <si>
    <t>Zásobníkový ohřívač teplé vody 300 litrů stojatý jmenovitý výkon 40,0kW vč. tep.izolace</t>
  </si>
  <si>
    <t>Hydraulický vyrovnavač dynamických tlaků pro průtok 2,5 m3/h, hrdla G5/4", vč.tepelné izolace</t>
  </si>
  <si>
    <t xml:space="preserve">Montáž nádoby expanzní tlakové do 50 l </t>
  </si>
  <si>
    <t>Elektronické čerpadlo Alpha2 25-60; 230V, závitové, G11/2"; průtok 2,0 m3/h; 3,0 m</t>
  </si>
  <si>
    <t>Potrubí z měděných trubek D 22x1mm</t>
  </si>
  <si>
    <t>Potrubí z měděných trubek D 28x1mm</t>
  </si>
  <si>
    <t>Potrubí z měděných trubek D 35x1,5mm</t>
  </si>
  <si>
    <t>Montáž potrubí z měděných trubek D22mm spoj.lisovaný</t>
  </si>
  <si>
    <t>Montáž potrubí z měděných trubek D28mm spoj.lisovaný</t>
  </si>
  <si>
    <t>Montáž potrubí z měděných trubek D42mm spoj.lisovaný</t>
  </si>
  <si>
    <t>Montáž potrubí z měděných trubek D35m spoj.lisovaný</t>
  </si>
  <si>
    <t>723 12-0805.R00</t>
  </si>
  <si>
    <t>Demontáž potrubí svařovaného z trubek závitových do DN 50</t>
  </si>
  <si>
    <t>havarijní ventil PEVEKO EVPE 1040.02/A – závitové připojení Rp 1 1/2"</t>
  </si>
  <si>
    <t>723 21-9105.R00</t>
  </si>
  <si>
    <t>Montáž armatur se dvěma závity 6/4"</t>
  </si>
  <si>
    <t>Montáž plynovodu</t>
  </si>
  <si>
    <t>Kohout kulový, vnitř.-vnitř.z. IVAR PERFECTA DN 20</t>
  </si>
  <si>
    <t>Kohout kulový, vnitř.-vnitř.z. IVAR PERFECTA DN 15</t>
  </si>
  <si>
    <t>Klapka zpětná,2xvnitřní závit GIACOMINI N5 DN 25</t>
  </si>
  <si>
    <t>Kohout kulový, vnitř.-vnitř.z. IVAR PERFECTA DN 32</t>
  </si>
  <si>
    <t>Klapka zpětná,2xvnitřní závit GIACOMINI N5 DN 20</t>
  </si>
  <si>
    <t>734 23-3111.R00</t>
  </si>
  <si>
    <t>734 23-3112.R00</t>
  </si>
  <si>
    <t>734 24-5422.R00</t>
  </si>
  <si>
    <t>734 23-5425.R00</t>
  </si>
  <si>
    <t>Kulový uzávěr s filtrem Meibes DN25</t>
  </si>
  <si>
    <t>Kulový uzávěr s filtrem Meibes DN32</t>
  </si>
  <si>
    <t>Montáž závitových armatur do DN40</t>
  </si>
  <si>
    <t>734 20-9117</t>
  </si>
  <si>
    <t>Směšovací ventil řady VRG 131, vnitřní závit Rp 1", kv 6,3m3/h včetně pohonu řady ARA600 včetně mont.sady</t>
  </si>
  <si>
    <t>Teploměr příložný</t>
  </si>
  <si>
    <t xml:space="preserve">Magnetický odlučovač nečistot s vypouštěním 3/4" vč. tepelné izolace </t>
  </si>
  <si>
    <t>Nálevka HL21 vtok se zápachovou uzávěrkou</t>
  </si>
  <si>
    <t>Vysazení odbočky na litinové stoupačce DN70, včetně připojovacího potrubí a vybouráí mont.otvoru</t>
  </si>
  <si>
    <t xml:space="preserve">Vyčištění a zprovoznění stávající litin. stoupačky </t>
  </si>
  <si>
    <t>Expanzní nádoba na pitnou vodu REFIX DD 25 o objemu 25 litrů a prac.přetlaku 10,0 bar včetně Flowjet 5/4" pro připojení</t>
  </si>
  <si>
    <t>732 33-9102.R00</t>
  </si>
  <si>
    <t xml:space="preserve">Montáž nádoby expanzní tlakové 25 l </t>
  </si>
  <si>
    <t xml:space="preserve">Potrubí z PPR Instaplast, studená, D 40x5,5 mm </t>
  </si>
  <si>
    <t>Izolace návleková  tl. stěny 13 mm vnitřní průměr 40 mm</t>
  </si>
  <si>
    <t>Tlaková zkouška vodovodního potrubí DN 40</t>
  </si>
  <si>
    <t>722 28-0107.R00</t>
  </si>
  <si>
    <t>Kohout kulový,2xvnitřní záv. R250D DN 25</t>
  </si>
  <si>
    <t>734 23-5123.R00</t>
  </si>
  <si>
    <t>Kohout kulový,2xvnitřní záv. R250D DN 15</t>
  </si>
  <si>
    <t>Ventil redukční s manometrem PN 25/DN 40  -5/4" (0,5 - 4 bar)</t>
  </si>
  <si>
    <t>Honeywell CA295-1/2A potrubní oddělovač</t>
  </si>
  <si>
    <t>722 18-1214RT7</t>
  </si>
  <si>
    <t>723 18-1214RT9</t>
  </si>
  <si>
    <t>Izolace návleková Mieroln PRO tl. Stěny 20mm - tr. 22</t>
  </si>
  <si>
    <t>Izolace návleková Mieroln PRO tl. Stěny 20mm- tr.28</t>
  </si>
  <si>
    <t>Izolace návleková Mieroln PRO tl. Stěny 20mm - tr.35</t>
  </si>
  <si>
    <t>724 18-1214RU2</t>
  </si>
  <si>
    <t>725 18-1214RW2</t>
  </si>
  <si>
    <t>Izolace návleková Mieroln PRO tl. Stěny 20mm - tr.45</t>
  </si>
  <si>
    <t>2</t>
  </si>
  <si>
    <t>Základy, zvláštní zakládáni</t>
  </si>
  <si>
    <t>275 31-1711:R00</t>
  </si>
  <si>
    <t xml:space="preserve">Beton základ. patek prokl. kamenem C 20/25 </t>
  </si>
  <si>
    <t>275 35-1215.R00</t>
  </si>
  <si>
    <t xml:space="preserve">Bednění stěn základových patek - zřízení </t>
  </si>
  <si>
    <t>R01</t>
  </si>
  <si>
    <t>612433212RT1</t>
  </si>
  <si>
    <t>Omítka sanační vnitřní, střední zasolení, tl. 25mm postřik, podklad, jádrová omítka, Cemix</t>
  </si>
  <si>
    <t xml:space="preserve">Zdivo nosné cihelné z CP 29 P15 na MVC 2,5 - zazdění otvoru v tech.místnosti; zazdění sopouchů; dozdění  patního kolena kouřovodů; dozdění a začištění montážního otvoru pro napojení odpadního potrubí </t>
  </si>
  <si>
    <t xml:space="preserve">Dokumentace skutečného provedení </t>
  </si>
  <si>
    <t>Výměna plynových kotlů</t>
  </si>
  <si>
    <t>MŠ Pod Novým lesem 9/98, Praha - Veleslavín</t>
  </si>
  <si>
    <t>MŠ Pod Novým lesem 9/98, Praha 6</t>
  </si>
  <si>
    <t>Městská část Praha 6</t>
  </si>
  <si>
    <t>Provedení základku pod zásobník</t>
  </si>
  <si>
    <t xml:space="preserve">Vybourání montářního otvoru pro napojení odbočka kanalizace ve zdivu z cihle plných </t>
  </si>
  <si>
    <t>Difuzní lišta pro vlhké zdivo vnitřní bílá PVC výška 70mm, hloubka 14mm</t>
  </si>
  <si>
    <t>R02</t>
  </si>
  <si>
    <t>R03</t>
  </si>
  <si>
    <t xml:space="preserve">Instalace difuzní lišty - suché provedení </t>
  </si>
  <si>
    <t>R04</t>
  </si>
  <si>
    <t>Lehké pomocné lešení do výšky 1,9m</t>
  </si>
  <si>
    <t>55162150.AR</t>
  </si>
  <si>
    <t>721.3</t>
  </si>
  <si>
    <t>721.4</t>
  </si>
  <si>
    <t>722.1</t>
  </si>
  <si>
    <t>Přípojný T-kus DN40/DN32 Flowjet</t>
  </si>
  <si>
    <t>722.4</t>
  </si>
  <si>
    <t>722.5</t>
  </si>
  <si>
    <t>722.8</t>
  </si>
  <si>
    <t>722.9</t>
  </si>
  <si>
    <t>722.10</t>
  </si>
  <si>
    <t>Dálkové ovládání VR91</t>
  </si>
  <si>
    <t>733 16-3104R00</t>
  </si>
  <si>
    <t>733 16-3105R00</t>
  </si>
  <si>
    <t>733 16-3106R00</t>
  </si>
  <si>
    <t>733 16-3107R00</t>
  </si>
  <si>
    <t>733 16-4104RT6</t>
  </si>
  <si>
    <t>733 16-4105RT6</t>
  </si>
  <si>
    <t>733 16-4106RT6</t>
  </si>
  <si>
    <t>733 16-4107RT6</t>
  </si>
  <si>
    <t>733.1</t>
  </si>
  <si>
    <t xml:space="preserve">Závěsy potrubí </t>
  </si>
  <si>
    <t>734.3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</si>
</sst>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4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3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5" fillId="0" borderId="0" xfId="0" applyNumberFormat="1" applyFont="1"/>
    <xf numFmtId="0" fontId="2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22" fillId="3" borderId="0" xfId="0" applyFont="1" applyFill="1" applyAlignment="1" applyProtection="1">
      <alignment vertical="center" wrapText="1"/>
      <protection locked="0"/>
    </xf>
    <xf numFmtId="0" fontId="20" fillId="0" borderId="0" xfId="0" applyFont="1" applyAlignment="1">
      <alignment vertical="top" wrapText="1"/>
    </xf>
    <xf numFmtId="0" fontId="20" fillId="0" borderId="0" xfId="0" applyFont="1" applyAlignment="1" applyProtection="1">
      <alignment horizontal="left" vertical="top" wrapText="1"/>
      <protection locked="0"/>
    </xf>
    <xf numFmtId="0" fontId="22" fillId="0" borderId="53" xfId="1" applyFont="1" applyFill="1" applyBorder="1" applyAlignment="1">
      <alignment wrapText="1"/>
    </xf>
    <xf numFmtId="49" fontId="8" fillId="0" borderId="0" xfId="0" applyNumberFormat="1" applyFont="1" applyAlignment="1">
      <alignment horizontal="left" vertical="top" wrapText="1"/>
    </xf>
    <xf numFmtId="0" fontId="20" fillId="0" borderId="0" xfId="0" applyFont="1" applyAlignment="1" applyProtection="1">
      <alignment vertical="top" wrapText="1"/>
      <protection locked="0"/>
    </xf>
    <xf numFmtId="0" fontId="20" fillId="0" borderId="57" xfId="0" applyFont="1" applyBorder="1" applyAlignment="1">
      <alignment wrapText="1"/>
    </xf>
    <xf numFmtId="0" fontId="23" fillId="0" borderId="0" xfId="0" applyFont="1"/>
    <xf numFmtId="0" fontId="5" fillId="0" borderId="53" xfId="1" applyFont="1" applyFill="1" applyBorder="1" applyAlignment="1" applyProtection="1">
      <alignment horizontal="center"/>
      <protection hidden="1"/>
    </xf>
    <xf numFmtId="49" fontId="5" fillId="0" borderId="53" xfId="1" applyNumberFormat="1" applyFont="1" applyFill="1" applyBorder="1" applyAlignment="1" applyProtection="1">
      <alignment horizontal="left"/>
      <protection hidden="1"/>
    </xf>
    <xf numFmtId="0" fontId="5" fillId="0" borderId="53" xfId="1" applyFont="1" applyFill="1" applyBorder="1" applyProtection="1">
      <protection hidden="1"/>
    </xf>
    <xf numFmtId="0" fontId="9" fillId="0" borderId="53" xfId="1" applyFill="1" applyBorder="1" applyAlignment="1" applyProtection="1">
      <alignment horizontal="center"/>
      <protection hidden="1"/>
    </xf>
    <xf numFmtId="0" fontId="9" fillId="0" borderId="53" xfId="1" applyNumberFormat="1" applyFill="1" applyBorder="1" applyAlignment="1" applyProtection="1">
      <alignment horizontal="right"/>
      <protection hidden="1"/>
    </xf>
    <xf numFmtId="0" fontId="7" fillId="0" borderId="53" xfId="1" applyFont="1" applyFill="1" applyBorder="1" applyAlignment="1" applyProtection="1">
      <alignment horizontal="center"/>
      <protection hidden="1"/>
    </xf>
    <xf numFmtId="49" fontId="8" fillId="0" borderId="53" xfId="1" applyNumberFormat="1" applyFont="1" applyFill="1" applyBorder="1" applyAlignment="1" applyProtection="1">
      <alignment horizontal="left"/>
      <protection hidden="1"/>
    </xf>
    <xf numFmtId="0" fontId="8" fillId="0" borderId="53" xfId="1" applyFont="1" applyFill="1" applyBorder="1" applyAlignment="1" applyProtection="1">
      <alignment wrapText="1"/>
      <protection hidden="1"/>
    </xf>
    <xf numFmtId="49" fontId="17" fillId="0" borderId="53" xfId="1" applyNumberFormat="1" applyFont="1" applyFill="1" applyBorder="1" applyAlignment="1" applyProtection="1">
      <alignment horizontal="center" shrinkToFit="1"/>
      <protection hidden="1"/>
    </xf>
    <xf numFmtId="4" fontId="17" fillId="0" borderId="53" xfId="1" applyNumberFormat="1" applyFont="1" applyFill="1" applyBorder="1" applyAlignment="1" applyProtection="1">
      <alignment horizontal="right"/>
      <protection hidden="1"/>
    </xf>
    <xf numFmtId="0" fontId="8" fillId="0" borderId="53" xfId="1" applyFont="1" applyBorder="1" applyAlignment="1" applyProtection="1">
      <alignment wrapText="1"/>
      <protection hidden="1"/>
    </xf>
    <xf numFmtId="0" fontId="9" fillId="0" borderId="60" xfId="1" applyFill="1" applyBorder="1" applyAlignment="1" applyProtection="1">
      <alignment horizontal="center"/>
      <protection hidden="1"/>
    </xf>
    <xf numFmtId="49" fontId="3" fillId="0" borderId="60" xfId="1" applyNumberFormat="1" applyFont="1" applyFill="1" applyBorder="1" applyAlignment="1" applyProtection="1">
      <alignment horizontal="left"/>
      <protection hidden="1"/>
    </xf>
    <xf numFmtId="0" fontId="3" fillId="0" borderId="60" xfId="1" applyFont="1" applyFill="1" applyBorder="1" applyProtection="1">
      <protection hidden="1"/>
    </xf>
    <xf numFmtId="4" fontId="9" fillId="0" borderId="60" xfId="1" applyNumberFormat="1" applyFill="1" applyBorder="1" applyAlignment="1" applyProtection="1">
      <alignment horizontal="right"/>
      <protection hidden="1"/>
    </xf>
    <xf numFmtId="4" fontId="17" fillId="5" borderId="53" xfId="1" applyNumberFormat="1" applyFont="1" applyFill="1" applyBorder="1" applyAlignment="1" applyProtection="1">
      <alignment horizontal="right"/>
      <protection locked="0"/>
    </xf>
    <xf numFmtId="0" fontId="9" fillId="5" borderId="53" xfId="1" applyNumberFormat="1" applyFill="1" applyBorder="1" applyAlignment="1" applyProtection="1">
      <alignment horizontal="right"/>
      <protection locked="0"/>
    </xf>
    <xf numFmtId="4" fontId="9" fillId="5" borderId="60" xfId="1" applyNumberFormat="1" applyFill="1" applyBorder="1" applyAlignment="1" applyProtection="1">
      <alignment horizontal="right"/>
      <protection locked="0"/>
    </xf>
    <xf numFmtId="4" fontId="8" fillId="5" borderId="53" xfId="1" applyNumberFormat="1" applyFont="1" applyFill="1" applyBorder="1" applyAlignment="1" applyProtection="1">
      <alignment horizontal="right"/>
      <protection locked="0"/>
    </xf>
    <xf numFmtId="166" fontId="7" fillId="4" borderId="57" xfId="0" applyNumberFormat="1" applyFont="1" applyFill="1" applyBorder="1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7" xfId="0" applyBorder="1" applyProtection="1">
      <protection locked="0"/>
    </xf>
    <xf numFmtId="164" fontId="0" fillId="0" borderId="0" xfId="0" applyNumberFormat="1" applyBorder="1" applyProtection="1">
      <protection locked="0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topLeftCell="A25" zoomScale="140" zoomScaleNormal="140" workbookViewId="0">
      <selection activeCell="F30" sqref="F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423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421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12" t="s">
        <v>244</v>
      </c>
      <c r="D7" s="21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12" t="s">
        <v>424</v>
      </c>
      <c r="D8" s="21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 t="s">
        <v>244</v>
      </c>
      <c r="D11" s="11"/>
      <c r="E11" s="214"/>
      <c r="F11" s="215"/>
      <c r="G11" s="21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206"/>
      <c r="E24" s="16" t="s">
        <v>35</v>
      </c>
      <c r="F24" s="206"/>
      <c r="G24" s="207"/>
    </row>
    <row r="25" spans="1:7" x14ac:dyDescent="0.2">
      <c r="A25" s="28" t="s">
        <v>36</v>
      </c>
      <c r="B25" s="56"/>
      <c r="C25" s="29" t="s">
        <v>36</v>
      </c>
      <c r="D25" s="208"/>
      <c r="E25" s="29" t="s">
        <v>36</v>
      </c>
      <c r="F25" s="208"/>
      <c r="G25" s="209"/>
    </row>
    <row r="26" spans="1:7" x14ac:dyDescent="0.2">
      <c r="A26" s="28"/>
      <c r="B26" s="210"/>
      <c r="C26" s="29" t="s">
        <v>37</v>
      </c>
      <c r="D26" s="208"/>
      <c r="E26" s="29" t="s">
        <v>38</v>
      </c>
      <c r="F26" s="208"/>
      <c r="G26" s="209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15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15</v>
      </c>
      <c r="D31" s="15" t="s">
        <v>40</v>
      </c>
      <c r="E31" s="16"/>
      <c r="F31" s="59">
        <f>ROUND(PRODUCT(F30,C31/100),0)</f>
        <v>0</v>
      </c>
      <c r="G31" s="27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ROUND(PRODUCT(F32,C33/100),0)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ROUND(SUM(F29:F33),0)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17"/>
      <c r="C37" s="217"/>
      <c r="D37" s="217"/>
      <c r="E37" s="217"/>
      <c r="F37" s="217"/>
      <c r="G37" s="217"/>
      <c r="H37" t="s">
        <v>4</v>
      </c>
    </row>
    <row r="38" spans="1:8" ht="12.75" customHeight="1" x14ac:dyDescent="0.2">
      <c r="A38" s="67"/>
      <c r="B38" s="217"/>
      <c r="C38" s="217"/>
      <c r="D38" s="217"/>
      <c r="E38" s="217"/>
      <c r="F38" s="217"/>
      <c r="G38" s="217"/>
      <c r="H38" t="s">
        <v>4</v>
      </c>
    </row>
    <row r="39" spans="1:8" x14ac:dyDescent="0.2">
      <c r="A39" s="67"/>
      <c r="B39" s="217"/>
      <c r="C39" s="217"/>
      <c r="D39" s="217"/>
      <c r="E39" s="217"/>
      <c r="F39" s="217"/>
      <c r="G39" s="217"/>
      <c r="H39" t="s">
        <v>4</v>
      </c>
    </row>
    <row r="40" spans="1:8" x14ac:dyDescent="0.2">
      <c r="A40" s="67"/>
      <c r="B40" s="217"/>
      <c r="C40" s="217"/>
      <c r="D40" s="217"/>
      <c r="E40" s="217"/>
      <c r="F40" s="217"/>
      <c r="G40" s="217"/>
      <c r="H40" t="s">
        <v>4</v>
      </c>
    </row>
    <row r="41" spans="1:8" x14ac:dyDescent="0.2">
      <c r="A41" s="67"/>
      <c r="B41" s="217"/>
      <c r="C41" s="217"/>
      <c r="D41" s="217"/>
      <c r="E41" s="217"/>
      <c r="F41" s="217"/>
      <c r="G41" s="217"/>
      <c r="H41" t="s">
        <v>4</v>
      </c>
    </row>
    <row r="42" spans="1:8" x14ac:dyDescent="0.2">
      <c r="A42" s="67"/>
      <c r="B42" s="217"/>
      <c r="C42" s="217"/>
      <c r="D42" s="217"/>
      <c r="E42" s="217"/>
      <c r="F42" s="217"/>
      <c r="G42" s="217"/>
      <c r="H42" t="s">
        <v>4</v>
      </c>
    </row>
    <row r="43" spans="1:8" x14ac:dyDescent="0.2">
      <c r="A43" s="67"/>
      <c r="B43" s="217"/>
      <c r="C43" s="217"/>
      <c r="D43" s="217"/>
      <c r="E43" s="217"/>
      <c r="F43" s="217"/>
      <c r="G43" s="217"/>
      <c r="H43" t="s">
        <v>4</v>
      </c>
    </row>
    <row r="44" spans="1:8" x14ac:dyDescent="0.2">
      <c r="A44" s="67"/>
      <c r="B44" s="217"/>
      <c r="C44" s="217"/>
      <c r="D44" s="217"/>
      <c r="E44" s="217"/>
      <c r="F44" s="217"/>
      <c r="G44" s="217"/>
      <c r="H44" t="s">
        <v>4</v>
      </c>
    </row>
    <row r="45" spans="1:8" ht="3" customHeight="1" x14ac:dyDescent="0.2">
      <c r="A45" s="67"/>
      <c r="B45" s="217"/>
      <c r="C45" s="217"/>
      <c r="D45" s="217"/>
      <c r="E45" s="217"/>
      <c r="F45" s="217"/>
      <c r="G45" s="217"/>
      <c r="H45" t="s">
        <v>4</v>
      </c>
    </row>
    <row r="46" spans="1:8" x14ac:dyDescent="0.2">
      <c r="B46" s="211"/>
      <c r="C46" s="211"/>
      <c r="D46" s="211"/>
      <c r="E46" s="211"/>
      <c r="F46" s="211"/>
      <c r="G46" s="211"/>
    </row>
    <row r="47" spans="1:8" x14ac:dyDescent="0.2">
      <c r="B47" s="211"/>
      <c r="C47" s="211"/>
      <c r="D47" s="211"/>
      <c r="E47" s="211"/>
      <c r="F47" s="211"/>
      <c r="G47" s="211"/>
    </row>
    <row r="48" spans="1:8" x14ac:dyDescent="0.2">
      <c r="B48" s="211"/>
      <c r="C48" s="211"/>
      <c r="D48" s="211"/>
      <c r="E48" s="211"/>
      <c r="F48" s="211"/>
      <c r="G48" s="211"/>
    </row>
    <row r="49" spans="2:7" x14ac:dyDescent="0.2">
      <c r="B49" s="211"/>
      <c r="C49" s="211"/>
      <c r="D49" s="211"/>
      <c r="E49" s="211"/>
      <c r="F49" s="211"/>
      <c r="G49" s="211"/>
    </row>
    <row r="50" spans="2:7" x14ac:dyDescent="0.2">
      <c r="B50" s="211"/>
      <c r="C50" s="211"/>
      <c r="D50" s="211"/>
      <c r="E50" s="211"/>
      <c r="F50" s="211"/>
      <c r="G50" s="211"/>
    </row>
    <row r="51" spans="2:7" x14ac:dyDescent="0.2">
      <c r="B51" s="211"/>
      <c r="C51" s="211"/>
      <c r="D51" s="211"/>
      <c r="E51" s="211"/>
      <c r="F51" s="211"/>
      <c r="G51" s="211"/>
    </row>
    <row r="52" spans="2:7" x14ac:dyDescent="0.2">
      <c r="B52" s="211"/>
      <c r="C52" s="211"/>
      <c r="D52" s="211"/>
      <c r="E52" s="211"/>
      <c r="F52" s="211"/>
      <c r="G52" s="211"/>
    </row>
    <row r="53" spans="2:7" x14ac:dyDescent="0.2">
      <c r="B53" s="211"/>
      <c r="C53" s="211"/>
      <c r="D53" s="211"/>
      <c r="E53" s="211"/>
      <c r="F53" s="211"/>
      <c r="G53" s="211"/>
    </row>
    <row r="54" spans="2:7" x14ac:dyDescent="0.2">
      <c r="B54" s="211"/>
      <c r="C54" s="211"/>
      <c r="D54" s="211"/>
      <c r="E54" s="211"/>
      <c r="F54" s="211"/>
      <c r="G54" s="211"/>
    </row>
    <row r="55" spans="2:7" x14ac:dyDescent="0.2">
      <c r="B55" s="211"/>
      <c r="C55" s="211"/>
      <c r="D55" s="211"/>
      <c r="E55" s="211"/>
      <c r="F55" s="211"/>
      <c r="G55" s="211"/>
    </row>
  </sheetData>
  <sheetProtection algorithmName="SHA-512" hashValue="ZWJLNZP65+PpQYLjnDhXZRVOWYoW0pNQ+0pSTibr67vKDxydPnkD8spR52tIiIwDsLTnsNvzmMH7CQY1JaEa6w==" saltValue="C5qDappUN4WwYMlreUkDEw==" spinCount="100000" sheet="1" objects="1" scenarios="1"/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1"/>
  <sheetViews>
    <sheetView topLeftCell="A7" workbookViewId="0">
      <selection activeCell="I29" sqref="I2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8" t="s">
        <v>5</v>
      </c>
      <c r="B1" s="219"/>
      <c r="C1" s="68" t="str">
        <f>CONCATENATE(cislostavby," ",nazevstavby)</f>
        <v xml:space="preserve"> Výměna plynových kotlů</v>
      </c>
      <c r="D1" s="69"/>
      <c r="E1" s="70"/>
      <c r="F1" s="69"/>
      <c r="G1" s="71"/>
      <c r="H1" s="72"/>
      <c r="I1" s="73"/>
    </row>
    <row r="2" spans="1:9" ht="13.5" thickBot="1" x14ac:dyDescent="0.25">
      <c r="A2" s="220" t="s">
        <v>1</v>
      </c>
      <c r="B2" s="221"/>
      <c r="C2" s="74" t="str">
        <f>CONCATENATE(cisloobjektu," ",nazevobjektu)</f>
        <v xml:space="preserve"> MŠ Pod Novým lesem 9/98, Praha 6</v>
      </c>
      <c r="D2" s="75"/>
      <c r="E2" s="76"/>
      <c r="F2" s="75"/>
      <c r="G2" s="222"/>
      <c r="H2" s="222"/>
      <c r="I2" s="223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69" t="str">
        <f>Položky!B7</f>
        <v>2</v>
      </c>
      <c r="B7" s="85" t="str">
        <f>Položky!C7</f>
        <v>Základy, zvláštní zakládáni</v>
      </c>
      <c r="C7" s="86"/>
      <c r="D7" s="87"/>
      <c r="E7" s="170">
        <f>Položky!BA11</f>
        <v>0</v>
      </c>
      <c r="F7" s="171">
        <f>Položky!BB11</f>
        <v>0</v>
      </c>
      <c r="G7" s="171">
        <f>Položky!BC11</f>
        <v>0</v>
      </c>
      <c r="H7" s="171">
        <f>Položky!BD11</f>
        <v>0</v>
      </c>
      <c r="I7" s="172">
        <f>Položky!BE11</f>
        <v>0</v>
      </c>
    </row>
    <row r="8" spans="1:9" s="11" customFormat="1" x14ac:dyDescent="0.2">
      <c r="A8" s="169" t="str">
        <f>Položky!B12</f>
        <v>3</v>
      </c>
      <c r="B8" s="85" t="str">
        <f>Položky!C12</f>
        <v>Svislé a kompletní konstrukce</v>
      </c>
      <c r="C8" s="86"/>
      <c r="D8" s="87"/>
      <c r="E8" s="170">
        <f>Položky!BA14</f>
        <v>0</v>
      </c>
      <c r="F8" s="171">
        <f>Položky!BB14</f>
        <v>0</v>
      </c>
      <c r="G8" s="171">
        <f>Položky!BC14</f>
        <v>0</v>
      </c>
      <c r="H8" s="171">
        <f>Položky!BD14</f>
        <v>0</v>
      </c>
      <c r="I8" s="172">
        <f>Položky!BE14</f>
        <v>0</v>
      </c>
    </row>
    <row r="9" spans="1:9" s="11" customFormat="1" x14ac:dyDescent="0.2">
      <c r="A9" s="169" t="str">
        <f>Položky!B15</f>
        <v>6</v>
      </c>
      <c r="B9" s="85" t="str">
        <f>Položky!C15</f>
        <v>Úpravy povrchu,podlahy</v>
      </c>
      <c r="C9" s="86"/>
      <c r="D9" s="87"/>
      <c r="E9" s="170">
        <f>Položky!BA20</f>
        <v>0</v>
      </c>
      <c r="F9" s="171">
        <f>Položky!BB20</f>
        <v>0</v>
      </c>
      <c r="G9" s="171">
        <f>Položky!BC20</f>
        <v>0</v>
      </c>
      <c r="H9" s="171">
        <f>Položky!BD20</f>
        <v>0</v>
      </c>
      <c r="I9" s="172">
        <f>Položky!BE20</f>
        <v>0</v>
      </c>
    </row>
    <row r="10" spans="1:9" s="11" customFormat="1" x14ac:dyDescent="0.2">
      <c r="A10" s="169" t="str">
        <f>Položky!B21</f>
        <v>9</v>
      </c>
      <c r="B10" s="85" t="str">
        <f>Položky!C21</f>
        <v>Ostatní konstrukce a práce, bourání</v>
      </c>
      <c r="C10" s="86"/>
      <c r="D10" s="87"/>
      <c r="E10" s="170">
        <f>Položky!BA25</f>
        <v>0</v>
      </c>
      <c r="F10" s="171">
        <f>Položky!BB25</f>
        <v>0</v>
      </c>
      <c r="G10" s="171">
        <f>Položky!BC25</f>
        <v>0</v>
      </c>
      <c r="H10" s="171">
        <f>Položky!BD25</f>
        <v>0</v>
      </c>
      <c r="I10" s="172">
        <f>Položky!BE25</f>
        <v>0</v>
      </c>
    </row>
    <row r="11" spans="1:9" s="11" customFormat="1" x14ac:dyDescent="0.2">
      <c r="A11" s="169" t="str">
        <f>Položky!B26</f>
        <v>997</v>
      </c>
      <c r="B11" s="85" t="str">
        <f>Položky!C26</f>
        <v>Přesun sutě</v>
      </c>
      <c r="C11" s="86"/>
      <c r="D11" s="87"/>
      <c r="E11" s="170">
        <f>Položky!BA32</f>
        <v>0</v>
      </c>
      <c r="F11" s="171">
        <f>Položky!BB32</f>
        <v>0</v>
      </c>
      <c r="G11" s="171">
        <f>Položky!BC32</f>
        <v>0</v>
      </c>
      <c r="H11" s="171">
        <f>Položky!BD32</f>
        <v>0</v>
      </c>
      <c r="I11" s="172">
        <f>Položky!BE32</f>
        <v>0</v>
      </c>
    </row>
    <row r="12" spans="1:9" s="11" customFormat="1" x14ac:dyDescent="0.2">
      <c r="A12" s="169" t="str">
        <f>Položky!B33</f>
        <v>998</v>
      </c>
      <c r="B12" s="85" t="str">
        <f>Položky!C33</f>
        <v>Staveništní přesun hmot</v>
      </c>
      <c r="C12" s="86"/>
      <c r="D12" s="87"/>
      <c r="E12" s="170">
        <f>Položky!BA35</f>
        <v>0</v>
      </c>
      <c r="F12" s="171">
        <f>Položky!BB35</f>
        <v>0</v>
      </c>
      <c r="G12" s="171">
        <f>Položky!BC35</f>
        <v>0</v>
      </c>
      <c r="H12" s="171">
        <f>Položky!BD35</f>
        <v>0</v>
      </c>
      <c r="I12" s="172">
        <f>Položky!BE35</f>
        <v>0</v>
      </c>
    </row>
    <row r="13" spans="1:9" s="11" customFormat="1" x14ac:dyDescent="0.2">
      <c r="A13" s="169" t="str">
        <f>Položky!B36</f>
        <v>713</v>
      </c>
      <c r="B13" s="85" t="str">
        <f>Položky!C36</f>
        <v>Izolace tepelné</v>
      </c>
      <c r="C13" s="86"/>
      <c r="D13" s="87"/>
      <c r="E13" s="170">
        <f>Položky!BA41</f>
        <v>0</v>
      </c>
      <c r="F13" s="171">
        <f>Položky!BB41</f>
        <v>0</v>
      </c>
      <c r="G13" s="171">
        <f>Položky!BC41</f>
        <v>0</v>
      </c>
      <c r="H13" s="171">
        <f>Položky!BD41</f>
        <v>0</v>
      </c>
      <c r="I13" s="172">
        <f>Položky!BE41</f>
        <v>0</v>
      </c>
    </row>
    <row r="14" spans="1:9" s="11" customFormat="1" x14ac:dyDescent="0.2">
      <c r="A14" s="169" t="str">
        <f>Položky!B42</f>
        <v>721</v>
      </c>
      <c r="B14" s="85" t="str">
        <f>Položky!C42</f>
        <v>Vnitřní kanalizace</v>
      </c>
      <c r="C14" s="86"/>
      <c r="D14" s="87"/>
      <c r="E14" s="170">
        <f>Položky!BA55</f>
        <v>0</v>
      </c>
      <c r="F14" s="171">
        <f>Položky!BB55</f>
        <v>0</v>
      </c>
      <c r="G14" s="171">
        <f>Položky!BC55</f>
        <v>0</v>
      </c>
      <c r="H14" s="171">
        <f>Položky!BD55</f>
        <v>0</v>
      </c>
      <c r="I14" s="172">
        <f>Položky!BE55</f>
        <v>0</v>
      </c>
    </row>
    <row r="15" spans="1:9" s="11" customFormat="1" x14ac:dyDescent="0.2">
      <c r="A15" s="169" t="str">
        <f>Položky!B56</f>
        <v>722</v>
      </c>
      <c r="B15" s="85" t="str">
        <f>Položky!C56</f>
        <v>Vnitřní vodovod</v>
      </c>
      <c r="C15" s="86"/>
      <c r="D15" s="87"/>
      <c r="E15" s="170">
        <f>Položky!BA87</f>
        <v>0</v>
      </c>
      <c r="F15" s="171">
        <f>Položky!BB87</f>
        <v>0</v>
      </c>
      <c r="G15" s="171">
        <f>Položky!BC87</f>
        <v>0</v>
      </c>
      <c r="H15" s="171">
        <f>Položky!BD87</f>
        <v>0</v>
      </c>
      <c r="I15" s="172">
        <f>Položky!BE87</f>
        <v>0</v>
      </c>
    </row>
    <row r="16" spans="1:9" s="11" customFormat="1" x14ac:dyDescent="0.2">
      <c r="A16" s="169" t="str">
        <f>Položky!B88</f>
        <v>723</v>
      </c>
      <c r="B16" s="85" t="str">
        <f>Položky!C88</f>
        <v>Vnitřní plynovod</v>
      </c>
      <c r="C16" s="86"/>
      <c r="D16" s="87"/>
      <c r="E16" s="170">
        <f>Položky!BA105</f>
        <v>0</v>
      </c>
      <c r="F16" s="171">
        <f>Položky!BB105</f>
        <v>0</v>
      </c>
      <c r="G16" s="171">
        <f>Položky!BC105</f>
        <v>0</v>
      </c>
      <c r="H16" s="171">
        <f>Položky!BD105</f>
        <v>0</v>
      </c>
      <c r="I16" s="172">
        <f>Položky!BE105</f>
        <v>0</v>
      </c>
    </row>
    <row r="17" spans="1:57" s="11" customFormat="1" x14ac:dyDescent="0.2">
      <c r="A17" s="169" t="str">
        <f>Položky!B106</f>
        <v>731</v>
      </c>
      <c r="B17" s="85" t="str">
        <f>Položky!C106</f>
        <v>Kotelny</v>
      </c>
      <c r="C17" s="86"/>
      <c r="D17" s="87"/>
      <c r="E17" s="170">
        <f>Položky!BA128</f>
        <v>0</v>
      </c>
      <c r="F17" s="171">
        <f>Položky!BB128</f>
        <v>0</v>
      </c>
      <c r="G17" s="171">
        <f>Položky!BC128</f>
        <v>0</v>
      </c>
      <c r="H17" s="171">
        <f>Položky!BD128</f>
        <v>0</v>
      </c>
      <c r="I17" s="172">
        <f>Položky!BE128</f>
        <v>0</v>
      </c>
    </row>
    <row r="18" spans="1:57" s="11" customFormat="1" x14ac:dyDescent="0.2">
      <c r="A18" s="169" t="str">
        <f>Položky!B129</f>
        <v>732</v>
      </c>
      <c r="B18" s="85" t="str">
        <f>Položky!C129</f>
        <v>Strojovny</v>
      </c>
      <c r="C18" s="86"/>
      <c r="D18" s="87"/>
      <c r="E18" s="170">
        <f>Položky!BA140</f>
        <v>0</v>
      </c>
      <c r="F18" s="171">
        <f>Položky!BB140</f>
        <v>0</v>
      </c>
      <c r="G18" s="171">
        <f>Položky!BC140</f>
        <v>0</v>
      </c>
      <c r="H18" s="171">
        <f>Položky!BD140</f>
        <v>0</v>
      </c>
      <c r="I18" s="172">
        <f>Položky!BE140</f>
        <v>0</v>
      </c>
    </row>
    <row r="19" spans="1:57" s="11" customFormat="1" x14ac:dyDescent="0.2">
      <c r="A19" s="169" t="str">
        <f>Položky!B141</f>
        <v>733</v>
      </c>
      <c r="B19" s="85" t="str">
        <f>Položky!C141</f>
        <v>Rozvod potrubí</v>
      </c>
      <c r="C19" s="86"/>
      <c r="D19" s="87"/>
      <c r="E19" s="170">
        <f>Položky!BA155</f>
        <v>0</v>
      </c>
      <c r="F19" s="171">
        <f>Položky!BB155</f>
        <v>0</v>
      </c>
      <c r="G19" s="171">
        <f>Položky!BC155</f>
        <v>0</v>
      </c>
      <c r="H19" s="171">
        <f>Položky!BD155</f>
        <v>0</v>
      </c>
      <c r="I19" s="172">
        <f>Položky!BE155</f>
        <v>0</v>
      </c>
    </row>
    <row r="20" spans="1:57" s="11" customFormat="1" x14ac:dyDescent="0.2">
      <c r="A20" s="169" t="str">
        <f>Položky!B156</f>
        <v>734</v>
      </c>
      <c r="B20" s="85" t="str">
        <f>Položky!C156</f>
        <v>Armatury</v>
      </c>
      <c r="C20" s="86"/>
      <c r="D20" s="87"/>
      <c r="E20" s="170">
        <f>Položky!BA174</f>
        <v>0</v>
      </c>
      <c r="F20" s="171">
        <f>Položky!BB174</f>
        <v>0</v>
      </c>
      <c r="G20" s="171">
        <f>Položky!BC174</f>
        <v>0</v>
      </c>
      <c r="H20" s="171">
        <f>Položky!BD174</f>
        <v>0</v>
      </c>
      <c r="I20" s="172">
        <f>Položky!BE174</f>
        <v>0</v>
      </c>
    </row>
    <row r="21" spans="1:57" s="11" customFormat="1" x14ac:dyDescent="0.2">
      <c r="A21" s="169" t="str">
        <f>Položky!B175</f>
        <v>784</v>
      </c>
      <c r="B21" s="85" t="str">
        <f>Položky!C175</f>
        <v>Dokončovací práce - malby</v>
      </c>
      <c r="C21" s="86"/>
      <c r="D21" s="87"/>
      <c r="E21" s="170">
        <f>Položky!BA177</f>
        <v>0</v>
      </c>
      <c r="F21" s="171">
        <f>Položky!BB177</f>
        <v>0</v>
      </c>
      <c r="G21" s="171">
        <f>Položky!BC177</f>
        <v>0</v>
      </c>
      <c r="H21" s="171">
        <f>Položky!BD177</f>
        <v>0</v>
      </c>
      <c r="I21" s="172">
        <f>Položky!BE177</f>
        <v>0</v>
      </c>
    </row>
    <row r="22" spans="1:57" s="11" customFormat="1" x14ac:dyDescent="0.2">
      <c r="A22" s="169" t="str">
        <f>Položky!B178</f>
        <v>M21</v>
      </c>
      <c r="B22" s="85" t="str">
        <f>Položky!C178</f>
        <v>Elektromontáže a systém měření a regulace</v>
      </c>
      <c r="C22" s="86"/>
      <c r="D22" s="87"/>
      <c r="E22" s="170">
        <f>Položky!BA205</f>
        <v>0</v>
      </c>
      <c r="F22" s="171">
        <f>Položky!BB205</f>
        <v>0</v>
      </c>
      <c r="G22" s="171">
        <f>Položky!BC205</f>
        <v>0</v>
      </c>
      <c r="H22" s="171">
        <f>Položky!BD205</f>
        <v>0</v>
      </c>
      <c r="I22" s="172">
        <f>Položky!BE205</f>
        <v>0</v>
      </c>
    </row>
    <row r="23" spans="1:57" s="11" customFormat="1" ht="13.5" thickBot="1" x14ac:dyDescent="0.25">
      <c r="A23" s="169" t="str">
        <f>Položky!B206</f>
        <v>A02</v>
      </c>
      <c r="B23" s="85" t="str">
        <f>Položky!C206</f>
        <v>Hodinové zúčtovací sazby</v>
      </c>
      <c r="C23" s="86"/>
      <c r="D23" s="87"/>
      <c r="E23" s="170">
        <f>Položky!BA212</f>
        <v>0</v>
      </c>
      <c r="F23" s="171">
        <f>Položky!BB212</f>
        <v>0</v>
      </c>
      <c r="G23" s="171">
        <f>Položky!BC212</f>
        <v>0</v>
      </c>
      <c r="H23" s="171">
        <f>Položky!BD212</f>
        <v>0</v>
      </c>
      <c r="I23" s="172">
        <f>Položky!BE212</f>
        <v>0</v>
      </c>
    </row>
    <row r="24" spans="1:57" s="93" customFormat="1" ht="13.5" thickBot="1" x14ac:dyDescent="0.25">
      <c r="A24" s="88"/>
      <c r="B24" s="80" t="s">
        <v>50</v>
      </c>
      <c r="C24" s="80"/>
      <c r="D24" s="89"/>
      <c r="E24" s="90">
        <f>SUM(E7:E23)</f>
        <v>0</v>
      </c>
      <c r="F24" s="91">
        <f>SUM(F7:F23)</f>
        <v>0</v>
      </c>
      <c r="G24" s="91">
        <f>SUM(G7:G23)</f>
        <v>0</v>
      </c>
      <c r="H24" s="91">
        <f>SUM(H7:H23)</f>
        <v>0</v>
      </c>
      <c r="I24" s="92">
        <f>SUM(I7:I23)</f>
        <v>0</v>
      </c>
      <c r="Q24" s="173">
        <f>SUM(F13:F23)</f>
        <v>0</v>
      </c>
    </row>
    <row r="25" spans="1:57" x14ac:dyDescent="0.2">
      <c r="A25" s="86"/>
      <c r="B25" s="86"/>
      <c r="C25" s="86"/>
      <c r="D25" s="86"/>
      <c r="E25" s="86"/>
      <c r="F25" s="86"/>
      <c r="G25" s="86"/>
      <c r="H25" s="86"/>
      <c r="I25" s="86"/>
    </row>
    <row r="26" spans="1:57" ht="19.5" customHeight="1" x14ac:dyDescent="0.25">
      <c r="A26" s="94" t="s">
        <v>51</v>
      </c>
      <c r="B26" s="94"/>
      <c r="C26" s="94"/>
      <c r="D26" s="94"/>
      <c r="E26" s="94"/>
      <c r="F26" s="94"/>
      <c r="G26" s="95"/>
      <c r="H26" s="94"/>
      <c r="I26" s="94"/>
      <c r="BA26" s="30"/>
      <c r="BB26" s="30"/>
      <c r="BC26" s="30"/>
      <c r="BD26" s="30"/>
      <c r="BE26" s="30"/>
    </row>
    <row r="27" spans="1:57" ht="13.5" thickBot="1" x14ac:dyDescent="0.25">
      <c r="A27" s="96"/>
      <c r="B27" s="96"/>
      <c r="C27" s="96"/>
      <c r="D27" s="96"/>
      <c r="E27" s="96"/>
      <c r="F27" s="96"/>
      <c r="G27" s="96"/>
      <c r="H27" s="96"/>
      <c r="I27" s="96"/>
    </row>
    <row r="28" spans="1:57" x14ac:dyDescent="0.2">
      <c r="A28" s="97" t="s">
        <v>52</v>
      </c>
      <c r="B28" s="98"/>
      <c r="C28" s="98"/>
      <c r="D28" s="99"/>
      <c r="E28" s="100" t="s">
        <v>53</v>
      </c>
      <c r="F28" s="101" t="s">
        <v>54</v>
      </c>
      <c r="G28" s="102" t="s">
        <v>55</v>
      </c>
      <c r="H28" s="103"/>
      <c r="I28" s="104" t="s">
        <v>53</v>
      </c>
    </row>
    <row r="29" spans="1:57" x14ac:dyDescent="0.2">
      <c r="A29" s="105"/>
      <c r="B29" s="106"/>
      <c r="C29" s="106"/>
      <c r="D29" s="107"/>
      <c r="E29" s="108"/>
      <c r="F29" s="205">
        <v>0</v>
      </c>
      <c r="G29" s="109">
        <f>(HSV+PSV)</f>
        <v>0</v>
      </c>
      <c r="H29" s="110"/>
      <c r="I29" s="111">
        <f>E29+F29*G29/100</f>
        <v>0</v>
      </c>
      <c r="BA29">
        <v>8</v>
      </c>
    </row>
    <row r="30" spans="1:57" ht="13.5" thickBot="1" x14ac:dyDescent="0.25">
      <c r="A30" s="112"/>
      <c r="B30" s="113" t="s">
        <v>56</v>
      </c>
      <c r="C30" s="114"/>
      <c r="D30" s="115"/>
      <c r="E30" s="116"/>
      <c r="F30" s="117"/>
      <c r="G30" s="117"/>
      <c r="H30" s="224">
        <f>SUM(I29:I29)</f>
        <v>0</v>
      </c>
      <c r="I30" s="225"/>
    </row>
    <row r="31" spans="1:57" x14ac:dyDescent="0.2">
      <c r="A31" s="96"/>
      <c r="B31" s="96"/>
      <c r="C31" s="96"/>
      <c r="D31" s="96"/>
      <c r="E31" s="96"/>
      <c r="F31" s="96"/>
      <c r="G31" s="96"/>
      <c r="H31" s="96"/>
      <c r="I31" s="96"/>
    </row>
    <row r="32" spans="1:57" x14ac:dyDescent="0.2">
      <c r="B32" s="93"/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  <row r="71" spans="6:9" x14ac:dyDescent="0.2">
      <c r="F71" s="118"/>
      <c r="G71" s="119"/>
      <c r="H71" s="119"/>
      <c r="I71" s="120"/>
    </row>
    <row r="72" spans="6:9" x14ac:dyDescent="0.2">
      <c r="F72" s="118"/>
      <c r="G72" s="119"/>
      <c r="H72" s="119"/>
      <c r="I72" s="120"/>
    </row>
    <row r="73" spans="6:9" x14ac:dyDescent="0.2">
      <c r="F73" s="118"/>
      <c r="G73" s="119"/>
      <c r="H73" s="119"/>
      <c r="I73" s="120"/>
    </row>
    <row r="74" spans="6:9" x14ac:dyDescent="0.2">
      <c r="F74" s="118"/>
      <c r="G74" s="119"/>
      <c r="H74" s="119"/>
      <c r="I74" s="120"/>
    </row>
    <row r="75" spans="6:9" x14ac:dyDescent="0.2">
      <c r="F75" s="118"/>
      <c r="G75" s="119"/>
      <c r="H75" s="119"/>
      <c r="I75" s="120"/>
    </row>
    <row r="76" spans="6:9" x14ac:dyDescent="0.2">
      <c r="F76" s="118"/>
      <c r="G76" s="119"/>
      <c r="H76" s="119"/>
      <c r="I76" s="120"/>
    </row>
    <row r="77" spans="6:9" x14ac:dyDescent="0.2">
      <c r="F77" s="118"/>
      <c r="G77" s="119"/>
      <c r="H77" s="119"/>
      <c r="I77" s="120"/>
    </row>
    <row r="78" spans="6:9" x14ac:dyDescent="0.2">
      <c r="F78" s="118"/>
      <c r="G78" s="119"/>
      <c r="H78" s="119"/>
      <c r="I78" s="120"/>
    </row>
    <row r="79" spans="6:9" x14ac:dyDescent="0.2">
      <c r="F79" s="118"/>
      <c r="G79" s="119"/>
      <c r="H79" s="119"/>
      <c r="I79" s="120"/>
    </row>
    <row r="80" spans="6:9" x14ac:dyDescent="0.2">
      <c r="F80" s="118"/>
      <c r="G80" s="119"/>
      <c r="H80" s="119"/>
      <c r="I80" s="120"/>
    </row>
    <row r="81" spans="6:9" x14ac:dyDescent="0.2">
      <c r="F81" s="118"/>
      <c r="G81" s="119"/>
      <c r="H81" s="119"/>
      <c r="I81" s="120"/>
    </row>
  </sheetData>
  <sheetProtection algorithmName="SHA-512" hashValue="mxeWXHUC3Zp/I7ztRxz6H5HFLTNdZqpjcc3tLIwtRAW1OOZJOjsNI8QCAiXfF/KugtOtHxy4MuJO857+G08Y7Q==" saltValue="PRtCslM1MH+5SVooPovlCw==" spinCount="100000" sheet="1" objects="1" scenarios="1"/>
  <mergeCells count="4">
    <mergeCell ref="A1:B1"/>
    <mergeCell ref="A2:B2"/>
    <mergeCell ref="G2:I2"/>
    <mergeCell ref="H30:I3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285"/>
  <sheetViews>
    <sheetView showGridLines="0" showZeros="0" topLeftCell="A10" zoomScale="170" zoomScaleNormal="170" workbookViewId="0">
      <pane xSplit="1" topLeftCell="B1" activePane="topRight" state="frozen"/>
      <selection pane="topRight" activeCell="E6" sqref="E6"/>
    </sheetView>
  </sheetViews>
  <sheetFormatPr defaultRowHeight="12.75" x14ac:dyDescent="0.2"/>
  <cols>
    <col min="1" max="1" width="4.7109375" style="121" customWidth="1"/>
    <col min="2" max="2" width="12.5703125" style="121" customWidth="1"/>
    <col min="3" max="3" width="40.42578125" style="121" customWidth="1"/>
    <col min="4" max="4" width="5.5703125" style="121" customWidth="1"/>
    <col min="5" max="5" width="8.5703125" style="163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26" t="s">
        <v>57</v>
      </c>
      <c r="B1" s="226"/>
      <c r="C1" s="226"/>
      <c r="D1" s="226"/>
      <c r="E1" s="226"/>
      <c r="F1" s="226"/>
      <c r="G1" s="226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27" t="s">
        <v>5</v>
      </c>
      <c r="B3" s="228"/>
      <c r="C3" s="126" t="s">
        <v>421</v>
      </c>
      <c r="D3" s="127"/>
      <c r="E3" s="128"/>
      <c r="F3" s="129">
        <f>Rekapitulace!H1</f>
        <v>0</v>
      </c>
      <c r="G3" s="130"/>
    </row>
    <row r="4" spans="1:104" ht="13.5" thickBot="1" x14ac:dyDescent="0.25">
      <c r="A4" s="229" t="s">
        <v>1</v>
      </c>
      <c r="B4" s="230"/>
      <c r="C4" s="131" t="s">
        <v>422</v>
      </c>
      <c r="D4" s="132"/>
      <c r="E4" s="231"/>
      <c r="F4" s="231"/>
      <c r="G4" s="232"/>
    </row>
    <row r="5" spans="1:104" ht="13.5" thickTop="1" x14ac:dyDescent="0.2">
      <c r="A5" s="133"/>
      <c r="B5" s="134"/>
      <c r="C5" s="134"/>
      <c r="D5" s="122"/>
      <c r="E5" s="135"/>
      <c r="F5" s="122"/>
      <c r="G5" s="136"/>
    </row>
    <row r="6" spans="1:104" x14ac:dyDescent="0.2">
      <c r="A6" s="137" t="s">
        <v>58</v>
      </c>
      <c r="B6" s="138" t="s">
        <v>59</v>
      </c>
      <c r="C6" s="138" t="s">
        <v>60</v>
      </c>
      <c r="D6" s="138" t="s">
        <v>61</v>
      </c>
      <c r="E6" s="139" t="s">
        <v>62</v>
      </c>
      <c r="F6" s="138" t="s">
        <v>63</v>
      </c>
      <c r="G6" s="140" t="s">
        <v>64</v>
      </c>
    </row>
    <row r="7" spans="1:104" x14ac:dyDescent="0.2">
      <c r="A7" s="186" t="s">
        <v>65</v>
      </c>
      <c r="B7" s="187" t="s">
        <v>410</v>
      </c>
      <c r="C7" s="188" t="s">
        <v>411</v>
      </c>
      <c r="D7" s="189"/>
      <c r="E7" s="190"/>
      <c r="F7" s="202"/>
      <c r="G7" s="146"/>
      <c r="H7" s="147"/>
      <c r="I7" s="147"/>
      <c r="O7" s="148">
        <v>1</v>
      </c>
    </row>
    <row r="8" spans="1:104" x14ac:dyDescent="0.2">
      <c r="A8" s="191">
        <v>1</v>
      </c>
      <c r="B8" s="192" t="s">
        <v>412</v>
      </c>
      <c r="C8" s="193" t="s">
        <v>413</v>
      </c>
      <c r="D8" s="194" t="s">
        <v>68</v>
      </c>
      <c r="E8" s="195">
        <v>0.1</v>
      </c>
      <c r="F8" s="201">
        <v>0</v>
      </c>
      <c r="G8" s="154">
        <f t="shared" ref="G8:G10" si="0">E8*F8</f>
        <v>0</v>
      </c>
      <c r="O8" s="148">
        <v>2</v>
      </c>
      <c r="AA8" s="121">
        <v>12</v>
      </c>
      <c r="AB8" s="121">
        <v>0</v>
      </c>
      <c r="AC8" s="121">
        <v>1</v>
      </c>
      <c r="AZ8" s="121">
        <v>1</v>
      </c>
      <c r="BA8" s="121">
        <f t="shared" ref="BA8:BA10" si="1">IF(AZ8=1,G8,0)</f>
        <v>0</v>
      </c>
      <c r="BB8" s="121">
        <f t="shared" ref="BB8:BB10" si="2"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Z8" s="121">
        <v>3.1486999999999998</v>
      </c>
    </row>
    <row r="9" spans="1:104" x14ac:dyDescent="0.2">
      <c r="A9" s="191">
        <v>2</v>
      </c>
      <c r="B9" s="192" t="s">
        <v>414</v>
      </c>
      <c r="C9" s="196" t="s">
        <v>415</v>
      </c>
      <c r="D9" s="194" t="s">
        <v>69</v>
      </c>
      <c r="E9" s="195">
        <v>0.1</v>
      </c>
      <c r="F9" s="201">
        <v>0</v>
      </c>
      <c r="G9" s="154">
        <f t="shared" si="0"/>
        <v>0</v>
      </c>
      <c r="O9" s="148">
        <v>2</v>
      </c>
      <c r="AA9" s="121">
        <v>12</v>
      </c>
      <c r="AB9" s="121">
        <v>0</v>
      </c>
      <c r="AC9" s="121">
        <v>2</v>
      </c>
      <c r="AZ9" s="121">
        <v>1</v>
      </c>
      <c r="BA9" s="121">
        <f t="shared" si="1"/>
        <v>0</v>
      </c>
      <c r="BB9" s="121">
        <f t="shared" si="2"/>
        <v>0</v>
      </c>
    </row>
    <row r="10" spans="1:104" x14ac:dyDescent="0.2">
      <c r="A10" s="191">
        <v>3</v>
      </c>
      <c r="B10" s="192" t="s">
        <v>416</v>
      </c>
      <c r="C10" s="196" t="s">
        <v>425</v>
      </c>
      <c r="D10" s="194" t="s">
        <v>77</v>
      </c>
      <c r="E10" s="195">
        <v>1</v>
      </c>
      <c r="F10" s="201">
        <v>0</v>
      </c>
      <c r="G10" s="154">
        <f t="shared" si="0"/>
        <v>0</v>
      </c>
      <c r="O10" s="148">
        <v>2</v>
      </c>
      <c r="AA10" s="121">
        <v>12</v>
      </c>
      <c r="AB10" s="121">
        <v>0</v>
      </c>
      <c r="AC10" s="121">
        <v>2</v>
      </c>
      <c r="AZ10" s="121">
        <v>1</v>
      </c>
      <c r="BA10" s="121">
        <f t="shared" si="1"/>
        <v>0</v>
      </c>
      <c r="BB10" s="121">
        <f t="shared" si="2"/>
        <v>0</v>
      </c>
      <c r="BC10" s="121">
        <f>IF(AZ10=3,G10,0)</f>
        <v>0</v>
      </c>
      <c r="BD10" s="121">
        <f>IF(AZ10=4,G10,0)</f>
        <v>0</v>
      </c>
      <c r="BE10" s="121">
        <f>IF(AZ10=5,G10,0)</f>
        <v>0</v>
      </c>
      <c r="CZ10" s="121">
        <v>3.9199999999999999E-2</v>
      </c>
    </row>
    <row r="11" spans="1:104" x14ac:dyDescent="0.2">
      <c r="A11" s="197"/>
      <c r="B11" s="198" t="s">
        <v>67</v>
      </c>
      <c r="C11" s="199" t="str">
        <f>CONCATENATE(B7," ",C7)</f>
        <v>2 Základy, zvláštní zakládáni</v>
      </c>
      <c r="D11" s="197"/>
      <c r="E11" s="200"/>
      <c r="F11" s="203">
        <v>0</v>
      </c>
      <c r="G11" s="159">
        <f>SUM(G7:G10)</f>
        <v>0</v>
      </c>
      <c r="O11" s="148">
        <v>4</v>
      </c>
      <c r="BA11" s="160">
        <f>SUM(BA7:BA10)</f>
        <v>0</v>
      </c>
      <c r="BB11" s="160">
        <f>SUM(BB7:BB10)</f>
        <v>0</v>
      </c>
      <c r="BC11" s="160">
        <f>SUM(BC7:BC10)</f>
        <v>0</v>
      </c>
      <c r="BD11" s="160">
        <f>SUM(BD7:BD10)</f>
        <v>0</v>
      </c>
      <c r="BE11" s="160">
        <f>SUM(BE7:BE10)</f>
        <v>0</v>
      </c>
    </row>
    <row r="12" spans="1:104" x14ac:dyDescent="0.2">
      <c r="A12" s="186" t="s">
        <v>65</v>
      </c>
      <c r="B12" s="187" t="s">
        <v>70</v>
      </c>
      <c r="C12" s="188" t="s">
        <v>71</v>
      </c>
      <c r="D12" s="189"/>
      <c r="E12" s="190"/>
      <c r="F12" s="202"/>
      <c r="G12" s="146"/>
      <c r="H12" s="147"/>
      <c r="I12" s="147"/>
      <c r="O12" s="148">
        <v>1</v>
      </c>
    </row>
    <row r="13" spans="1:104" ht="45" x14ac:dyDescent="0.2">
      <c r="A13" s="191">
        <v>4</v>
      </c>
      <c r="B13" s="192" t="s">
        <v>73</v>
      </c>
      <c r="C13" s="193" t="s">
        <v>419</v>
      </c>
      <c r="D13" s="194" t="s">
        <v>68</v>
      </c>
      <c r="E13" s="195">
        <v>1</v>
      </c>
      <c r="F13" s="201">
        <v>0</v>
      </c>
      <c r="G13" s="154">
        <f>E13*F13</f>
        <v>0</v>
      </c>
      <c r="O13" s="148">
        <v>2</v>
      </c>
      <c r="AA13" s="121">
        <v>12</v>
      </c>
      <c r="AB13" s="121">
        <v>0</v>
      </c>
      <c r="AC13" s="121">
        <v>5</v>
      </c>
      <c r="AZ13" s="121">
        <v>1</v>
      </c>
      <c r="BA13" s="121">
        <f>IF(AZ13=1,G13,0)</f>
        <v>0</v>
      </c>
      <c r="BB13" s="121">
        <f>IF(AZ13=2,G13,0)</f>
        <v>0</v>
      </c>
      <c r="BC13" s="121">
        <f>IF(AZ13=3,G13,0)</f>
        <v>0</v>
      </c>
      <c r="BD13" s="121">
        <f>IF(AZ13=4,G13,0)</f>
        <v>0</v>
      </c>
      <c r="BE13" s="121">
        <f>IF(AZ13=5,G13,0)</f>
        <v>0</v>
      </c>
      <c r="CZ13" s="121">
        <v>1.86253</v>
      </c>
    </row>
    <row r="14" spans="1:104" x14ac:dyDescent="0.2">
      <c r="A14" s="197"/>
      <c r="B14" s="198" t="s">
        <v>67</v>
      </c>
      <c r="C14" s="199" t="str">
        <f>CONCATENATE(B12," ",C12)</f>
        <v>3 Svislé a kompletní konstrukce</v>
      </c>
      <c r="D14" s="197"/>
      <c r="E14" s="200"/>
      <c r="F14" s="203"/>
      <c r="G14" s="159">
        <f>SUM(G12:G13)</f>
        <v>0</v>
      </c>
      <c r="O14" s="148">
        <v>4</v>
      </c>
      <c r="BA14" s="160">
        <f>SUM(BA12:BA13)</f>
        <v>0</v>
      </c>
      <c r="BB14" s="160">
        <f>SUM(BB12:BB13)</f>
        <v>0</v>
      </c>
      <c r="BC14" s="160">
        <f>SUM(BC12:BC13)</f>
        <v>0</v>
      </c>
      <c r="BD14" s="160">
        <f>SUM(BD12:BD13)</f>
        <v>0</v>
      </c>
      <c r="BE14" s="160">
        <f>SUM(BE12:BE13)</f>
        <v>0</v>
      </c>
    </row>
    <row r="15" spans="1:104" x14ac:dyDescent="0.2">
      <c r="A15" s="186" t="s">
        <v>65</v>
      </c>
      <c r="B15" s="187" t="s">
        <v>74</v>
      </c>
      <c r="C15" s="188" t="s">
        <v>75</v>
      </c>
      <c r="D15" s="189"/>
      <c r="E15" s="190"/>
      <c r="F15" s="202"/>
      <c r="G15" s="146"/>
      <c r="H15" s="147"/>
      <c r="I15" s="147"/>
      <c r="O15" s="148">
        <v>1</v>
      </c>
    </row>
    <row r="16" spans="1:104" ht="22.5" x14ac:dyDescent="0.2">
      <c r="A16" s="191">
        <v>5</v>
      </c>
      <c r="B16" s="192" t="s">
        <v>428</v>
      </c>
      <c r="C16" s="196" t="s">
        <v>427</v>
      </c>
      <c r="D16" s="194" t="s">
        <v>72</v>
      </c>
      <c r="E16" s="195">
        <v>7.5</v>
      </c>
      <c r="F16" s="201">
        <v>0</v>
      </c>
      <c r="G16" s="154">
        <f t="shared" ref="G16:G19" si="3">E16*F16</f>
        <v>0</v>
      </c>
      <c r="O16" s="148">
        <v>2</v>
      </c>
      <c r="AA16" s="121">
        <v>12</v>
      </c>
      <c r="AB16" s="121">
        <v>0</v>
      </c>
      <c r="AC16" s="121">
        <v>6</v>
      </c>
      <c r="AZ16" s="121">
        <v>1</v>
      </c>
      <c r="BA16" s="121">
        <f t="shared" ref="BA16:BA19" si="4">IF(AZ16=1,G16,0)</f>
        <v>0</v>
      </c>
      <c r="BB16" s="121">
        <f t="shared" ref="BB16:BB19" si="5">IF(AZ16=2,G16,0)</f>
        <v>0</v>
      </c>
      <c r="BC16" s="121">
        <f t="shared" ref="BC16:BC19" si="6">IF(AZ16=3,G16,0)</f>
        <v>0</v>
      </c>
      <c r="BD16" s="121">
        <f t="shared" ref="BD16:BD19" si="7">IF(AZ16=4,G16,0)</f>
        <v>0</v>
      </c>
      <c r="BE16" s="121">
        <f t="shared" ref="BE16:BE19" si="8">IF(AZ16=5,G16,0)</f>
        <v>0</v>
      </c>
      <c r="CZ16" s="121">
        <v>0</v>
      </c>
    </row>
    <row r="17" spans="1:104" ht="22.5" x14ac:dyDescent="0.2">
      <c r="A17" s="191">
        <v>6</v>
      </c>
      <c r="B17" s="192" t="s">
        <v>417</v>
      </c>
      <c r="C17" s="193" t="s">
        <v>418</v>
      </c>
      <c r="D17" s="194" t="s">
        <v>69</v>
      </c>
      <c r="E17" s="195">
        <v>15</v>
      </c>
      <c r="F17" s="201">
        <v>0</v>
      </c>
      <c r="G17" s="154">
        <f t="shared" si="3"/>
        <v>0</v>
      </c>
      <c r="O17" s="148">
        <v>2</v>
      </c>
      <c r="AA17" s="121">
        <v>12</v>
      </c>
      <c r="AB17" s="121">
        <v>0</v>
      </c>
      <c r="AC17" s="121">
        <v>7</v>
      </c>
      <c r="AZ17" s="121">
        <v>1</v>
      </c>
      <c r="BA17" s="121">
        <f t="shared" si="4"/>
        <v>0</v>
      </c>
      <c r="BB17" s="121">
        <f t="shared" si="5"/>
        <v>0</v>
      </c>
      <c r="BC17" s="121">
        <f t="shared" si="6"/>
        <v>0</v>
      </c>
      <c r="BD17" s="121">
        <f t="shared" si="7"/>
        <v>0</v>
      </c>
      <c r="BE17" s="121">
        <f t="shared" si="8"/>
        <v>0</v>
      </c>
      <c r="CZ17" s="121">
        <v>0</v>
      </c>
    </row>
    <row r="18" spans="1:104" x14ac:dyDescent="0.2">
      <c r="A18" s="191">
        <v>7</v>
      </c>
      <c r="B18" s="192" t="s">
        <v>429</v>
      </c>
      <c r="C18" s="193" t="s">
        <v>432</v>
      </c>
      <c r="D18" s="194" t="s">
        <v>72</v>
      </c>
      <c r="E18" s="195">
        <v>1</v>
      </c>
      <c r="F18" s="201">
        <v>0</v>
      </c>
      <c r="G18" s="154">
        <f t="shared" ref="G18" si="9">E18*F18</f>
        <v>0</v>
      </c>
      <c r="O18" s="148">
        <v>2</v>
      </c>
      <c r="AA18" s="121">
        <v>12</v>
      </c>
      <c r="AB18" s="121">
        <v>0</v>
      </c>
      <c r="AC18" s="121">
        <v>9</v>
      </c>
      <c r="AZ18" s="121">
        <v>1</v>
      </c>
      <c r="BA18" s="121">
        <f t="shared" ref="BA18" si="10">IF(AZ18=1,G18,0)</f>
        <v>0</v>
      </c>
    </row>
    <row r="19" spans="1:104" x14ac:dyDescent="0.2">
      <c r="A19" s="191">
        <v>8</v>
      </c>
      <c r="B19" s="192" t="s">
        <v>431</v>
      </c>
      <c r="C19" s="193" t="s">
        <v>430</v>
      </c>
      <c r="D19" s="194" t="s">
        <v>72</v>
      </c>
      <c r="E19" s="195">
        <v>6</v>
      </c>
      <c r="F19" s="201">
        <v>0</v>
      </c>
      <c r="G19" s="154">
        <f t="shared" si="3"/>
        <v>0</v>
      </c>
      <c r="O19" s="148">
        <v>2</v>
      </c>
      <c r="AA19" s="121">
        <v>12</v>
      </c>
      <c r="AB19" s="121">
        <v>0</v>
      </c>
      <c r="AC19" s="121">
        <v>9</v>
      </c>
      <c r="AZ19" s="121">
        <v>1</v>
      </c>
      <c r="BA19" s="121">
        <f t="shared" si="4"/>
        <v>0</v>
      </c>
      <c r="BB19" s="121">
        <f t="shared" si="5"/>
        <v>0</v>
      </c>
      <c r="BC19" s="121">
        <f t="shared" si="6"/>
        <v>0</v>
      </c>
      <c r="BD19" s="121">
        <f t="shared" si="7"/>
        <v>0</v>
      </c>
      <c r="BE19" s="121">
        <f t="shared" si="8"/>
        <v>0</v>
      </c>
      <c r="CZ19" s="121">
        <v>0</v>
      </c>
    </row>
    <row r="20" spans="1:104" x14ac:dyDescent="0.2">
      <c r="A20" s="197"/>
      <c r="B20" s="198" t="s">
        <v>67</v>
      </c>
      <c r="C20" s="199" t="str">
        <f>CONCATENATE(B15," ",C15)</f>
        <v>6 Úpravy povrchu,podlahy</v>
      </c>
      <c r="D20" s="197"/>
      <c r="E20" s="200"/>
      <c r="F20" s="203"/>
      <c r="G20" s="159">
        <f>SUM(G15:G19)</f>
        <v>0</v>
      </c>
      <c r="O20" s="148">
        <v>4</v>
      </c>
      <c r="BA20" s="160">
        <f>SUM(BA15:BA19)</f>
        <v>0</v>
      </c>
      <c r="BB20" s="160">
        <f>SUM(BB15:BB19)</f>
        <v>0</v>
      </c>
      <c r="BC20" s="160">
        <f>SUM(BC15:BC19)</f>
        <v>0</v>
      </c>
      <c r="BD20" s="160">
        <f>SUM(BD15:BD19)</f>
        <v>0</v>
      </c>
      <c r="BE20" s="160">
        <f>SUM(BE15:BE19)</f>
        <v>0</v>
      </c>
    </row>
    <row r="21" spans="1:104" x14ac:dyDescent="0.2">
      <c r="A21" s="186" t="s">
        <v>65</v>
      </c>
      <c r="B21" s="187" t="s">
        <v>184</v>
      </c>
      <c r="C21" s="188" t="s">
        <v>185</v>
      </c>
      <c r="D21" s="189"/>
      <c r="E21" s="190"/>
      <c r="F21" s="202"/>
      <c r="G21" s="146"/>
      <c r="H21" s="147"/>
      <c r="I21" s="147"/>
      <c r="O21" s="148">
        <v>1</v>
      </c>
    </row>
    <row r="22" spans="1:104" ht="22.5" x14ac:dyDescent="0.2">
      <c r="A22" s="191">
        <v>9</v>
      </c>
      <c r="B22" s="192" t="s">
        <v>76</v>
      </c>
      <c r="C22" s="193" t="s">
        <v>426</v>
      </c>
      <c r="D22" s="194" t="s">
        <v>69</v>
      </c>
      <c r="E22" s="195">
        <v>0.5</v>
      </c>
      <c r="F22" s="201">
        <v>0</v>
      </c>
      <c r="G22" s="154">
        <f t="shared" ref="G22:G24" si="11">E22*F22</f>
        <v>0</v>
      </c>
      <c r="O22" s="148">
        <v>2</v>
      </c>
      <c r="AA22" s="121">
        <v>12</v>
      </c>
      <c r="AB22" s="121">
        <v>0</v>
      </c>
      <c r="AC22" s="121">
        <v>17</v>
      </c>
      <c r="AZ22" s="121">
        <v>1</v>
      </c>
      <c r="BA22" s="121">
        <f t="shared" ref="BA22:BA24" si="12">IF(AZ22=1,G22,0)</f>
        <v>0</v>
      </c>
      <c r="BB22" s="121">
        <f t="shared" ref="BB22:BB24" si="13"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Z22" s="121">
        <v>1.17E-3</v>
      </c>
    </row>
    <row r="23" spans="1:104" ht="22.5" x14ac:dyDescent="0.2">
      <c r="A23" s="191">
        <v>10</v>
      </c>
      <c r="B23" s="192" t="s">
        <v>167</v>
      </c>
      <c r="C23" s="193" t="s">
        <v>186</v>
      </c>
      <c r="D23" s="194" t="s">
        <v>69</v>
      </c>
      <c r="E23" s="195">
        <v>15</v>
      </c>
      <c r="F23" s="201">
        <v>0</v>
      </c>
      <c r="G23" s="154">
        <f t="shared" si="11"/>
        <v>0</v>
      </c>
      <c r="O23" s="148">
        <v>2</v>
      </c>
      <c r="AA23" s="121">
        <v>12</v>
      </c>
      <c r="AB23" s="121">
        <v>0</v>
      </c>
      <c r="AC23" s="121">
        <v>18</v>
      </c>
      <c r="AZ23" s="121">
        <v>1</v>
      </c>
      <c r="BA23" s="121">
        <f t="shared" si="12"/>
        <v>0</v>
      </c>
      <c r="BB23" s="121">
        <f t="shared" si="13"/>
        <v>0</v>
      </c>
      <c r="BC23" s="121">
        <f>IF(AZ23=3,G23,0)</f>
        <v>0</v>
      </c>
      <c r="BD23" s="121">
        <f>IF(AZ23=4,G23,0)</f>
        <v>0</v>
      </c>
      <c r="BE23" s="121">
        <f>IF(AZ23=5,G23,0)</f>
        <v>0</v>
      </c>
      <c r="CZ23" s="121">
        <v>1E-3</v>
      </c>
    </row>
    <row r="24" spans="1:104" ht="22.5" x14ac:dyDescent="0.2">
      <c r="A24" s="191">
        <v>11</v>
      </c>
      <c r="B24" s="192" t="s">
        <v>76</v>
      </c>
      <c r="C24" s="193" t="s">
        <v>245</v>
      </c>
      <c r="D24" s="194" t="s">
        <v>77</v>
      </c>
      <c r="E24" s="195">
        <v>2</v>
      </c>
      <c r="F24" s="201">
        <v>0</v>
      </c>
      <c r="G24" s="154">
        <f t="shared" si="11"/>
        <v>0</v>
      </c>
      <c r="O24" s="148">
        <v>2</v>
      </c>
      <c r="AA24" s="121">
        <v>12</v>
      </c>
      <c r="AB24" s="121">
        <v>0</v>
      </c>
      <c r="AC24" s="121">
        <v>19</v>
      </c>
      <c r="AZ24" s="121">
        <v>1</v>
      </c>
      <c r="BA24" s="121">
        <f t="shared" si="12"/>
        <v>0</v>
      </c>
      <c r="BB24" s="121">
        <f t="shared" si="13"/>
        <v>0</v>
      </c>
    </row>
    <row r="25" spans="1:104" x14ac:dyDescent="0.2">
      <c r="A25" s="197"/>
      <c r="B25" s="198" t="s">
        <v>67</v>
      </c>
      <c r="C25" s="199" t="str">
        <f>CONCATENATE(B21," ",C21)</f>
        <v>9 Ostatní konstrukce a práce, bourání</v>
      </c>
      <c r="D25" s="197"/>
      <c r="E25" s="200"/>
      <c r="F25" s="203">
        <v>0</v>
      </c>
      <c r="G25" s="159">
        <f>SUM(G21:G24)</f>
        <v>0</v>
      </c>
      <c r="O25" s="148">
        <v>4</v>
      </c>
      <c r="BA25" s="160">
        <f>SUM(BA21:BA24)</f>
        <v>0</v>
      </c>
      <c r="BB25" s="160">
        <f>SUM(BB21:BB24)</f>
        <v>0</v>
      </c>
      <c r="BC25" s="160">
        <f>SUM(BC21:BC24)</f>
        <v>0</v>
      </c>
      <c r="BD25" s="160">
        <f>SUM(BD21:BD24)</f>
        <v>0</v>
      </c>
      <c r="BE25" s="160">
        <f>SUM(BE21:BE24)</f>
        <v>0</v>
      </c>
    </row>
    <row r="26" spans="1:104" x14ac:dyDescent="0.2">
      <c r="A26" s="141" t="s">
        <v>65</v>
      </c>
      <c r="B26" s="142" t="s">
        <v>169</v>
      </c>
      <c r="C26" s="143" t="s">
        <v>170</v>
      </c>
      <c r="D26" s="144"/>
      <c r="E26" s="145"/>
      <c r="F26" s="202"/>
      <c r="G26" s="146"/>
      <c r="H26" s="147"/>
      <c r="I26" s="147"/>
      <c r="O26" s="148">
        <v>1</v>
      </c>
    </row>
    <row r="27" spans="1:104" ht="12.75" customHeight="1" x14ac:dyDescent="0.2">
      <c r="A27" s="149">
        <v>12</v>
      </c>
      <c r="B27" s="150" t="s">
        <v>180</v>
      </c>
      <c r="C27" s="151" t="s">
        <v>173</v>
      </c>
      <c r="D27" s="152" t="s">
        <v>80</v>
      </c>
      <c r="E27" s="153">
        <v>0.995</v>
      </c>
      <c r="F27" s="201">
        <v>0</v>
      </c>
      <c r="G27" s="154">
        <f>E27*F27</f>
        <v>0</v>
      </c>
      <c r="O27" s="148">
        <v>2</v>
      </c>
      <c r="AA27" s="121">
        <v>12</v>
      </c>
      <c r="AB27" s="121">
        <v>0</v>
      </c>
      <c r="AC27" s="121">
        <v>20</v>
      </c>
      <c r="AZ27" s="121">
        <v>1</v>
      </c>
      <c r="BA27" s="121">
        <f>IF(AZ27=1,G27,0)</f>
        <v>0</v>
      </c>
      <c r="BB27" s="121">
        <f>IF(AZ27=2,G27,0)</f>
        <v>0</v>
      </c>
      <c r="BC27" s="121">
        <f>IF(AZ27=3,G27,0)</f>
        <v>0</v>
      </c>
      <c r="BD27" s="121">
        <f>IF(AZ27=4,G27,0)</f>
        <v>0</v>
      </c>
      <c r="BE27" s="121">
        <f>IF(AZ27=5,G27,0)</f>
        <v>0</v>
      </c>
      <c r="CZ27" s="121">
        <v>0</v>
      </c>
    </row>
    <row r="28" spans="1:104" ht="22.5" x14ac:dyDescent="0.2">
      <c r="A28" s="149">
        <v>13</v>
      </c>
      <c r="B28" s="150" t="s">
        <v>181</v>
      </c>
      <c r="C28" s="151" t="s">
        <v>172</v>
      </c>
      <c r="D28" s="152" t="s">
        <v>80</v>
      </c>
      <c r="E28" s="153">
        <v>0.995</v>
      </c>
      <c r="F28" s="201">
        <v>0</v>
      </c>
      <c r="G28" s="154">
        <f>E28*F28</f>
        <v>0</v>
      </c>
      <c r="O28" s="148">
        <v>2</v>
      </c>
      <c r="AA28" s="121">
        <v>12</v>
      </c>
      <c r="AB28" s="121">
        <v>0</v>
      </c>
      <c r="AC28" s="121">
        <v>21</v>
      </c>
      <c r="AZ28" s="121">
        <v>1</v>
      </c>
      <c r="BA28" s="121">
        <f>IF(AZ28=1,G28,0)</f>
        <v>0</v>
      </c>
      <c r="BB28" s="121">
        <f>IF(AZ28=2,G28,0)</f>
        <v>0</v>
      </c>
      <c r="BC28" s="121">
        <f>IF(AZ28=3,G28,0)</f>
        <v>0</v>
      </c>
      <c r="BD28" s="121">
        <f>IF(AZ28=4,G28,0)</f>
        <v>0</v>
      </c>
      <c r="BE28" s="121">
        <f>IF(AZ28=5,G28,0)</f>
        <v>0</v>
      </c>
      <c r="CZ28" s="121">
        <v>0</v>
      </c>
    </row>
    <row r="29" spans="1:104" ht="22.5" x14ac:dyDescent="0.2">
      <c r="A29" s="149">
        <v>14</v>
      </c>
      <c r="B29" s="150" t="s">
        <v>174</v>
      </c>
      <c r="C29" s="151" t="s">
        <v>175</v>
      </c>
      <c r="D29" s="152" t="s">
        <v>80</v>
      </c>
      <c r="E29" s="153">
        <v>0.995</v>
      </c>
      <c r="F29" s="201">
        <v>0</v>
      </c>
      <c r="G29" s="154">
        <f>E29*F29</f>
        <v>0</v>
      </c>
      <c r="O29" s="148">
        <v>2</v>
      </c>
      <c r="AA29" s="121">
        <v>12</v>
      </c>
      <c r="AB29" s="121">
        <v>0</v>
      </c>
      <c r="AC29" s="121">
        <v>22</v>
      </c>
      <c r="AZ29" s="121">
        <v>1</v>
      </c>
      <c r="BA29" s="121">
        <f>IF(AZ29=1,G29,0)</f>
        <v>0</v>
      </c>
      <c r="BB29" s="121">
        <f>IF(AZ29=2,G29,0)</f>
        <v>0</v>
      </c>
    </row>
    <row r="30" spans="1:104" ht="22.5" x14ac:dyDescent="0.2">
      <c r="A30" s="149">
        <v>15</v>
      </c>
      <c r="B30" s="150" t="s">
        <v>176</v>
      </c>
      <c r="C30" s="151" t="s">
        <v>177</v>
      </c>
      <c r="D30" s="152" t="s">
        <v>80</v>
      </c>
      <c r="E30" s="153">
        <v>1</v>
      </c>
      <c r="F30" s="201">
        <v>0</v>
      </c>
      <c r="G30" s="154">
        <f>E30*F30</f>
        <v>0</v>
      </c>
      <c r="O30" s="148">
        <v>2</v>
      </c>
      <c r="AA30" s="121">
        <v>12</v>
      </c>
      <c r="AB30" s="121">
        <v>0</v>
      </c>
      <c r="AC30" s="121">
        <v>22</v>
      </c>
      <c r="AZ30" s="121">
        <v>1</v>
      </c>
      <c r="BA30" s="121">
        <f>IF(AZ30=1,G30,0)</f>
        <v>0</v>
      </c>
      <c r="BB30" s="121">
        <f>IF(AZ30=2,G30,0)</f>
        <v>0</v>
      </c>
    </row>
    <row r="31" spans="1:104" ht="22.5" x14ac:dyDescent="0.2">
      <c r="A31" s="149">
        <v>16</v>
      </c>
      <c r="B31" s="150" t="s">
        <v>178</v>
      </c>
      <c r="C31" s="151" t="s">
        <v>179</v>
      </c>
      <c r="D31" s="152" t="s">
        <v>80</v>
      </c>
      <c r="E31" s="153">
        <v>1</v>
      </c>
      <c r="F31" s="201">
        <v>0</v>
      </c>
      <c r="G31" s="154">
        <f>E31*F31</f>
        <v>0</v>
      </c>
      <c r="O31" s="148">
        <v>2</v>
      </c>
      <c r="AA31" s="121">
        <v>12</v>
      </c>
      <c r="AB31" s="121">
        <v>0</v>
      </c>
      <c r="AC31" s="121">
        <v>22</v>
      </c>
      <c r="AZ31" s="121">
        <v>1</v>
      </c>
      <c r="BA31" s="121">
        <f>IF(AZ31=1,G31,0)</f>
        <v>0</v>
      </c>
      <c r="BB31" s="121">
        <f>IF(AZ31=2,G31,0)</f>
        <v>0</v>
      </c>
      <c r="BC31" s="121">
        <f>IF(AZ31=3,G31,0)</f>
        <v>0</v>
      </c>
      <c r="BD31" s="121">
        <f>IF(AZ31=4,G31,0)</f>
        <v>0</v>
      </c>
      <c r="BE31" s="121">
        <f>IF(AZ31=5,G31,0)</f>
        <v>0</v>
      </c>
      <c r="CZ31" s="121">
        <v>0</v>
      </c>
    </row>
    <row r="32" spans="1:104" x14ac:dyDescent="0.2">
      <c r="A32" s="155"/>
      <c r="B32" s="156" t="s">
        <v>67</v>
      </c>
      <c r="C32" s="157" t="str">
        <f>CONCATENATE(B26," ",C26)</f>
        <v>997 Přesun sutě</v>
      </c>
      <c r="D32" s="155"/>
      <c r="E32" s="158"/>
      <c r="F32" s="203">
        <v>0</v>
      </c>
      <c r="G32" s="159">
        <f>SUM(G26:G31)</f>
        <v>0</v>
      </c>
      <c r="O32" s="148">
        <v>4</v>
      </c>
      <c r="BA32" s="160">
        <f>SUM(BA26:BA31)</f>
        <v>0</v>
      </c>
      <c r="BB32" s="160">
        <f>SUM(BB26:BB31)</f>
        <v>0</v>
      </c>
      <c r="BC32" s="160">
        <f>SUM(BC26:BC31)</f>
        <v>0</v>
      </c>
      <c r="BD32" s="160">
        <f>SUM(BD26:BD31)</f>
        <v>0</v>
      </c>
      <c r="BE32" s="160">
        <f>SUM(BE26:BE31)</f>
        <v>0</v>
      </c>
    </row>
    <row r="33" spans="1:104" x14ac:dyDescent="0.2">
      <c r="A33" s="141" t="s">
        <v>65</v>
      </c>
      <c r="B33" s="142" t="s">
        <v>171</v>
      </c>
      <c r="C33" s="143" t="s">
        <v>78</v>
      </c>
      <c r="D33" s="144"/>
      <c r="E33" s="145"/>
      <c r="F33" s="202"/>
      <c r="G33" s="146"/>
      <c r="H33" s="147"/>
      <c r="I33" s="147"/>
      <c r="O33" s="148">
        <v>1</v>
      </c>
    </row>
    <row r="34" spans="1:104" x14ac:dyDescent="0.2">
      <c r="A34" s="149">
        <v>17</v>
      </c>
      <c r="B34" s="150" t="s">
        <v>168</v>
      </c>
      <c r="C34" s="151" t="s">
        <v>79</v>
      </c>
      <c r="D34" s="152" t="s">
        <v>80</v>
      </c>
      <c r="E34" s="153">
        <v>1</v>
      </c>
      <c r="F34" s="201">
        <v>0</v>
      </c>
      <c r="G34" s="154">
        <f>E34*F34</f>
        <v>0</v>
      </c>
      <c r="O34" s="148">
        <v>2</v>
      </c>
      <c r="AA34" s="121">
        <v>12</v>
      </c>
      <c r="AB34" s="121">
        <v>0</v>
      </c>
      <c r="AC34" s="121">
        <v>23</v>
      </c>
      <c r="AZ34" s="121">
        <v>1</v>
      </c>
      <c r="BA34" s="121">
        <f>IF(AZ34=1,G34,0)</f>
        <v>0</v>
      </c>
      <c r="BB34" s="121">
        <f>IF(AZ34=2,G34,0)</f>
        <v>0</v>
      </c>
      <c r="BC34" s="121">
        <f>IF(AZ34=3,G34,0)</f>
        <v>0</v>
      </c>
      <c r="BD34" s="121">
        <f>IF(AZ34=4,G34,0)</f>
        <v>0</v>
      </c>
      <c r="BE34" s="121">
        <f>IF(AZ34=5,G34,0)</f>
        <v>0</v>
      </c>
      <c r="CZ34" s="121">
        <v>0</v>
      </c>
    </row>
    <row r="35" spans="1:104" x14ac:dyDescent="0.2">
      <c r="A35" s="155"/>
      <c r="B35" s="156" t="s">
        <v>67</v>
      </c>
      <c r="C35" s="157" t="str">
        <f>CONCATENATE(B33," ",C33)</f>
        <v>998 Staveništní přesun hmot</v>
      </c>
      <c r="D35" s="155"/>
      <c r="E35" s="158"/>
      <c r="F35" s="203"/>
      <c r="G35" s="159">
        <f>SUM(G33:G34)</f>
        <v>0</v>
      </c>
      <c r="O35" s="148">
        <v>4</v>
      </c>
      <c r="BA35" s="160">
        <f>SUM(BA33:BA34)</f>
        <v>0</v>
      </c>
      <c r="BB35" s="160">
        <f>SUM(BB33:BB34)</f>
        <v>0</v>
      </c>
      <c r="BC35" s="160">
        <f>SUM(BC33:BC34)</f>
        <v>0</v>
      </c>
      <c r="BD35" s="160">
        <f>SUM(BD33:BD34)</f>
        <v>0</v>
      </c>
      <c r="BE35" s="160">
        <f>SUM(BE33:BE34)</f>
        <v>0</v>
      </c>
    </row>
    <row r="36" spans="1:104" x14ac:dyDescent="0.2">
      <c r="A36" s="141" t="s">
        <v>65</v>
      </c>
      <c r="B36" s="142" t="s">
        <v>81</v>
      </c>
      <c r="C36" s="143" t="s">
        <v>82</v>
      </c>
      <c r="D36" s="144"/>
      <c r="E36" s="145"/>
      <c r="F36" s="202">
        <v>0</v>
      </c>
      <c r="G36" s="146"/>
      <c r="H36" s="147"/>
      <c r="I36" s="147"/>
      <c r="O36" s="148">
        <v>1</v>
      </c>
    </row>
    <row r="37" spans="1:104" x14ac:dyDescent="0.2">
      <c r="A37" s="149">
        <v>18</v>
      </c>
      <c r="B37" s="150" t="s">
        <v>402</v>
      </c>
      <c r="C37" s="151" t="s">
        <v>404</v>
      </c>
      <c r="D37" s="152" t="s">
        <v>72</v>
      </c>
      <c r="E37" s="153">
        <v>6</v>
      </c>
      <c r="F37" s="201">
        <v>0</v>
      </c>
      <c r="G37" s="154">
        <f t="shared" ref="G37:G40" si="14">E37*F37</f>
        <v>0</v>
      </c>
      <c r="O37" s="148">
        <v>2</v>
      </c>
      <c r="AA37" s="121">
        <v>12</v>
      </c>
      <c r="AB37" s="121">
        <v>0</v>
      </c>
      <c r="AC37" s="121">
        <v>24</v>
      </c>
      <c r="AZ37" s="121">
        <v>2</v>
      </c>
      <c r="BA37" s="121">
        <f t="shared" ref="BA37:BA40" si="15">IF(AZ37=1,G37,0)</f>
        <v>0</v>
      </c>
      <c r="BB37" s="121">
        <f t="shared" ref="BB37:BB40" si="16">IF(AZ37=2,G37,0)</f>
        <v>0</v>
      </c>
      <c r="BC37" s="121">
        <f t="shared" ref="BC37:BC40" si="17">IF(AZ37=3,G37,0)</f>
        <v>0</v>
      </c>
      <c r="BD37" s="121">
        <f t="shared" ref="BD37:BD40" si="18">IF(AZ37=4,G37,0)</f>
        <v>0</v>
      </c>
      <c r="BE37" s="121">
        <f t="shared" ref="BE37:BE40" si="19">IF(AZ37=5,G37,0)</f>
        <v>0</v>
      </c>
      <c r="CZ37" s="121">
        <v>0</v>
      </c>
    </row>
    <row r="38" spans="1:104" x14ac:dyDescent="0.2">
      <c r="A38" s="149">
        <v>19</v>
      </c>
      <c r="B38" s="150" t="s">
        <v>403</v>
      </c>
      <c r="C38" s="151" t="s">
        <v>405</v>
      </c>
      <c r="D38" s="152" t="s">
        <v>72</v>
      </c>
      <c r="E38" s="153">
        <v>5</v>
      </c>
      <c r="F38" s="201">
        <v>0</v>
      </c>
      <c r="G38" s="154">
        <f t="shared" si="14"/>
        <v>0</v>
      </c>
      <c r="O38" s="148">
        <v>2</v>
      </c>
      <c r="AA38" s="121">
        <v>12</v>
      </c>
      <c r="AB38" s="121">
        <v>0</v>
      </c>
      <c r="AC38" s="121">
        <v>25</v>
      </c>
      <c r="AZ38" s="121">
        <v>2</v>
      </c>
      <c r="BA38" s="121">
        <f t="shared" si="15"/>
        <v>0</v>
      </c>
      <c r="BB38" s="121">
        <f t="shared" si="16"/>
        <v>0</v>
      </c>
      <c r="BC38" s="121">
        <f t="shared" si="17"/>
        <v>0</v>
      </c>
      <c r="BD38" s="121">
        <f t="shared" si="18"/>
        <v>0</v>
      </c>
      <c r="BE38" s="121">
        <f t="shared" si="19"/>
        <v>0</v>
      </c>
      <c r="CZ38" s="121">
        <v>0</v>
      </c>
    </row>
    <row r="39" spans="1:104" x14ac:dyDescent="0.2">
      <c r="A39" s="149">
        <v>20</v>
      </c>
      <c r="B39" s="150" t="s">
        <v>407</v>
      </c>
      <c r="C39" s="151" t="s">
        <v>406</v>
      </c>
      <c r="D39" s="152" t="s">
        <v>72</v>
      </c>
      <c r="E39" s="153">
        <v>8</v>
      </c>
      <c r="F39" s="201">
        <v>0</v>
      </c>
      <c r="G39" s="154">
        <f t="shared" si="14"/>
        <v>0</v>
      </c>
      <c r="O39" s="148">
        <v>2</v>
      </c>
      <c r="AA39" s="121">
        <v>12</v>
      </c>
      <c r="AB39" s="121">
        <v>1</v>
      </c>
      <c r="AC39" s="121">
        <v>26</v>
      </c>
      <c r="AZ39" s="121">
        <v>2</v>
      </c>
      <c r="BA39" s="121">
        <f t="shared" si="15"/>
        <v>0</v>
      </c>
      <c r="BB39" s="121">
        <f t="shared" si="16"/>
        <v>0</v>
      </c>
      <c r="BC39" s="121">
        <f t="shared" si="17"/>
        <v>0</v>
      </c>
      <c r="BD39" s="121">
        <f t="shared" si="18"/>
        <v>0</v>
      </c>
      <c r="BE39" s="121">
        <f t="shared" si="19"/>
        <v>0</v>
      </c>
      <c r="CZ39" s="121">
        <v>7.2000000000000005E-4</v>
      </c>
    </row>
    <row r="40" spans="1:104" x14ac:dyDescent="0.2">
      <c r="A40" s="149">
        <v>21</v>
      </c>
      <c r="B40" s="150" t="s">
        <v>408</v>
      </c>
      <c r="C40" s="151" t="s">
        <v>409</v>
      </c>
      <c r="D40" s="152" t="s">
        <v>72</v>
      </c>
      <c r="E40" s="153">
        <v>6</v>
      </c>
      <c r="F40" s="201">
        <v>0</v>
      </c>
      <c r="G40" s="154">
        <f t="shared" si="14"/>
        <v>0</v>
      </c>
      <c r="O40" s="148">
        <v>2</v>
      </c>
      <c r="AA40" s="121">
        <v>12</v>
      </c>
      <c r="AB40" s="121">
        <v>1</v>
      </c>
      <c r="AC40" s="121">
        <v>27</v>
      </c>
      <c r="AZ40" s="121">
        <v>2</v>
      </c>
      <c r="BA40" s="121">
        <f t="shared" si="15"/>
        <v>0</v>
      </c>
      <c r="BB40" s="121">
        <f t="shared" si="16"/>
        <v>0</v>
      </c>
      <c r="BC40" s="121">
        <f t="shared" si="17"/>
        <v>0</v>
      </c>
      <c r="BD40" s="121">
        <f t="shared" si="18"/>
        <v>0</v>
      </c>
      <c r="BE40" s="121">
        <f t="shared" si="19"/>
        <v>0</v>
      </c>
      <c r="CZ40" s="121">
        <v>7.7999999999999999E-4</v>
      </c>
    </row>
    <row r="41" spans="1:104" x14ac:dyDescent="0.2">
      <c r="A41" s="155"/>
      <c r="B41" s="156" t="s">
        <v>67</v>
      </c>
      <c r="C41" s="157" t="str">
        <f>CONCATENATE(B36," ",C36)</f>
        <v>713 Izolace tepelné</v>
      </c>
      <c r="D41" s="155"/>
      <c r="E41" s="158"/>
      <c r="F41" s="203">
        <v>0</v>
      </c>
      <c r="G41" s="159">
        <f>SUM(G36:G40)</f>
        <v>0</v>
      </c>
      <c r="O41" s="148">
        <v>4</v>
      </c>
      <c r="BA41" s="160">
        <f>SUM(BA36:BA40)</f>
        <v>0</v>
      </c>
      <c r="BB41" s="160">
        <f>SUM(BB36:BB40)</f>
        <v>0</v>
      </c>
      <c r="BC41" s="160">
        <f>SUM(BC36:BC40)</f>
        <v>0</v>
      </c>
      <c r="BD41" s="160">
        <f>SUM(BD36:BD40)</f>
        <v>0</v>
      </c>
      <c r="BE41" s="160">
        <f>SUM(BE36:BE40)</f>
        <v>0</v>
      </c>
    </row>
    <row r="42" spans="1:104" x14ac:dyDescent="0.2">
      <c r="A42" s="141" t="s">
        <v>65</v>
      </c>
      <c r="B42" s="142" t="s">
        <v>83</v>
      </c>
      <c r="C42" s="143" t="s">
        <v>84</v>
      </c>
      <c r="D42" s="144"/>
      <c r="E42" s="145"/>
      <c r="F42" s="202">
        <v>0</v>
      </c>
      <c r="G42" s="146"/>
      <c r="H42" s="147"/>
      <c r="I42" s="147"/>
      <c r="O42" s="148">
        <v>1</v>
      </c>
    </row>
    <row r="43" spans="1:104" x14ac:dyDescent="0.2">
      <c r="A43" s="149">
        <v>22</v>
      </c>
      <c r="B43" s="150" t="s">
        <v>213</v>
      </c>
      <c r="C43" s="151" t="s">
        <v>246</v>
      </c>
      <c r="D43" s="152" t="s">
        <v>72</v>
      </c>
      <c r="E43" s="153">
        <v>3</v>
      </c>
      <c r="F43" s="201">
        <v>0</v>
      </c>
      <c r="G43" s="154">
        <f t="shared" ref="G43:G52" si="20">E43*F43</f>
        <v>0</v>
      </c>
      <c r="O43" s="148">
        <v>2</v>
      </c>
      <c r="AA43" s="121">
        <v>12</v>
      </c>
      <c r="AB43" s="121">
        <v>0</v>
      </c>
      <c r="AC43" s="121">
        <v>36</v>
      </c>
      <c r="AZ43" s="121">
        <v>2</v>
      </c>
      <c r="BA43" s="121">
        <f t="shared" ref="BA43:BA52" si="21">IF(AZ43=1,G43,0)</f>
        <v>0</v>
      </c>
      <c r="BB43" s="121">
        <f t="shared" ref="BB43:BB52" si="22">IF(AZ43=2,G43,0)</f>
        <v>0</v>
      </c>
      <c r="BC43" s="121">
        <f t="shared" ref="BC43:BC52" si="23">IF(AZ43=3,G43,0)</f>
        <v>0</v>
      </c>
      <c r="BD43" s="121">
        <f t="shared" ref="BD43:BD52" si="24">IF(AZ43=4,G43,0)</f>
        <v>0</v>
      </c>
      <c r="BE43" s="121">
        <f t="shared" ref="BE43:BE52" si="25">IF(AZ43=5,G43,0)</f>
        <v>0</v>
      </c>
      <c r="CZ43" s="121">
        <v>4.6999999999999999E-4</v>
      </c>
    </row>
    <row r="44" spans="1:104" x14ac:dyDescent="0.2">
      <c r="A44" s="149">
        <v>23</v>
      </c>
      <c r="B44" s="150" t="s">
        <v>214</v>
      </c>
      <c r="C44" s="151" t="s">
        <v>247</v>
      </c>
      <c r="D44" s="152" t="s">
        <v>72</v>
      </c>
      <c r="E44" s="153">
        <v>5</v>
      </c>
      <c r="F44" s="201">
        <v>0</v>
      </c>
      <c r="G44" s="154">
        <f t="shared" si="20"/>
        <v>0</v>
      </c>
      <c r="O44" s="148">
        <v>2</v>
      </c>
      <c r="AA44" s="121">
        <v>12</v>
      </c>
      <c r="AB44" s="121">
        <v>0</v>
      </c>
      <c r="AC44" s="121">
        <v>37</v>
      </c>
      <c r="AZ44" s="121">
        <v>2</v>
      </c>
      <c r="BA44" s="121">
        <f t="shared" si="21"/>
        <v>0</v>
      </c>
      <c r="BB44" s="121">
        <f t="shared" si="22"/>
        <v>0</v>
      </c>
      <c r="BC44" s="121">
        <f t="shared" si="23"/>
        <v>0</v>
      </c>
      <c r="BD44" s="121">
        <f t="shared" si="24"/>
        <v>0</v>
      </c>
      <c r="BE44" s="121">
        <f t="shared" si="25"/>
        <v>0</v>
      </c>
      <c r="CZ44" s="121">
        <v>6.9999999999999999E-4</v>
      </c>
    </row>
    <row r="45" spans="1:104" ht="22.5" x14ac:dyDescent="0.2">
      <c r="A45" s="149">
        <v>24</v>
      </c>
      <c r="B45" s="150" t="s">
        <v>248</v>
      </c>
      <c r="C45" s="151" t="s">
        <v>388</v>
      </c>
      <c r="D45" s="152" t="s">
        <v>77</v>
      </c>
      <c r="E45" s="153">
        <v>1</v>
      </c>
      <c r="F45" s="201">
        <v>0</v>
      </c>
      <c r="G45" s="154">
        <f t="shared" si="20"/>
        <v>0</v>
      </c>
      <c r="O45" s="148">
        <v>2</v>
      </c>
      <c r="AA45" s="121">
        <v>12</v>
      </c>
      <c r="AB45" s="121">
        <v>1</v>
      </c>
      <c r="AC45" s="121">
        <v>38</v>
      </c>
      <c r="AZ45" s="121">
        <v>2</v>
      </c>
      <c r="BA45" s="121">
        <f t="shared" si="21"/>
        <v>0</v>
      </c>
      <c r="BB45" s="121">
        <f t="shared" si="22"/>
        <v>0</v>
      </c>
      <c r="BC45" s="121">
        <f t="shared" si="23"/>
        <v>0</v>
      </c>
      <c r="BD45" s="121">
        <f t="shared" si="24"/>
        <v>0</v>
      </c>
      <c r="BE45" s="121">
        <f t="shared" si="25"/>
        <v>0</v>
      </c>
      <c r="CZ45" s="121">
        <v>5.1000000000000004E-4</v>
      </c>
    </row>
    <row r="46" spans="1:104" x14ac:dyDescent="0.2">
      <c r="A46" s="149">
        <v>25</v>
      </c>
      <c r="B46" s="150" t="s">
        <v>216</v>
      </c>
      <c r="C46" s="151" t="s">
        <v>215</v>
      </c>
      <c r="D46" s="152" t="s">
        <v>85</v>
      </c>
      <c r="E46" s="153">
        <v>3</v>
      </c>
      <c r="F46" s="201">
        <v>0</v>
      </c>
      <c r="G46" s="154">
        <f t="shared" si="20"/>
        <v>0</v>
      </c>
      <c r="O46" s="148">
        <v>2</v>
      </c>
      <c r="AA46" s="121">
        <v>12</v>
      </c>
      <c r="AB46" s="121">
        <v>1</v>
      </c>
      <c r="AC46" s="121">
        <v>39</v>
      </c>
      <c r="AZ46" s="121">
        <v>2</v>
      </c>
      <c r="BA46" s="121">
        <f t="shared" si="21"/>
        <v>0</v>
      </c>
      <c r="BB46" s="121">
        <f t="shared" si="22"/>
        <v>0</v>
      </c>
      <c r="BC46" s="121">
        <f t="shared" si="23"/>
        <v>0</v>
      </c>
      <c r="BD46" s="121">
        <f t="shared" si="24"/>
        <v>0</v>
      </c>
      <c r="BE46" s="121">
        <f t="shared" si="25"/>
        <v>0</v>
      </c>
      <c r="CZ46" s="121">
        <v>6.9999999999999994E-5</v>
      </c>
    </row>
    <row r="47" spans="1:104" x14ac:dyDescent="0.2">
      <c r="A47" s="149">
        <v>26</v>
      </c>
      <c r="B47" s="150" t="s">
        <v>219</v>
      </c>
      <c r="C47" s="151" t="s">
        <v>86</v>
      </c>
      <c r="D47" s="175" t="s">
        <v>85</v>
      </c>
      <c r="E47" s="176">
        <v>2</v>
      </c>
      <c r="F47" s="204">
        <v>0</v>
      </c>
      <c r="G47" s="177">
        <f t="shared" si="20"/>
        <v>0</v>
      </c>
      <c r="O47" s="148">
        <v>2</v>
      </c>
      <c r="AA47" s="121">
        <v>12</v>
      </c>
      <c r="AB47" s="121">
        <v>0</v>
      </c>
      <c r="AC47" s="121">
        <v>44</v>
      </c>
      <c r="AZ47" s="121">
        <v>2</v>
      </c>
      <c r="BA47" s="121">
        <f t="shared" si="21"/>
        <v>0</v>
      </c>
      <c r="BB47" s="121">
        <f t="shared" si="22"/>
        <v>0</v>
      </c>
      <c r="BC47" s="121">
        <f t="shared" si="23"/>
        <v>0</v>
      </c>
      <c r="BD47" s="121">
        <f t="shared" si="24"/>
        <v>0</v>
      </c>
      <c r="BE47" s="121">
        <f t="shared" si="25"/>
        <v>0</v>
      </c>
      <c r="CZ47" s="121">
        <v>0</v>
      </c>
    </row>
    <row r="48" spans="1:104" x14ac:dyDescent="0.2">
      <c r="A48" s="149">
        <v>27</v>
      </c>
      <c r="B48" s="150" t="s">
        <v>218</v>
      </c>
      <c r="C48" s="151" t="s">
        <v>87</v>
      </c>
      <c r="D48" s="152" t="s">
        <v>85</v>
      </c>
      <c r="E48" s="153">
        <v>2</v>
      </c>
      <c r="F48" s="201">
        <v>0</v>
      </c>
      <c r="G48" s="154">
        <f t="shared" si="20"/>
        <v>0</v>
      </c>
      <c r="O48" s="148">
        <v>2</v>
      </c>
      <c r="AA48" s="121">
        <v>12</v>
      </c>
      <c r="AB48" s="121">
        <v>0</v>
      </c>
      <c r="AC48" s="121">
        <v>45</v>
      </c>
      <c r="AZ48" s="121">
        <v>2</v>
      </c>
      <c r="BA48" s="121">
        <f t="shared" si="21"/>
        <v>0</v>
      </c>
      <c r="BB48" s="121">
        <f t="shared" si="22"/>
        <v>0</v>
      </c>
      <c r="BC48" s="121">
        <f t="shared" si="23"/>
        <v>0</v>
      </c>
      <c r="BD48" s="121">
        <f t="shared" si="24"/>
        <v>0</v>
      </c>
      <c r="BE48" s="121">
        <f t="shared" si="25"/>
        <v>0</v>
      </c>
      <c r="CZ48" s="121">
        <v>0</v>
      </c>
    </row>
    <row r="49" spans="1:104" x14ac:dyDescent="0.2">
      <c r="A49" s="149">
        <v>28</v>
      </c>
      <c r="B49" s="150" t="s">
        <v>217</v>
      </c>
      <c r="C49" s="151" t="s">
        <v>88</v>
      </c>
      <c r="D49" s="152" t="s">
        <v>85</v>
      </c>
      <c r="E49" s="153">
        <v>4</v>
      </c>
      <c r="F49" s="201">
        <v>0</v>
      </c>
      <c r="G49" s="154">
        <f t="shared" si="20"/>
        <v>0</v>
      </c>
      <c r="O49" s="148">
        <v>2</v>
      </c>
      <c r="AA49" s="121">
        <v>12</v>
      </c>
      <c r="AB49" s="121">
        <v>0</v>
      </c>
      <c r="AC49" s="121">
        <v>46</v>
      </c>
      <c r="AZ49" s="121">
        <v>2</v>
      </c>
      <c r="BA49" s="121">
        <f t="shared" si="21"/>
        <v>0</v>
      </c>
      <c r="BB49" s="121">
        <f t="shared" si="22"/>
        <v>0</v>
      </c>
      <c r="BC49" s="121">
        <f t="shared" si="23"/>
        <v>0</v>
      </c>
      <c r="BD49" s="121">
        <f t="shared" si="24"/>
        <v>0</v>
      </c>
      <c r="BE49" s="121">
        <f t="shared" si="25"/>
        <v>0</v>
      </c>
      <c r="CZ49" s="121">
        <v>0</v>
      </c>
    </row>
    <row r="50" spans="1:104" x14ac:dyDescent="0.2">
      <c r="A50" s="149">
        <v>29</v>
      </c>
      <c r="B50" s="150" t="s">
        <v>249</v>
      </c>
      <c r="C50" s="151" t="s">
        <v>220</v>
      </c>
      <c r="D50" s="152" t="s">
        <v>85</v>
      </c>
      <c r="E50" s="153">
        <v>1</v>
      </c>
      <c r="F50" s="201">
        <v>0</v>
      </c>
      <c r="G50" s="154">
        <f t="shared" si="20"/>
        <v>0</v>
      </c>
      <c r="O50" s="148">
        <v>2</v>
      </c>
      <c r="AA50" s="121">
        <v>12</v>
      </c>
      <c r="AB50" s="121">
        <v>0</v>
      </c>
      <c r="AC50" s="121">
        <v>47</v>
      </c>
      <c r="AZ50" s="121">
        <v>2</v>
      </c>
      <c r="BA50" s="121">
        <f t="shared" si="21"/>
        <v>0</v>
      </c>
      <c r="BB50" s="121">
        <f t="shared" si="22"/>
        <v>0</v>
      </c>
      <c r="BC50" s="121">
        <f t="shared" si="23"/>
        <v>0</v>
      </c>
      <c r="BD50" s="121">
        <f t="shared" si="24"/>
        <v>0</v>
      </c>
      <c r="BE50" s="121">
        <f t="shared" si="25"/>
        <v>0</v>
      </c>
      <c r="CZ50" s="121">
        <v>0</v>
      </c>
    </row>
    <row r="51" spans="1:104" x14ac:dyDescent="0.2">
      <c r="A51" s="149">
        <v>30</v>
      </c>
      <c r="B51" s="150" t="s">
        <v>433</v>
      </c>
      <c r="C51" s="151" t="s">
        <v>387</v>
      </c>
      <c r="D51" s="152" t="s">
        <v>85</v>
      </c>
      <c r="E51" s="153">
        <v>4</v>
      </c>
      <c r="F51" s="201">
        <v>0</v>
      </c>
      <c r="G51" s="154">
        <f t="shared" si="20"/>
        <v>0</v>
      </c>
      <c r="O51" s="148">
        <v>2</v>
      </c>
      <c r="AA51" s="121">
        <v>12</v>
      </c>
      <c r="AB51" s="121">
        <v>0</v>
      </c>
      <c r="AC51" s="121">
        <v>51</v>
      </c>
      <c r="AZ51" s="121">
        <v>2</v>
      </c>
      <c r="BA51" s="121">
        <f t="shared" si="21"/>
        <v>0</v>
      </c>
      <c r="BB51" s="121">
        <f t="shared" si="22"/>
        <v>0</v>
      </c>
      <c r="BC51" s="121">
        <f t="shared" si="23"/>
        <v>0</v>
      </c>
      <c r="BD51" s="121">
        <f t="shared" si="24"/>
        <v>0</v>
      </c>
      <c r="BE51" s="121">
        <f t="shared" si="25"/>
        <v>0</v>
      </c>
      <c r="CZ51" s="121">
        <v>0</v>
      </c>
    </row>
    <row r="52" spans="1:104" x14ac:dyDescent="0.2">
      <c r="A52" s="149">
        <v>31</v>
      </c>
      <c r="B52" s="150" t="s">
        <v>89</v>
      </c>
      <c r="C52" s="151" t="s">
        <v>90</v>
      </c>
      <c r="D52" s="152" t="s">
        <v>72</v>
      </c>
      <c r="E52" s="153">
        <v>20</v>
      </c>
      <c r="F52" s="201">
        <v>0</v>
      </c>
      <c r="G52" s="154">
        <f t="shared" si="20"/>
        <v>0</v>
      </c>
      <c r="O52" s="148">
        <v>2</v>
      </c>
      <c r="AA52" s="121">
        <v>12</v>
      </c>
      <c r="AB52" s="121">
        <v>0</v>
      </c>
      <c r="AC52" s="121">
        <v>60</v>
      </c>
      <c r="AZ52" s="121">
        <v>2</v>
      </c>
      <c r="BA52" s="121">
        <f t="shared" si="21"/>
        <v>0</v>
      </c>
      <c r="BB52" s="121">
        <f t="shared" si="22"/>
        <v>0</v>
      </c>
      <c r="BC52" s="121">
        <f t="shared" si="23"/>
        <v>0</v>
      </c>
      <c r="BD52" s="121">
        <f t="shared" si="24"/>
        <v>0</v>
      </c>
      <c r="BE52" s="121">
        <f t="shared" si="25"/>
        <v>0</v>
      </c>
      <c r="CZ52" s="121">
        <v>0</v>
      </c>
    </row>
    <row r="53" spans="1:104" x14ac:dyDescent="0.2">
      <c r="A53" s="149">
        <v>32</v>
      </c>
      <c r="B53" s="150" t="s">
        <v>434</v>
      </c>
      <c r="C53" s="151" t="s">
        <v>91</v>
      </c>
      <c r="D53" s="152" t="s">
        <v>77</v>
      </c>
      <c r="E53" s="153">
        <v>1</v>
      </c>
      <c r="F53" s="201">
        <v>0</v>
      </c>
      <c r="G53" s="154">
        <f t="shared" ref="G53" si="26">E53*F53</f>
        <v>0</v>
      </c>
      <c r="O53" s="148">
        <v>2</v>
      </c>
      <c r="AA53" s="121">
        <v>12</v>
      </c>
      <c r="AB53" s="121">
        <v>0</v>
      </c>
      <c r="AC53" s="121">
        <v>62</v>
      </c>
      <c r="AZ53" s="121">
        <v>2</v>
      </c>
      <c r="BA53" s="121">
        <f t="shared" ref="BA53" si="27">IF(AZ53=1,G53,0)</f>
        <v>0</v>
      </c>
      <c r="BB53" s="121">
        <f t="shared" ref="BB53" si="28">IF(AZ53=2,G53,0)</f>
        <v>0</v>
      </c>
      <c r="BC53" s="121">
        <f t="shared" ref="BC53" si="29">IF(AZ53=3,G53,0)</f>
        <v>0</v>
      </c>
    </row>
    <row r="54" spans="1:104" x14ac:dyDescent="0.2">
      <c r="A54" s="149">
        <v>32</v>
      </c>
      <c r="B54" s="150" t="s">
        <v>435</v>
      </c>
      <c r="C54" s="151" t="s">
        <v>389</v>
      </c>
      <c r="D54" s="152" t="s">
        <v>77</v>
      </c>
      <c r="E54" s="153">
        <v>1</v>
      </c>
      <c r="F54" s="201">
        <v>0</v>
      </c>
      <c r="G54" s="154">
        <f t="shared" ref="G54" si="30">E54*F54</f>
        <v>0</v>
      </c>
      <c r="O54" s="148">
        <v>2</v>
      </c>
      <c r="AA54" s="121">
        <v>12</v>
      </c>
      <c r="AB54" s="121">
        <v>0</v>
      </c>
      <c r="AC54" s="121">
        <v>62</v>
      </c>
      <c r="AZ54" s="121">
        <v>2</v>
      </c>
      <c r="BA54" s="121">
        <f t="shared" ref="BA54" si="31">IF(AZ54=1,G54,0)</f>
        <v>0</v>
      </c>
      <c r="BB54" s="121">
        <f t="shared" ref="BB54" si="32">IF(AZ54=2,G54,0)</f>
        <v>0</v>
      </c>
      <c r="BC54" s="121">
        <f t="shared" ref="BC54" si="33">IF(AZ54=3,G54,0)</f>
        <v>0</v>
      </c>
    </row>
    <row r="55" spans="1:104" x14ac:dyDescent="0.2">
      <c r="A55" s="155"/>
      <c r="B55" s="156" t="s">
        <v>67</v>
      </c>
      <c r="C55" s="157" t="str">
        <f>CONCATENATE(B42," ",C42)</f>
        <v>721 Vnitřní kanalizace</v>
      </c>
      <c r="D55" s="155"/>
      <c r="E55" s="158"/>
      <c r="F55" s="203">
        <v>0</v>
      </c>
      <c r="G55" s="159">
        <f>SUM(G42:G54)</f>
        <v>0</v>
      </c>
      <c r="O55" s="148">
        <v>4</v>
      </c>
      <c r="BA55" s="160">
        <f>SUM(BA42:BA54)</f>
        <v>0</v>
      </c>
      <c r="BB55" s="160">
        <f>SUM(BB42:BB54)</f>
        <v>0</v>
      </c>
      <c r="BC55" s="160">
        <f>SUM(BC42:BC54)</f>
        <v>0</v>
      </c>
      <c r="BD55" s="160">
        <f>SUM(BD42:BD54)</f>
        <v>0</v>
      </c>
      <c r="BE55" s="160">
        <f>SUM(BE42:BE54)</f>
        <v>0</v>
      </c>
    </row>
    <row r="56" spans="1:104" x14ac:dyDescent="0.2">
      <c r="A56" s="141" t="s">
        <v>65</v>
      </c>
      <c r="B56" s="142" t="s">
        <v>92</v>
      </c>
      <c r="C56" s="143" t="s">
        <v>93</v>
      </c>
      <c r="D56" s="144"/>
      <c r="E56" s="145"/>
      <c r="F56" s="202"/>
      <c r="G56" s="146"/>
      <c r="H56" s="147"/>
      <c r="I56" s="147"/>
      <c r="O56" s="148">
        <v>1</v>
      </c>
    </row>
    <row r="57" spans="1:104" ht="33.75" x14ac:dyDescent="0.2">
      <c r="A57" s="149">
        <v>34</v>
      </c>
      <c r="B57" s="150" t="s">
        <v>436</v>
      </c>
      <c r="C57" s="151" t="s">
        <v>390</v>
      </c>
      <c r="D57" s="152" t="s">
        <v>66</v>
      </c>
      <c r="E57" s="153">
        <v>1</v>
      </c>
      <c r="F57" s="201">
        <v>0</v>
      </c>
      <c r="G57" s="154">
        <f t="shared" ref="G57:G86" si="34">E57*F57</f>
        <v>0</v>
      </c>
      <c r="O57" s="148">
        <v>2</v>
      </c>
      <c r="AA57" s="121">
        <v>12</v>
      </c>
      <c r="AB57" s="121">
        <v>0</v>
      </c>
      <c r="AC57" s="121">
        <v>63</v>
      </c>
      <c r="AZ57" s="121">
        <v>2</v>
      </c>
      <c r="BA57" s="121">
        <f t="shared" ref="BA57:BA86" si="35">IF(AZ57=1,G57,0)</f>
        <v>0</v>
      </c>
      <c r="BB57" s="121">
        <f t="shared" ref="BB57:BB86" si="36">IF(AZ57=2,G57,0)</f>
        <v>0</v>
      </c>
      <c r="BC57" s="121">
        <f t="shared" ref="BC57:BC86" si="37">IF(AZ57=3,G57,0)</f>
        <v>0</v>
      </c>
      <c r="BD57" s="121">
        <f t="shared" ref="BD57:BD86" si="38">IF(AZ57=4,G57,0)</f>
        <v>0</v>
      </c>
      <c r="BE57" s="121">
        <f t="shared" ref="BE57:BE86" si="39">IF(AZ57=5,G57,0)</f>
        <v>0</v>
      </c>
      <c r="CZ57" s="121">
        <v>0</v>
      </c>
    </row>
    <row r="58" spans="1:104" x14ac:dyDescent="0.2">
      <c r="A58" s="149">
        <v>35</v>
      </c>
      <c r="B58" s="150" t="s">
        <v>391</v>
      </c>
      <c r="C58" s="151" t="s">
        <v>392</v>
      </c>
      <c r="D58" s="152" t="s">
        <v>66</v>
      </c>
      <c r="E58" s="153">
        <v>1</v>
      </c>
      <c r="F58" s="201">
        <v>0</v>
      </c>
      <c r="G58" s="154">
        <f t="shared" si="34"/>
        <v>0</v>
      </c>
      <c r="O58" s="148">
        <v>2</v>
      </c>
      <c r="AA58" s="121">
        <v>12</v>
      </c>
      <c r="AB58" s="121">
        <v>0</v>
      </c>
      <c r="AC58" s="121">
        <v>64</v>
      </c>
      <c r="AZ58" s="121">
        <v>2</v>
      </c>
      <c r="BA58" s="121">
        <f t="shared" si="35"/>
        <v>0</v>
      </c>
      <c r="BB58" s="121">
        <f t="shared" si="36"/>
        <v>0</v>
      </c>
      <c r="BC58" s="121">
        <f t="shared" si="37"/>
        <v>0</v>
      </c>
      <c r="BD58" s="121">
        <f t="shared" si="38"/>
        <v>0</v>
      </c>
      <c r="BE58" s="121">
        <f t="shared" si="39"/>
        <v>0</v>
      </c>
      <c r="CZ58" s="121">
        <v>0</v>
      </c>
    </row>
    <row r="59" spans="1:104" x14ac:dyDescent="0.2">
      <c r="A59" s="149">
        <v>36</v>
      </c>
      <c r="B59" s="150" t="s">
        <v>250</v>
      </c>
      <c r="C59" s="151" t="s">
        <v>94</v>
      </c>
      <c r="D59" s="152" t="s">
        <v>66</v>
      </c>
      <c r="E59" s="153">
        <v>1</v>
      </c>
      <c r="F59" s="201">
        <v>0</v>
      </c>
      <c r="G59" s="154">
        <f t="shared" si="34"/>
        <v>0</v>
      </c>
      <c r="O59" s="148">
        <v>2</v>
      </c>
      <c r="AA59" s="121">
        <v>12</v>
      </c>
      <c r="AB59" s="121">
        <v>0</v>
      </c>
      <c r="AC59" s="121">
        <v>65</v>
      </c>
      <c r="AZ59" s="121">
        <v>2</v>
      </c>
      <c r="BA59" s="121">
        <f t="shared" si="35"/>
        <v>0</v>
      </c>
      <c r="BB59" s="121">
        <f t="shared" si="36"/>
        <v>0</v>
      </c>
      <c r="BC59" s="121">
        <f t="shared" si="37"/>
        <v>0</v>
      </c>
      <c r="BD59" s="121">
        <f t="shared" si="38"/>
        <v>0</v>
      </c>
      <c r="BE59" s="121">
        <f t="shared" si="39"/>
        <v>0</v>
      </c>
      <c r="CZ59" s="121">
        <v>0</v>
      </c>
    </row>
    <row r="60" spans="1:104" x14ac:dyDescent="0.2">
      <c r="A60" s="149">
        <v>37</v>
      </c>
      <c r="B60" s="150" t="s">
        <v>251</v>
      </c>
      <c r="C60" s="151" t="s">
        <v>437</v>
      </c>
      <c r="D60" s="152" t="s">
        <v>85</v>
      </c>
      <c r="E60" s="153">
        <v>1</v>
      </c>
      <c r="F60" s="201">
        <v>0</v>
      </c>
      <c r="G60" s="154">
        <f t="shared" si="34"/>
        <v>0</v>
      </c>
      <c r="O60" s="148">
        <v>2</v>
      </c>
      <c r="AA60" s="121">
        <v>12</v>
      </c>
      <c r="AB60" s="121">
        <v>0</v>
      </c>
      <c r="AC60" s="121">
        <v>66</v>
      </c>
      <c r="AZ60" s="121">
        <v>2</v>
      </c>
      <c r="BA60" s="121">
        <f t="shared" si="35"/>
        <v>0</v>
      </c>
      <c r="BB60" s="121">
        <f t="shared" si="36"/>
        <v>0</v>
      </c>
      <c r="BC60" s="121">
        <f t="shared" si="37"/>
        <v>0</v>
      </c>
      <c r="BD60" s="121">
        <f t="shared" si="38"/>
        <v>0</v>
      </c>
      <c r="BE60" s="121">
        <f t="shared" si="39"/>
        <v>0</v>
      </c>
      <c r="CZ60" s="121">
        <v>0</v>
      </c>
    </row>
    <row r="61" spans="1:104" x14ac:dyDescent="0.2">
      <c r="A61" s="149">
        <v>38</v>
      </c>
      <c r="B61" s="150" t="s">
        <v>95</v>
      </c>
      <c r="C61" s="151" t="s">
        <v>96</v>
      </c>
      <c r="D61" s="152" t="s">
        <v>85</v>
      </c>
      <c r="E61" s="153">
        <v>1</v>
      </c>
      <c r="F61" s="201">
        <v>0</v>
      </c>
      <c r="G61" s="154">
        <f t="shared" si="34"/>
        <v>0</v>
      </c>
      <c r="O61" s="148">
        <v>2</v>
      </c>
      <c r="AA61" s="121">
        <v>12</v>
      </c>
      <c r="AB61" s="121">
        <v>0</v>
      </c>
      <c r="AC61" s="121">
        <v>67</v>
      </c>
      <c r="AZ61" s="121">
        <v>2</v>
      </c>
      <c r="BA61" s="121">
        <f t="shared" si="35"/>
        <v>0</v>
      </c>
      <c r="BB61" s="121">
        <f t="shared" si="36"/>
        <v>0</v>
      </c>
      <c r="BC61" s="121">
        <f t="shared" si="37"/>
        <v>0</v>
      </c>
      <c r="BD61" s="121">
        <f t="shared" si="38"/>
        <v>0</v>
      </c>
      <c r="BE61" s="121">
        <f t="shared" si="39"/>
        <v>0</v>
      </c>
      <c r="CZ61" s="121">
        <v>5.4000000000000001E-4</v>
      </c>
    </row>
    <row r="62" spans="1:104" x14ac:dyDescent="0.2">
      <c r="A62" s="149">
        <v>39</v>
      </c>
      <c r="B62" s="150" t="s">
        <v>204</v>
      </c>
      <c r="C62" s="151" t="s">
        <v>203</v>
      </c>
      <c r="D62" s="152" t="s">
        <v>85</v>
      </c>
      <c r="E62" s="153">
        <v>1</v>
      </c>
      <c r="F62" s="201">
        <v>0</v>
      </c>
      <c r="G62" s="154">
        <f t="shared" si="34"/>
        <v>0</v>
      </c>
      <c r="O62" s="148">
        <v>2</v>
      </c>
      <c r="AA62" s="121">
        <v>12</v>
      </c>
      <c r="AB62" s="121">
        <v>0</v>
      </c>
      <c r="AC62" s="121">
        <v>69</v>
      </c>
      <c r="AZ62" s="121">
        <v>2</v>
      </c>
      <c r="BA62" s="121">
        <f t="shared" si="35"/>
        <v>0</v>
      </c>
      <c r="BB62" s="121">
        <f t="shared" si="36"/>
        <v>0</v>
      </c>
      <c r="BC62" s="121">
        <f t="shared" si="37"/>
        <v>0</v>
      </c>
      <c r="BD62" s="121">
        <f t="shared" si="38"/>
        <v>0</v>
      </c>
      <c r="BE62" s="121">
        <f t="shared" si="39"/>
        <v>0</v>
      </c>
      <c r="CZ62" s="121">
        <v>1.0399999999999999E-3</v>
      </c>
    </row>
    <row r="63" spans="1:104" x14ac:dyDescent="0.2">
      <c r="A63" s="149">
        <v>40</v>
      </c>
      <c r="B63" s="150" t="s">
        <v>205</v>
      </c>
      <c r="C63" s="151" t="s">
        <v>207</v>
      </c>
      <c r="D63" s="152" t="s">
        <v>85</v>
      </c>
      <c r="E63" s="153">
        <v>6</v>
      </c>
      <c r="F63" s="201">
        <v>0</v>
      </c>
      <c r="G63" s="154">
        <f t="shared" si="34"/>
        <v>0</v>
      </c>
      <c r="O63" s="148">
        <v>2</v>
      </c>
      <c r="AA63" s="121">
        <v>12</v>
      </c>
      <c r="AB63" s="121">
        <v>0</v>
      </c>
      <c r="AC63" s="121">
        <v>70</v>
      </c>
      <c r="AZ63" s="121">
        <v>2</v>
      </c>
      <c r="BA63" s="121">
        <f t="shared" si="35"/>
        <v>0</v>
      </c>
      <c r="BB63" s="121">
        <f t="shared" si="36"/>
        <v>0</v>
      </c>
      <c r="BC63" s="121">
        <f t="shared" si="37"/>
        <v>0</v>
      </c>
      <c r="BD63" s="121">
        <f t="shared" si="38"/>
        <v>0</v>
      </c>
      <c r="BE63" s="121">
        <f t="shared" si="39"/>
        <v>0</v>
      </c>
      <c r="CZ63" s="121">
        <v>4.8000000000000001E-4</v>
      </c>
    </row>
    <row r="64" spans="1:104" x14ac:dyDescent="0.2">
      <c r="A64" s="149">
        <v>41</v>
      </c>
      <c r="B64" s="150" t="s">
        <v>206</v>
      </c>
      <c r="C64" s="151" t="s">
        <v>208</v>
      </c>
      <c r="D64" s="152" t="s">
        <v>85</v>
      </c>
      <c r="E64" s="153">
        <v>2</v>
      </c>
      <c r="F64" s="201">
        <v>0</v>
      </c>
      <c r="G64" s="154">
        <f t="shared" si="34"/>
        <v>0</v>
      </c>
      <c r="O64" s="148">
        <v>2</v>
      </c>
      <c r="AA64" s="121">
        <v>12</v>
      </c>
      <c r="AB64" s="121">
        <v>0</v>
      </c>
      <c r="AC64" s="121">
        <v>71</v>
      </c>
      <c r="AZ64" s="121">
        <v>2</v>
      </c>
      <c r="BA64" s="121">
        <f t="shared" si="35"/>
        <v>0</v>
      </c>
      <c r="BB64" s="121">
        <f t="shared" si="36"/>
        <v>0</v>
      </c>
      <c r="BC64" s="121">
        <f t="shared" si="37"/>
        <v>0</v>
      </c>
      <c r="BD64" s="121">
        <f t="shared" si="38"/>
        <v>0</v>
      </c>
      <c r="BE64" s="121">
        <f t="shared" si="39"/>
        <v>0</v>
      </c>
      <c r="CZ64" s="121">
        <v>1.0399999999999999E-3</v>
      </c>
    </row>
    <row r="65" spans="1:104" x14ac:dyDescent="0.2">
      <c r="A65" s="149">
        <v>42</v>
      </c>
      <c r="B65" s="150" t="s">
        <v>398</v>
      </c>
      <c r="C65" s="151" t="s">
        <v>397</v>
      </c>
      <c r="D65" s="152" t="s">
        <v>85</v>
      </c>
      <c r="E65" s="153">
        <v>3</v>
      </c>
      <c r="F65" s="201">
        <v>0</v>
      </c>
      <c r="G65" s="154">
        <f t="shared" ref="G65" si="40">E65*F65</f>
        <v>0</v>
      </c>
      <c r="O65" s="148">
        <v>2</v>
      </c>
      <c r="AA65" s="121">
        <v>12</v>
      </c>
      <c r="AB65" s="121">
        <v>0</v>
      </c>
      <c r="AC65" s="121">
        <v>71</v>
      </c>
      <c r="AZ65" s="121">
        <v>2</v>
      </c>
      <c r="BA65" s="121">
        <f t="shared" ref="BA65" si="41">IF(AZ65=1,G65,0)</f>
        <v>0</v>
      </c>
      <c r="BB65" s="121">
        <f t="shared" ref="BB65" si="42">IF(AZ65=2,G65,0)</f>
        <v>0</v>
      </c>
      <c r="BC65" s="121">
        <f t="shared" ref="BC65" si="43">IF(AZ65=3,G65,0)</f>
        <v>0</v>
      </c>
    </row>
    <row r="66" spans="1:104" x14ac:dyDescent="0.2">
      <c r="A66" s="149">
        <v>43</v>
      </c>
      <c r="B66" s="150" t="s">
        <v>209</v>
      </c>
      <c r="C66" s="151" t="s">
        <v>399</v>
      </c>
      <c r="D66" s="152" t="s">
        <v>85</v>
      </c>
      <c r="E66" s="153">
        <v>2</v>
      </c>
      <c r="F66" s="201">
        <v>0</v>
      </c>
      <c r="G66" s="154">
        <f t="shared" ref="G66" si="44">E66*F66</f>
        <v>0</v>
      </c>
      <c r="O66" s="148">
        <v>2</v>
      </c>
      <c r="AA66" s="121">
        <v>12</v>
      </c>
      <c r="AB66" s="121">
        <v>0</v>
      </c>
      <c r="AC66" s="121">
        <v>71</v>
      </c>
      <c r="AZ66" s="121">
        <v>2</v>
      </c>
      <c r="BA66" s="121">
        <f t="shared" ref="BA66" si="45">IF(AZ66=1,G66,0)</f>
        <v>0</v>
      </c>
      <c r="BB66" s="121">
        <f t="shared" ref="BB66" si="46">IF(AZ66=2,G66,0)</f>
        <v>0</v>
      </c>
      <c r="BC66" s="121">
        <f t="shared" ref="BC66" si="47">IF(AZ66=3,G66,0)</f>
        <v>0</v>
      </c>
    </row>
    <row r="67" spans="1:104" x14ac:dyDescent="0.2">
      <c r="A67" s="149">
        <v>44</v>
      </c>
      <c r="B67" s="150" t="s">
        <v>97</v>
      </c>
      <c r="C67" s="151" t="s">
        <v>98</v>
      </c>
      <c r="D67" s="152" t="s">
        <v>85</v>
      </c>
      <c r="E67" s="153">
        <v>1</v>
      </c>
      <c r="F67" s="201">
        <v>0</v>
      </c>
      <c r="G67" s="154">
        <f t="shared" si="34"/>
        <v>0</v>
      </c>
      <c r="O67" s="148">
        <v>2</v>
      </c>
      <c r="AA67" s="121">
        <v>12</v>
      </c>
      <c r="AB67" s="121">
        <v>0</v>
      </c>
      <c r="AC67" s="121">
        <v>72</v>
      </c>
      <c r="AZ67" s="121">
        <v>2</v>
      </c>
      <c r="BA67" s="121">
        <f t="shared" si="35"/>
        <v>0</v>
      </c>
      <c r="BB67" s="121">
        <f t="shared" si="36"/>
        <v>0</v>
      </c>
      <c r="BC67" s="121">
        <f t="shared" si="37"/>
        <v>0</v>
      </c>
      <c r="BD67" s="121">
        <f t="shared" si="38"/>
        <v>0</v>
      </c>
      <c r="BE67" s="121">
        <f t="shared" si="39"/>
        <v>0</v>
      </c>
      <c r="CZ67" s="121">
        <v>3.6999999999999999E-4</v>
      </c>
    </row>
    <row r="68" spans="1:104" ht="22.5" x14ac:dyDescent="0.2">
      <c r="A68" s="149">
        <v>45</v>
      </c>
      <c r="B68" s="150" t="s">
        <v>99</v>
      </c>
      <c r="C68" s="151" t="s">
        <v>400</v>
      </c>
      <c r="D68" s="152" t="s">
        <v>85</v>
      </c>
      <c r="E68" s="153">
        <v>1</v>
      </c>
      <c r="F68" s="201">
        <v>0</v>
      </c>
      <c r="G68" s="154">
        <f t="shared" si="34"/>
        <v>0</v>
      </c>
      <c r="O68" s="148">
        <v>2</v>
      </c>
      <c r="AA68" s="121">
        <v>12</v>
      </c>
      <c r="AB68" s="121">
        <v>0</v>
      </c>
      <c r="AC68" s="121">
        <v>74</v>
      </c>
      <c r="AZ68" s="121">
        <v>2</v>
      </c>
      <c r="BA68" s="121">
        <f t="shared" si="35"/>
        <v>0</v>
      </c>
      <c r="BB68" s="121">
        <f t="shared" si="36"/>
        <v>0</v>
      </c>
      <c r="BC68" s="121">
        <f t="shared" si="37"/>
        <v>0</v>
      </c>
      <c r="BD68" s="121">
        <f t="shared" si="38"/>
        <v>0</v>
      </c>
      <c r="BE68" s="121">
        <f t="shared" si="39"/>
        <v>0</v>
      </c>
      <c r="CZ68" s="121">
        <v>3.3999999999999998E-3</v>
      </c>
    </row>
    <row r="69" spans="1:104" x14ac:dyDescent="0.2">
      <c r="A69" s="149">
        <v>46</v>
      </c>
      <c r="B69" s="150" t="s">
        <v>438</v>
      </c>
      <c r="C69" s="151" t="s">
        <v>210</v>
      </c>
      <c r="D69" s="152" t="s">
        <v>85</v>
      </c>
      <c r="E69" s="153">
        <v>1</v>
      </c>
      <c r="F69" s="201">
        <v>0</v>
      </c>
      <c r="G69" s="154">
        <f t="shared" ref="G69" si="48">E69*F69</f>
        <v>0</v>
      </c>
      <c r="O69" s="148">
        <v>2</v>
      </c>
      <c r="AA69" s="121">
        <v>12</v>
      </c>
      <c r="AB69" s="121">
        <v>0</v>
      </c>
      <c r="AC69" s="121">
        <v>74</v>
      </c>
      <c r="AZ69" s="121">
        <v>2</v>
      </c>
      <c r="BA69" s="121">
        <f t="shared" ref="BA69" si="49">IF(AZ69=1,G69,0)</f>
        <v>0</v>
      </c>
      <c r="BB69" s="121">
        <f t="shared" ref="BB69" si="50">IF(AZ69=2,G69,0)</f>
        <v>0</v>
      </c>
      <c r="BC69" s="121">
        <f t="shared" ref="BC69" si="51">IF(AZ69=3,G69,0)</f>
        <v>0</v>
      </c>
    </row>
    <row r="70" spans="1:104" x14ac:dyDescent="0.2">
      <c r="A70" s="149">
        <v>47</v>
      </c>
      <c r="B70" s="150" t="s">
        <v>100</v>
      </c>
      <c r="C70" s="151" t="s">
        <v>101</v>
      </c>
      <c r="D70" s="152" t="s">
        <v>85</v>
      </c>
      <c r="E70" s="153">
        <v>1</v>
      </c>
      <c r="F70" s="201">
        <v>0</v>
      </c>
      <c r="G70" s="154">
        <f t="shared" si="34"/>
        <v>0</v>
      </c>
      <c r="O70" s="148">
        <v>2</v>
      </c>
      <c r="AA70" s="121">
        <v>12</v>
      </c>
      <c r="AB70" s="121">
        <v>1</v>
      </c>
      <c r="AC70" s="121">
        <v>75</v>
      </c>
      <c r="AZ70" s="121">
        <v>2</v>
      </c>
      <c r="BA70" s="121">
        <f t="shared" si="35"/>
        <v>0</v>
      </c>
      <c r="BB70" s="121">
        <f t="shared" si="36"/>
        <v>0</v>
      </c>
      <c r="BC70" s="121">
        <f t="shared" si="37"/>
        <v>0</v>
      </c>
      <c r="BD70" s="121">
        <f t="shared" si="38"/>
        <v>0</v>
      </c>
      <c r="BE70" s="121">
        <f t="shared" si="39"/>
        <v>0</v>
      </c>
      <c r="CZ70" s="121">
        <v>1.0500000000000001E-2</v>
      </c>
    </row>
    <row r="71" spans="1:104" x14ac:dyDescent="0.2">
      <c r="A71" s="149">
        <v>48</v>
      </c>
      <c r="B71" s="150" t="s">
        <v>158</v>
      </c>
      <c r="C71" s="151" t="s">
        <v>159</v>
      </c>
      <c r="D71" s="152" t="s">
        <v>77</v>
      </c>
      <c r="E71" s="153">
        <v>1</v>
      </c>
      <c r="F71" s="201">
        <v>0</v>
      </c>
      <c r="G71" s="154">
        <f t="shared" si="34"/>
        <v>0</v>
      </c>
      <c r="O71" s="148">
        <v>2</v>
      </c>
      <c r="AA71" s="121">
        <v>12</v>
      </c>
      <c r="AB71" s="121">
        <v>0</v>
      </c>
      <c r="AC71" s="121">
        <v>77</v>
      </c>
      <c r="AZ71" s="121">
        <v>2</v>
      </c>
      <c r="BA71" s="121">
        <f t="shared" si="35"/>
        <v>0</v>
      </c>
      <c r="BB71" s="121">
        <f t="shared" si="36"/>
        <v>0</v>
      </c>
      <c r="BC71" s="121">
        <f t="shared" si="37"/>
        <v>0</v>
      </c>
      <c r="BD71" s="121">
        <f t="shared" si="38"/>
        <v>0</v>
      </c>
      <c r="BE71" s="121">
        <f t="shared" si="39"/>
        <v>0</v>
      </c>
      <c r="CZ71" s="121">
        <v>0</v>
      </c>
    </row>
    <row r="72" spans="1:104" x14ac:dyDescent="0.2">
      <c r="A72" s="149">
        <v>49</v>
      </c>
      <c r="B72" s="150" t="s">
        <v>439</v>
      </c>
      <c r="C72" s="151" t="s">
        <v>202</v>
      </c>
      <c r="D72" s="152" t="s">
        <v>85</v>
      </c>
      <c r="E72" s="153">
        <v>3</v>
      </c>
      <c r="F72" s="201">
        <v>0</v>
      </c>
      <c r="G72" s="154">
        <f t="shared" si="34"/>
        <v>0</v>
      </c>
      <c r="O72" s="148">
        <v>2</v>
      </c>
      <c r="AA72" s="121">
        <v>12</v>
      </c>
      <c r="AB72" s="121">
        <v>0</v>
      </c>
      <c r="AC72" s="121">
        <v>78</v>
      </c>
      <c r="AZ72" s="121">
        <v>2</v>
      </c>
      <c r="BA72" s="121">
        <f t="shared" si="35"/>
        <v>0</v>
      </c>
      <c r="BB72" s="121">
        <f t="shared" si="36"/>
        <v>0</v>
      </c>
      <c r="BC72" s="121">
        <f t="shared" si="37"/>
        <v>0</v>
      </c>
      <c r="BD72" s="121">
        <f t="shared" si="38"/>
        <v>0</v>
      </c>
      <c r="BE72" s="121">
        <f t="shared" si="39"/>
        <v>0</v>
      </c>
      <c r="CZ72" s="121">
        <v>0</v>
      </c>
    </row>
    <row r="73" spans="1:104" x14ac:dyDescent="0.2">
      <c r="A73" s="149">
        <v>50</v>
      </c>
      <c r="B73" s="150" t="s">
        <v>252</v>
      </c>
      <c r="C73" s="151" t="s">
        <v>102</v>
      </c>
      <c r="D73" s="152" t="s">
        <v>85</v>
      </c>
      <c r="E73" s="153">
        <v>2</v>
      </c>
      <c r="F73" s="201">
        <v>0</v>
      </c>
      <c r="G73" s="154">
        <f t="shared" si="34"/>
        <v>0</v>
      </c>
      <c r="O73" s="148">
        <v>2</v>
      </c>
      <c r="AA73" s="121">
        <v>12</v>
      </c>
      <c r="AB73" s="121">
        <v>0</v>
      </c>
      <c r="AC73" s="121">
        <v>79</v>
      </c>
      <c r="AZ73" s="121">
        <v>2</v>
      </c>
      <c r="BA73" s="121">
        <f t="shared" si="35"/>
        <v>0</v>
      </c>
      <c r="BB73" s="121">
        <f t="shared" si="36"/>
        <v>0</v>
      </c>
      <c r="BC73" s="121">
        <f t="shared" si="37"/>
        <v>0</v>
      </c>
      <c r="BD73" s="121">
        <f t="shared" si="38"/>
        <v>0</v>
      </c>
      <c r="BE73" s="121">
        <f t="shared" si="39"/>
        <v>0</v>
      </c>
      <c r="CZ73" s="121">
        <v>0</v>
      </c>
    </row>
    <row r="74" spans="1:104" x14ac:dyDescent="0.2">
      <c r="A74" s="149">
        <v>51</v>
      </c>
      <c r="B74" s="150" t="s">
        <v>198</v>
      </c>
      <c r="C74" s="151" t="s">
        <v>197</v>
      </c>
      <c r="D74" s="152" t="s">
        <v>72</v>
      </c>
      <c r="E74" s="153">
        <v>2</v>
      </c>
      <c r="F74" s="201">
        <v>0</v>
      </c>
      <c r="G74" s="154">
        <f t="shared" si="34"/>
        <v>0</v>
      </c>
      <c r="O74" s="148">
        <v>2</v>
      </c>
      <c r="AA74" s="121">
        <v>12</v>
      </c>
      <c r="AB74" s="121">
        <v>0</v>
      </c>
      <c r="AC74" s="121">
        <v>80</v>
      </c>
      <c r="AZ74" s="121">
        <v>2</v>
      </c>
      <c r="BA74" s="121">
        <f t="shared" si="35"/>
        <v>0</v>
      </c>
      <c r="BB74" s="121">
        <f t="shared" si="36"/>
        <v>0</v>
      </c>
      <c r="BC74" s="121">
        <f t="shared" si="37"/>
        <v>0</v>
      </c>
      <c r="BD74" s="121">
        <f t="shared" si="38"/>
        <v>0</v>
      </c>
      <c r="BE74" s="121">
        <f t="shared" si="39"/>
        <v>0</v>
      </c>
      <c r="CZ74" s="121">
        <v>3.98E-3</v>
      </c>
    </row>
    <row r="75" spans="1:104" x14ac:dyDescent="0.2">
      <c r="A75" s="149">
        <v>52</v>
      </c>
      <c r="B75" s="150" t="s">
        <v>199</v>
      </c>
      <c r="C75" s="151" t="s">
        <v>393</v>
      </c>
      <c r="D75" s="152" t="s">
        <v>72</v>
      </c>
      <c r="E75" s="153">
        <v>8</v>
      </c>
      <c r="F75" s="201">
        <v>0</v>
      </c>
      <c r="G75" s="154">
        <f t="shared" si="34"/>
        <v>0</v>
      </c>
      <c r="O75" s="148">
        <v>2</v>
      </c>
      <c r="AA75" s="121">
        <v>12</v>
      </c>
      <c r="AB75" s="121">
        <v>0</v>
      </c>
      <c r="AC75" s="121">
        <v>83</v>
      </c>
      <c r="AZ75" s="121">
        <v>2</v>
      </c>
      <c r="BA75" s="121">
        <f t="shared" si="35"/>
        <v>0</v>
      </c>
      <c r="BB75" s="121">
        <f t="shared" si="36"/>
        <v>0</v>
      </c>
      <c r="BC75" s="121">
        <f t="shared" si="37"/>
        <v>0</v>
      </c>
      <c r="BD75" s="121">
        <f t="shared" si="38"/>
        <v>0</v>
      </c>
      <c r="BE75" s="121">
        <f t="shared" si="39"/>
        <v>0</v>
      </c>
      <c r="CZ75" s="121">
        <v>0</v>
      </c>
    </row>
    <row r="76" spans="1:104" x14ac:dyDescent="0.2">
      <c r="A76" s="149">
        <v>53</v>
      </c>
      <c r="B76" s="150" t="s">
        <v>200</v>
      </c>
      <c r="C76" s="151" t="s">
        <v>195</v>
      </c>
      <c r="D76" s="152" t="s">
        <v>72</v>
      </c>
      <c r="E76" s="153">
        <v>7</v>
      </c>
      <c r="F76" s="201">
        <v>0</v>
      </c>
      <c r="G76" s="154">
        <f t="shared" si="34"/>
        <v>0</v>
      </c>
      <c r="O76" s="148">
        <v>2</v>
      </c>
      <c r="AA76" s="121">
        <v>12</v>
      </c>
      <c r="AB76" s="121">
        <v>0</v>
      </c>
      <c r="AC76" s="121">
        <v>84</v>
      </c>
      <c r="AZ76" s="121">
        <v>2</v>
      </c>
      <c r="BA76" s="121">
        <f t="shared" si="35"/>
        <v>0</v>
      </c>
      <c r="BB76" s="121">
        <f t="shared" si="36"/>
        <v>0</v>
      </c>
      <c r="BC76" s="121">
        <f t="shared" si="37"/>
        <v>0</v>
      </c>
      <c r="BD76" s="121">
        <f t="shared" si="38"/>
        <v>0</v>
      </c>
      <c r="BE76" s="121">
        <f t="shared" si="39"/>
        <v>0</v>
      </c>
      <c r="CZ76" s="121">
        <v>0</v>
      </c>
    </row>
    <row r="77" spans="1:104" x14ac:dyDescent="0.2">
      <c r="A77" s="149">
        <v>54</v>
      </c>
      <c r="B77" s="150" t="s">
        <v>201</v>
      </c>
      <c r="C77" s="151" t="s">
        <v>196</v>
      </c>
      <c r="D77" s="152" t="s">
        <v>72</v>
      </c>
      <c r="E77" s="153">
        <v>7</v>
      </c>
      <c r="F77" s="201">
        <v>0</v>
      </c>
      <c r="G77" s="154">
        <f t="shared" si="34"/>
        <v>0</v>
      </c>
      <c r="O77" s="148">
        <v>2</v>
      </c>
      <c r="AA77" s="121">
        <v>12</v>
      </c>
      <c r="AB77" s="121">
        <v>0</v>
      </c>
      <c r="AC77" s="121">
        <v>85</v>
      </c>
      <c r="AZ77" s="121">
        <v>2</v>
      </c>
      <c r="BA77" s="121">
        <f t="shared" si="35"/>
        <v>0</v>
      </c>
      <c r="BB77" s="121">
        <f t="shared" si="36"/>
        <v>0</v>
      </c>
      <c r="BC77" s="121">
        <f t="shared" si="37"/>
        <v>0</v>
      </c>
      <c r="BD77" s="121">
        <f t="shared" si="38"/>
        <v>0</v>
      </c>
      <c r="BE77" s="121">
        <f t="shared" si="39"/>
        <v>0</v>
      </c>
      <c r="CZ77" s="121">
        <v>0</v>
      </c>
    </row>
    <row r="78" spans="1:104" x14ac:dyDescent="0.2">
      <c r="A78" s="149">
        <v>55</v>
      </c>
      <c r="B78" s="150" t="s">
        <v>103</v>
      </c>
      <c r="C78" s="151" t="s">
        <v>104</v>
      </c>
      <c r="D78" s="152" t="s">
        <v>72</v>
      </c>
      <c r="E78" s="153">
        <v>2</v>
      </c>
      <c r="F78" s="201">
        <v>0</v>
      </c>
      <c r="G78" s="154">
        <f t="shared" si="34"/>
        <v>0</v>
      </c>
      <c r="O78" s="148">
        <v>2</v>
      </c>
      <c r="AA78" s="121">
        <v>12</v>
      </c>
      <c r="AB78" s="121">
        <v>0</v>
      </c>
      <c r="AC78" s="121">
        <v>87</v>
      </c>
      <c r="AZ78" s="121">
        <v>2</v>
      </c>
      <c r="BA78" s="121">
        <f t="shared" si="35"/>
        <v>0</v>
      </c>
      <c r="BB78" s="121">
        <f t="shared" si="36"/>
        <v>0</v>
      </c>
      <c r="BC78" s="121">
        <f t="shared" si="37"/>
        <v>0</v>
      </c>
      <c r="BD78" s="121">
        <f t="shared" si="38"/>
        <v>0</v>
      </c>
      <c r="BE78" s="121">
        <f t="shared" si="39"/>
        <v>0</v>
      </c>
      <c r="CZ78" s="121">
        <v>4.0000000000000003E-5</v>
      </c>
    </row>
    <row r="79" spans="1:104" x14ac:dyDescent="0.2">
      <c r="A79" s="149">
        <v>56</v>
      </c>
      <c r="B79" s="150" t="s">
        <v>105</v>
      </c>
      <c r="C79" s="151" t="s">
        <v>394</v>
      </c>
      <c r="D79" s="152" t="s">
        <v>72</v>
      </c>
      <c r="E79" s="153">
        <v>8</v>
      </c>
      <c r="F79" s="201">
        <v>0</v>
      </c>
      <c r="G79" s="154">
        <f t="shared" ref="G79" si="52">E79*F79</f>
        <v>0</v>
      </c>
      <c r="O79" s="148">
        <v>2</v>
      </c>
      <c r="AA79" s="121">
        <v>12</v>
      </c>
      <c r="AB79" s="121">
        <v>0</v>
      </c>
      <c r="AC79" s="121">
        <v>89</v>
      </c>
      <c r="AZ79" s="121">
        <v>2</v>
      </c>
      <c r="BA79" s="121">
        <f t="shared" ref="BA79" si="53">IF(AZ79=1,G79,0)</f>
        <v>0</v>
      </c>
      <c r="BB79" s="121">
        <f t="shared" ref="BB79" si="54">IF(AZ79=2,G79,0)</f>
        <v>0</v>
      </c>
      <c r="BC79" s="121">
        <f t="shared" ref="BC79" si="55">IF(AZ79=3,G79,0)</f>
        <v>0</v>
      </c>
    </row>
    <row r="80" spans="1:104" x14ac:dyDescent="0.2">
      <c r="A80" s="149">
        <v>57</v>
      </c>
      <c r="B80" s="150" t="s">
        <v>106</v>
      </c>
      <c r="C80" s="151" t="s">
        <v>107</v>
      </c>
      <c r="D80" s="152" t="s">
        <v>72</v>
      </c>
      <c r="E80" s="153">
        <v>7</v>
      </c>
      <c r="F80" s="201">
        <v>0</v>
      </c>
      <c r="G80" s="154">
        <f t="shared" si="34"/>
        <v>0</v>
      </c>
      <c r="O80" s="148">
        <v>2</v>
      </c>
      <c r="AA80" s="121">
        <v>12</v>
      </c>
      <c r="AB80" s="121">
        <v>0</v>
      </c>
      <c r="AC80" s="121">
        <v>90</v>
      </c>
      <c r="AZ80" s="121">
        <v>2</v>
      </c>
      <c r="BA80" s="121">
        <f t="shared" si="35"/>
        <v>0</v>
      </c>
      <c r="BB80" s="121">
        <f t="shared" si="36"/>
        <v>0</v>
      </c>
      <c r="BC80" s="121">
        <f t="shared" si="37"/>
        <v>0</v>
      </c>
      <c r="BD80" s="121">
        <f t="shared" si="38"/>
        <v>0</v>
      </c>
      <c r="BE80" s="121">
        <f t="shared" si="39"/>
        <v>0</v>
      </c>
      <c r="CZ80" s="121">
        <v>8.0000000000000007E-5</v>
      </c>
    </row>
    <row r="81" spans="1:104" x14ac:dyDescent="0.2">
      <c r="A81" s="149">
        <v>58</v>
      </c>
      <c r="B81" s="150" t="s">
        <v>212</v>
      </c>
      <c r="C81" s="151" t="s">
        <v>160</v>
      </c>
      <c r="D81" s="152" t="s">
        <v>72</v>
      </c>
      <c r="E81" s="153">
        <v>8</v>
      </c>
      <c r="F81" s="201">
        <v>0</v>
      </c>
      <c r="G81" s="154">
        <f t="shared" si="34"/>
        <v>0</v>
      </c>
      <c r="O81" s="148">
        <v>2</v>
      </c>
      <c r="AA81" s="121">
        <v>12</v>
      </c>
      <c r="AB81" s="121">
        <v>0</v>
      </c>
      <c r="AC81" s="121">
        <v>91</v>
      </c>
      <c r="AZ81" s="121">
        <v>2</v>
      </c>
      <c r="BA81" s="121">
        <f t="shared" si="35"/>
        <v>0</v>
      </c>
      <c r="BB81" s="121">
        <f t="shared" si="36"/>
        <v>0</v>
      </c>
      <c r="BC81" s="121">
        <f t="shared" si="37"/>
        <v>0</v>
      </c>
      <c r="BD81" s="121">
        <f t="shared" si="38"/>
        <v>0</v>
      </c>
      <c r="BE81" s="121">
        <f t="shared" si="39"/>
        <v>0</v>
      </c>
      <c r="CZ81" s="121">
        <v>0</v>
      </c>
    </row>
    <row r="82" spans="1:104" x14ac:dyDescent="0.2">
      <c r="A82" s="149">
        <v>59</v>
      </c>
      <c r="B82" s="150" t="s">
        <v>253</v>
      </c>
      <c r="C82" s="151" t="s">
        <v>211</v>
      </c>
      <c r="D82" s="152" t="s">
        <v>85</v>
      </c>
      <c r="E82" s="153">
        <v>15</v>
      </c>
      <c r="F82" s="201">
        <v>0</v>
      </c>
      <c r="G82" s="154">
        <f t="shared" ref="G82" si="56">E82*F82</f>
        <v>0</v>
      </c>
      <c r="O82" s="148">
        <v>2</v>
      </c>
      <c r="AA82" s="121">
        <v>12</v>
      </c>
      <c r="AB82" s="121">
        <v>0</v>
      </c>
      <c r="AC82" s="121">
        <v>92</v>
      </c>
      <c r="AZ82" s="121">
        <v>2</v>
      </c>
      <c r="BA82" s="121">
        <f t="shared" ref="BA82" si="57">IF(AZ82=1,G82,0)</f>
        <v>0</v>
      </c>
      <c r="BB82" s="121">
        <f t="shared" ref="BB82" si="58">IF(AZ82=2,G82,0)</f>
        <v>0</v>
      </c>
      <c r="BC82" s="121">
        <f t="shared" ref="BC82" si="59">IF(AZ82=3,G82,0)</f>
        <v>0</v>
      </c>
    </row>
    <row r="83" spans="1:104" x14ac:dyDescent="0.2">
      <c r="A83" s="149">
        <v>60</v>
      </c>
      <c r="B83" s="150" t="s">
        <v>440</v>
      </c>
      <c r="C83" s="185" t="s">
        <v>401</v>
      </c>
      <c r="D83" s="152" t="s">
        <v>85</v>
      </c>
      <c r="E83" s="153">
        <v>1</v>
      </c>
      <c r="F83" s="201">
        <v>0</v>
      </c>
      <c r="G83" s="154">
        <f t="shared" si="34"/>
        <v>0</v>
      </c>
      <c r="O83" s="148">
        <v>2</v>
      </c>
      <c r="AA83" s="121">
        <v>12</v>
      </c>
      <c r="AB83" s="121">
        <v>0</v>
      </c>
      <c r="AC83" s="121">
        <v>95</v>
      </c>
      <c r="AZ83" s="121">
        <v>2</v>
      </c>
      <c r="BA83" s="121">
        <f t="shared" si="35"/>
        <v>0</v>
      </c>
      <c r="BB83" s="121">
        <f t="shared" si="36"/>
        <v>0</v>
      </c>
      <c r="BC83" s="121">
        <f t="shared" si="37"/>
        <v>0</v>
      </c>
      <c r="BD83" s="121">
        <f t="shared" si="38"/>
        <v>0</v>
      </c>
      <c r="BE83" s="121">
        <f t="shared" si="39"/>
        <v>0</v>
      </c>
      <c r="CZ83" s="121">
        <v>0</v>
      </c>
    </row>
    <row r="84" spans="1:104" x14ac:dyDescent="0.2">
      <c r="A84" s="149">
        <v>61</v>
      </c>
      <c r="B84" s="150" t="s">
        <v>441</v>
      </c>
      <c r="C84" s="151" t="s">
        <v>108</v>
      </c>
      <c r="D84" s="152" t="s">
        <v>85</v>
      </c>
      <c r="E84" s="153">
        <v>1</v>
      </c>
      <c r="F84" s="201">
        <v>0</v>
      </c>
      <c r="G84" s="154">
        <f t="shared" si="34"/>
        <v>0</v>
      </c>
      <c r="O84" s="148">
        <v>2</v>
      </c>
      <c r="AA84" s="121">
        <v>12</v>
      </c>
      <c r="AB84" s="121">
        <v>0</v>
      </c>
      <c r="AC84" s="121">
        <v>96</v>
      </c>
      <c r="AZ84" s="121">
        <v>2</v>
      </c>
      <c r="BA84" s="121">
        <f t="shared" si="35"/>
        <v>0</v>
      </c>
      <c r="BB84" s="121">
        <f t="shared" si="36"/>
        <v>0</v>
      </c>
      <c r="BC84" s="121">
        <f t="shared" si="37"/>
        <v>0</v>
      </c>
      <c r="BD84" s="121">
        <f t="shared" si="38"/>
        <v>0</v>
      </c>
      <c r="BE84" s="121">
        <f t="shared" si="39"/>
        <v>0</v>
      </c>
      <c r="CZ84" s="121">
        <v>0</v>
      </c>
    </row>
    <row r="85" spans="1:104" x14ac:dyDescent="0.2">
      <c r="A85" s="149">
        <v>62</v>
      </c>
      <c r="B85" s="150" t="s">
        <v>442</v>
      </c>
      <c r="C85" s="151" t="s">
        <v>109</v>
      </c>
      <c r="D85" s="152" t="s">
        <v>85</v>
      </c>
      <c r="E85" s="153">
        <v>1</v>
      </c>
      <c r="F85" s="201">
        <v>0</v>
      </c>
      <c r="G85" s="154">
        <f t="shared" si="34"/>
        <v>0</v>
      </c>
      <c r="O85" s="148">
        <v>2</v>
      </c>
      <c r="AA85" s="121">
        <v>12</v>
      </c>
      <c r="AB85" s="121">
        <v>0</v>
      </c>
      <c r="AC85" s="121">
        <v>97</v>
      </c>
      <c r="AZ85" s="121">
        <v>2</v>
      </c>
      <c r="BA85" s="121">
        <f t="shared" si="35"/>
        <v>0</v>
      </c>
      <c r="BB85" s="121">
        <f t="shared" si="36"/>
        <v>0</v>
      </c>
      <c r="BC85" s="121">
        <f t="shared" si="37"/>
        <v>0</v>
      </c>
      <c r="BD85" s="121">
        <f t="shared" si="38"/>
        <v>0</v>
      </c>
      <c r="BE85" s="121">
        <f t="shared" si="39"/>
        <v>0</v>
      </c>
      <c r="CZ85" s="121">
        <v>0</v>
      </c>
    </row>
    <row r="86" spans="1:104" x14ac:dyDescent="0.2">
      <c r="A86" s="149">
        <v>63</v>
      </c>
      <c r="B86" s="150" t="s">
        <v>396</v>
      </c>
      <c r="C86" s="151" t="s">
        <v>395</v>
      </c>
      <c r="D86" s="152" t="s">
        <v>72</v>
      </c>
      <c r="E86" s="153">
        <v>30</v>
      </c>
      <c r="F86" s="201">
        <v>0</v>
      </c>
      <c r="G86" s="154">
        <f t="shared" si="34"/>
        <v>0</v>
      </c>
      <c r="O86" s="148">
        <v>2</v>
      </c>
      <c r="AA86" s="121">
        <v>12</v>
      </c>
      <c r="AB86" s="121">
        <v>0</v>
      </c>
      <c r="AC86" s="121">
        <v>98</v>
      </c>
      <c r="AZ86" s="121">
        <v>2</v>
      </c>
      <c r="BA86" s="121">
        <f t="shared" si="35"/>
        <v>0</v>
      </c>
      <c r="BB86" s="121">
        <f t="shared" si="36"/>
        <v>0</v>
      </c>
      <c r="BC86" s="121">
        <f t="shared" si="37"/>
        <v>0</v>
      </c>
      <c r="BD86" s="121">
        <f t="shared" si="38"/>
        <v>0</v>
      </c>
      <c r="BE86" s="121">
        <f t="shared" si="39"/>
        <v>0</v>
      </c>
      <c r="CZ86" s="121">
        <v>0</v>
      </c>
    </row>
    <row r="87" spans="1:104" x14ac:dyDescent="0.2">
      <c r="A87" s="155"/>
      <c r="B87" s="156" t="s">
        <v>67</v>
      </c>
      <c r="C87" s="157" t="str">
        <f>CONCATENATE(B56," ",C56)</f>
        <v>722 Vnitřní vodovod</v>
      </c>
      <c r="D87" s="155"/>
      <c r="E87" s="158"/>
      <c r="F87" s="203">
        <v>0</v>
      </c>
      <c r="G87" s="159">
        <f>SUM(G56:G86)</f>
        <v>0</v>
      </c>
      <c r="O87" s="148">
        <v>4</v>
      </c>
      <c r="BA87" s="160">
        <f>SUM(BA56:BA86)</f>
        <v>0</v>
      </c>
      <c r="BB87" s="160">
        <f>SUM(BB56:BB86)</f>
        <v>0</v>
      </c>
      <c r="BC87" s="160">
        <f>SUM(BC56:BC86)</f>
        <v>0</v>
      </c>
      <c r="BD87" s="160">
        <f>SUM(BD56:BD86)</f>
        <v>0</v>
      </c>
      <c r="BE87" s="160">
        <f>SUM(BE56:BE86)</f>
        <v>0</v>
      </c>
    </row>
    <row r="88" spans="1:104" x14ac:dyDescent="0.2">
      <c r="A88" s="141" t="s">
        <v>65</v>
      </c>
      <c r="B88" s="142" t="s">
        <v>110</v>
      </c>
      <c r="C88" s="143" t="s">
        <v>111</v>
      </c>
      <c r="D88" s="144"/>
      <c r="E88" s="145"/>
      <c r="F88" s="202"/>
      <c r="G88" s="146"/>
      <c r="H88" s="147"/>
      <c r="I88" s="147"/>
      <c r="O88" s="148">
        <v>1</v>
      </c>
    </row>
    <row r="89" spans="1:104" ht="22.5" x14ac:dyDescent="0.2">
      <c r="A89" s="149">
        <v>64</v>
      </c>
      <c r="B89" s="150" t="s">
        <v>365</v>
      </c>
      <c r="C89" s="151" t="s">
        <v>366</v>
      </c>
      <c r="D89" s="152" t="s">
        <v>72</v>
      </c>
      <c r="E89" s="153">
        <v>4</v>
      </c>
      <c r="F89" s="201">
        <v>0</v>
      </c>
      <c r="G89" s="154">
        <f t="shared" ref="G89:G104" si="60">E89*F89</f>
        <v>0</v>
      </c>
      <c r="O89" s="148">
        <v>2</v>
      </c>
      <c r="AA89" s="121">
        <v>12</v>
      </c>
      <c r="AB89" s="121">
        <v>0</v>
      </c>
      <c r="AC89" s="121">
        <v>100</v>
      </c>
      <c r="AZ89" s="121">
        <v>2</v>
      </c>
      <c r="BA89" s="121">
        <f t="shared" ref="BA89:BA104" si="61">IF(AZ89=1,G89,0)</f>
        <v>0</v>
      </c>
      <c r="BB89" s="121">
        <f t="shared" ref="BB89:BB104" si="62">IF(AZ89=2,G89,0)</f>
        <v>0</v>
      </c>
      <c r="BC89" s="121">
        <f t="shared" ref="BC89:BC104" si="63">IF(AZ89=3,G89,0)</f>
        <v>0</v>
      </c>
      <c r="BD89" s="121">
        <f t="shared" ref="BD89:BD104" si="64">IF(AZ89=4,G89,0)</f>
        <v>0</v>
      </c>
      <c r="BE89" s="121">
        <f t="shared" ref="BE89:BE104" si="65">IF(AZ89=5,G89,0)</f>
        <v>0</v>
      </c>
      <c r="CZ89" s="121">
        <v>5.0899999999999999E-3</v>
      </c>
    </row>
    <row r="90" spans="1:104" x14ac:dyDescent="0.2">
      <c r="A90" s="149">
        <v>65</v>
      </c>
      <c r="B90" s="150" t="s">
        <v>112</v>
      </c>
      <c r="C90" s="151" t="s">
        <v>113</v>
      </c>
      <c r="D90" s="152" t="s">
        <v>72</v>
      </c>
      <c r="E90" s="153">
        <v>2</v>
      </c>
      <c r="F90" s="201">
        <v>0</v>
      </c>
      <c r="G90" s="154">
        <f t="shared" si="60"/>
        <v>0</v>
      </c>
      <c r="O90" s="148">
        <v>2</v>
      </c>
      <c r="AA90" s="121">
        <v>12</v>
      </c>
      <c r="AB90" s="121">
        <v>0</v>
      </c>
      <c r="AC90" s="121">
        <v>101</v>
      </c>
      <c r="AZ90" s="121">
        <v>2</v>
      </c>
      <c r="BA90" s="121">
        <f t="shared" si="61"/>
        <v>0</v>
      </c>
      <c r="BB90" s="121">
        <f t="shared" si="62"/>
        <v>0</v>
      </c>
      <c r="BC90" s="121">
        <f t="shared" si="63"/>
        <v>0</v>
      </c>
      <c r="BD90" s="121">
        <f t="shared" si="64"/>
        <v>0</v>
      </c>
      <c r="BE90" s="121">
        <f t="shared" si="65"/>
        <v>0</v>
      </c>
      <c r="CZ90" s="121">
        <v>1.456E-2</v>
      </c>
    </row>
    <row r="91" spans="1:104" x14ac:dyDescent="0.2">
      <c r="A91" s="149">
        <v>66</v>
      </c>
      <c r="B91" s="150" t="s">
        <v>114</v>
      </c>
      <c r="C91" s="151" t="s">
        <v>115</v>
      </c>
      <c r="D91" s="152" t="s">
        <v>72</v>
      </c>
      <c r="E91" s="153">
        <v>3</v>
      </c>
      <c r="F91" s="201">
        <v>0</v>
      </c>
      <c r="G91" s="154">
        <f t="shared" si="60"/>
        <v>0</v>
      </c>
      <c r="O91" s="148">
        <v>2</v>
      </c>
      <c r="AA91" s="121">
        <v>12</v>
      </c>
      <c r="AB91" s="121">
        <v>0</v>
      </c>
      <c r="AC91" s="121">
        <v>103</v>
      </c>
      <c r="AZ91" s="121">
        <v>2</v>
      </c>
      <c r="BA91" s="121">
        <f t="shared" si="61"/>
        <v>0</v>
      </c>
      <c r="BB91" s="121">
        <f t="shared" si="62"/>
        <v>0</v>
      </c>
      <c r="BC91" s="121">
        <f t="shared" si="63"/>
        <v>0</v>
      </c>
      <c r="BD91" s="121">
        <f t="shared" si="64"/>
        <v>0</v>
      </c>
      <c r="BE91" s="121">
        <f t="shared" si="65"/>
        <v>0</v>
      </c>
      <c r="CZ91" s="121">
        <v>2.1700000000000001E-2</v>
      </c>
    </row>
    <row r="92" spans="1:104" x14ac:dyDescent="0.2">
      <c r="A92" s="149">
        <v>67</v>
      </c>
      <c r="B92" s="150" t="s">
        <v>254</v>
      </c>
      <c r="C92" s="151" t="s">
        <v>163</v>
      </c>
      <c r="D92" s="152" t="s">
        <v>77</v>
      </c>
      <c r="E92" s="153">
        <v>1</v>
      </c>
      <c r="F92" s="201">
        <v>0</v>
      </c>
      <c r="G92" s="154">
        <f t="shared" si="60"/>
        <v>0</v>
      </c>
      <c r="O92" s="148">
        <v>2</v>
      </c>
      <c r="AA92" s="121">
        <v>12</v>
      </c>
      <c r="AB92" s="121">
        <v>0</v>
      </c>
      <c r="AC92" s="121">
        <v>106</v>
      </c>
      <c r="AZ92" s="121">
        <v>2</v>
      </c>
      <c r="BA92" s="121">
        <f t="shared" si="61"/>
        <v>0</v>
      </c>
      <c r="BB92" s="121">
        <f t="shared" si="62"/>
        <v>0</v>
      </c>
      <c r="BC92" s="121">
        <f t="shared" si="63"/>
        <v>0</v>
      </c>
      <c r="BD92" s="121">
        <f t="shared" si="64"/>
        <v>0</v>
      </c>
      <c r="BE92" s="121">
        <f t="shared" si="65"/>
        <v>0</v>
      </c>
      <c r="CZ92" s="121">
        <v>0</v>
      </c>
    </row>
    <row r="93" spans="1:104" ht="22.5" x14ac:dyDescent="0.2">
      <c r="A93" s="149">
        <v>68</v>
      </c>
      <c r="B93" s="150" t="s">
        <v>255</v>
      </c>
      <c r="C93" s="151" t="s">
        <v>116</v>
      </c>
      <c r="D93" s="152" t="s">
        <v>72</v>
      </c>
      <c r="E93" s="153">
        <v>18</v>
      </c>
      <c r="F93" s="201">
        <v>0</v>
      </c>
      <c r="G93" s="154">
        <f t="shared" si="60"/>
        <v>0</v>
      </c>
      <c r="O93" s="148">
        <v>2</v>
      </c>
      <c r="AA93" s="121">
        <v>12</v>
      </c>
      <c r="AB93" s="121">
        <v>0</v>
      </c>
      <c r="AC93" s="121">
        <v>111</v>
      </c>
      <c r="AZ93" s="121">
        <v>2</v>
      </c>
      <c r="BA93" s="121">
        <f t="shared" si="61"/>
        <v>0</v>
      </c>
      <c r="BB93" s="121">
        <f t="shared" si="62"/>
        <v>0</v>
      </c>
      <c r="BC93" s="121">
        <f t="shared" si="63"/>
        <v>0</v>
      </c>
      <c r="BD93" s="121">
        <f t="shared" si="64"/>
        <v>0</v>
      </c>
      <c r="BE93" s="121">
        <f t="shared" si="65"/>
        <v>0</v>
      </c>
      <c r="CZ93" s="121">
        <v>0</v>
      </c>
    </row>
    <row r="94" spans="1:104" x14ac:dyDescent="0.2">
      <c r="A94" s="149">
        <v>69</v>
      </c>
      <c r="B94" s="150" t="s">
        <v>257</v>
      </c>
      <c r="C94" s="151" t="s">
        <v>117</v>
      </c>
      <c r="D94" s="152" t="s">
        <v>77</v>
      </c>
      <c r="E94" s="153">
        <v>1</v>
      </c>
      <c r="F94" s="201">
        <v>0</v>
      </c>
      <c r="G94" s="154">
        <f t="shared" si="60"/>
        <v>0</v>
      </c>
      <c r="O94" s="148">
        <v>2</v>
      </c>
      <c r="AA94" s="121">
        <v>12</v>
      </c>
      <c r="AB94" s="121">
        <v>0</v>
      </c>
      <c r="AC94" s="121">
        <v>112</v>
      </c>
      <c r="AZ94" s="121">
        <v>2</v>
      </c>
      <c r="BA94" s="121">
        <f t="shared" si="61"/>
        <v>0</v>
      </c>
      <c r="BB94" s="121">
        <f t="shared" si="62"/>
        <v>0</v>
      </c>
      <c r="BC94" s="121">
        <f t="shared" si="63"/>
        <v>0</v>
      </c>
      <c r="BD94" s="121">
        <f t="shared" si="64"/>
        <v>0</v>
      </c>
      <c r="BE94" s="121">
        <f t="shared" si="65"/>
        <v>0</v>
      </c>
      <c r="CZ94" s="121">
        <v>0</v>
      </c>
    </row>
    <row r="95" spans="1:104" x14ac:dyDescent="0.2">
      <c r="A95" s="149">
        <v>70</v>
      </c>
      <c r="B95" s="150" t="s">
        <v>256</v>
      </c>
      <c r="C95" s="151" t="s">
        <v>118</v>
      </c>
      <c r="D95" s="152" t="s">
        <v>77</v>
      </c>
      <c r="E95" s="153">
        <v>1</v>
      </c>
      <c r="F95" s="201">
        <v>0</v>
      </c>
      <c r="G95" s="154">
        <f t="shared" si="60"/>
        <v>0</v>
      </c>
      <c r="O95" s="148">
        <v>2</v>
      </c>
      <c r="AA95" s="121">
        <v>12</v>
      </c>
      <c r="AB95" s="121">
        <v>0</v>
      </c>
      <c r="AC95" s="121">
        <v>113</v>
      </c>
      <c r="AZ95" s="121">
        <v>2</v>
      </c>
      <c r="BA95" s="121">
        <f t="shared" si="61"/>
        <v>0</v>
      </c>
      <c r="BB95" s="121">
        <f t="shared" si="62"/>
        <v>0</v>
      </c>
      <c r="BC95" s="121">
        <f t="shared" si="63"/>
        <v>0</v>
      </c>
      <c r="BD95" s="121">
        <f t="shared" si="64"/>
        <v>0</v>
      </c>
      <c r="BE95" s="121">
        <f t="shared" si="65"/>
        <v>0</v>
      </c>
      <c r="CZ95" s="121">
        <v>0</v>
      </c>
    </row>
    <row r="96" spans="1:104" x14ac:dyDescent="0.2">
      <c r="A96" s="149">
        <v>71</v>
      </c>
      <c r="B96" s="150" t="s">
        <v>258</v>
      </c>
      <c r="C96" s="151" t="s">
        <v>119</v>
      </c>
      <c r="D96" s="152" t="s">
        <v>77</v>
      </c>
      <c r="E96" s="153">
        <v>1</v>
      </c>
      <c r="F96" s="201">
        <v>0</v>
      </c>
      <c r="G96" s="154">
        <f t="shared" si="60"/>
        <v>0</v>
      </c>
      <c r="O96" s="148">
        <v>2</v>
      </c>
      <c r="AA96" s="121">
        <v>12</v>
      </c>
      <c r="AB96" s="121">
        <v>0</v>
      </c>
      <c r="AC96" s="121">
        <v>114</v>
      </c>
      <c r="AZ96" s="121">
        <v>2</v>
      </c>
      <c r="BA96" s="121">
        <f t="shared" si="61"/>
        <v>0</v>
      </c>
      <c r="BB96" s="121">
        <f t="shared" si="62"/>
        <v>0</v>
      </c>
      <c r="BC96" s="121">
        <f t="shared" si="63"/>
        <v>0</v>
      </c>
      <c r="BD96" s="121">
        <f t="shared" si="64"/>
        <v>0</v>
      </c>
      <c r="BE96" s="121">
        <f t="shared" si="65"/>
        <v>0</v>
      </c>
      <c r="CZ96" s="121">
        <v>0</v>
      </c>
    </row>
    <row r="97" spans="1:104" x14ac:dyDescent="0.2">
      <c r="A97" s="149">
        <v>72</v>
      </c>
      <c r="B97" s="150" t="s">
        <v>259</v>
      </c>
      <c r="C97" s="151" t="s">
        <v>120</v>
      </c>
      <c r="D97" s="152" t="s">
        <v>77</v>
      </c>
      <c r="E97" s="153">
        <v>1</v>
      </c>
      <c r="F97" s="201">
        <v>0</v>
      </c>
      <c r="G97" s="154">
        <f t="shared" si="60"/>
        <v>0</v>
      </c>
      <c r="O97" s="148">
        <v>2</v>
      </c>
      <c r="AA97" s="121">
        <v>12</v>
      </c>
      <c r="AB97" s="121">
        <v>0</v>
      </c>
      <c r="AC97" s="121">
        <v>115</v>
      </c>
      <c r="AZ97" s="121">
        <v>2</v>
      </c>
      <c r="BA97" s="121">
        <f t="shared" si="61"/>
        <v>0</v>
      </c>
      <c r="BB97" s="121">
        <f t="shared" si="62"/>
        <v>0</v>
      </c>
      <c r="BC97" s="121">
        <f t="shared" si="63"/>
        <v>0</v>
      </c>
      <c r="BD97" s="121">
        <f t="shared" si="64"/>
        <v>0</v>
      </c>
      <c r="BE97" s="121">
        <f t="shared" si="65"/>
        <v>0</v>
      </c>
      <c r="CZ97" s="121">
        <v>0</v>
      </c>
    </row>
    <row r="98" spans="1:104" x14ac:dyDescent="0.2">
      <c r="A98" s="149">
        <v>73</v>
      </c>
      <c r="B98" s="150" t="s">
        <v>260</v>
      </c>
      <c r="C98" s="151" t="s">
        <v>164</v>
      </c>
      <c r="D98" s="152" t="s">
        <v>77</v>
      </c>
      <c r="E98" s="153">
        <v>1</v>
      </c>
      <c r="F98" s="201">
        <v>0</v>
      </c>
      <c r="G98" s="154">
        <f t="shared" si="60"/>
        <v>0</v>
      </c>
      <c r="O98" s="148">
        <v>2</v>
      </c>
      <c r="AA98" s="121">
        <v>12</v>
      </c>
      <c r="AB98" s="121">
        <v>0</v>
      </c>
      <c r="AC98" s="121">
        <v>116</v>
      </c>
      <c r="AZ98" s="121">
        <v>2</v>
      </c>
      <c r="BA98" s="121">
        <f t="shared" si="61"/>
        <v>0</v>
      </c>
      <c r="BB98" s="121">
        <f t="shared" si="62"/>
        <v>0</v>
      </c>
      <c r="BC98" s="121">
        <f t="shared" si="63"/>
        <v>0</v>
      </c>
      <c r="BD98" s="121">
        <f t="shared" si="64"/>
        <v>0</v>
      </c>
      <c r="BE98" s="121">
        <f t="shared" si="65"/>
        <v>0</v>
      </c>
      <c r="CZ98" s="121">
        <v>0</v>
      </c>
    </row>
    <row r="99" spans="1:104" x14ac:dyDescent="0.2">
      <c r="A99" s="149">
        <v>74</v>
      </c>
      <c r="B99" s="150" t="s">
        <v>261</v>
      </c>
      <c r="C99" s="151" t="s">
        <v>194</v>
      </c>
      <c r="D99" s="152" t="s">
        <v>66</v>
      </c>
      <c r="E99" s="153">
        <v>5</v>
      </c>
      <c r="F99" s="201">
        <v>0</v>
      </c>
      <c r="G99" s="154">
        <f t="shared" si="60"/>
        <v>0</v>
      </c>
      <c r="O99" s="148">
        <v>2</v>
      </c>
      <c r="AA99" s="121">
        <v>12</v>
      </c>
      <c r="AB99" s="121">
        <v>0</v>
      </c>
      <c r="AC99" s="121">
        <v>117</v>
      </c>
      <c r="AZ99" s="121">
        <v>2</v>
      </c>
      <c r="BA99" s="121">
        <f t="shared" si="61"/>
        <v>0</v>
      </c>
      <c r="BB99" s="121">
        <f t="shared" si="62"/>
        <v>0</v>
      </c>
      <c r="BC99" s="121">
        <f t="shared" si="63"/>
        <v>0</v>
      </c>
      <c r="BD99" s="121">
        <f t="shared" si="64"/>
        <v>0</v>
      </c>
      <c r="BE99" s="121">
        <f t="shared" si="65"/>
        <v>0</v>
      </c>
      <c r="CZ99" s="121">
        <v>0</v>
      </c>
    </row>
    <row r="100" spans="1:104" x14ac:dyDescent="0.2">
      <c r="A100" s="149">
        <v>75</v>
      </c>
      <c r="B100" s="150" t="s">
        <v>121</v>
      </c>
      <c r="C100" s="151" t="s">
        <v>165</v>
      </c>
      <c r="D100" s="152" t="s">
        <v>85</v>
      </c>
      <c r="E100" s="153">
        <v>2</v>
      </c>
      <c r="F100" s="201">
        <v>0</v>
      </c>
      <c r="G100" s="154">
        <f t="shared" si="60"/>
        <v>0</v>
      </c>
      <c r="O100" s="148">
        <v>2</v>
      </c>
      <c r="AA100" s="121">
        <v>12</v>
      </c>
      <c r="AB100" s="121">
        <v>0</v>
      </c>
      <c r="AC100" s="121">
        <v>119</v>
      </c>
      <c r="AZ100" s="121">
        <v>2</v>
      </c>
      <c r="BA100" s="121">
        <f t="shared" si="61"/>
        <v>0</v>
      </c>
      <c r="BB100" s="121">
        <f t="shared" si="62"/>
        <v>0</v>
      </c>
      <c r="BC100" s="121">
        <f t="shared" si="63"/>
        <v>0</v>
      </c>
      <c r="BD100" s="121">
        <f t="shared" si="64"/>
        <v>0</v>
      </c>
      <c r="BE100" s="121">
        <f t="shared" si="65"/>
        <v>0</v>
      </c>
      <c r="CZ100" s="121">
        <v>6.0999999999999997E-4</v>
      </c>
    </row>
    <row r="101" spans="1:104" ht="22.5" x14ac:dyDescent="0.2">
      <c r="A101" s="149">
        <v>76</v>
      </c>
      <c r="B101" s="150" t="s">
        <v>262</v>
      </c>
      <c r="C101" s="151" t="s">
        <v>367</v>
      </c>
      <c r="D101" s="152" t="s">
        <v>77</v>
      </c>
      <c r="E101" s="153">
        <v>1</v>
      </c>
      <c r="F101" s="201">
        <v>0</v>
      </c>
      <c r="G101" s="154">
        <f t="shared" si="60"/>
        <v>0</v>
      </c>
      <c r="O101" s="148">
        <v>2</v>
      </c>
      <c r="AA101" s="121">
        <v>12</v>
      </c>
      <c r="AB101" s="121">
        <v>0</v>
      </c>
      <c r="AC101" s="121">
        <v>123</v>
      </c>
      <c r="AZ101" s="121">
        <v>2</v>
      </c>
      <c r="BA101" s="121">
        <f t="shared" si="61"/>
        <v>0</v>
      </c>
      <c r="BB101" s="121">
        <f t="shared" si="62"/>
        <v>0</v>
      </c>
      <c r="BC101" s="121">
        <f t="shared" si="63"/>
        <v>0</v>
      </c>
      <c r="BD101" s="121">
        <f t="shared" si="64"/>
        <v>0</v>
      </c>
      <c r="BE101" s="121">
        <f t="shared" si="65"/>
        <v>0</v>
      </c>
      <c r="CZ101" s="121">
        <v>0</v>
      </c>
    </row>
    <row r="102" spans="1:104" x14ac:dyDescent="0.2">
      <c r="A102" s="149">
        <v>77</v>
      </c>
      <c r="B102" s="150" t="s">
        <v>368</v>
      </c>
      <c r="C102" s="151" t="s">
        <v>369</v>
      </c>
      <c r="D102" s="152" t="s">
        <v>77</v>
      </c>
      <c r="E102" s="153">
        <v>1</v>
      </c>
      <c r="F102" s="201">
        <v>0</v>
      </c>
      <c r="G102" s="154">
        <f t="shared" si="60"/>
        <v>0</v>
      </c>
      <c r="O102" s="148">
        <v>2</v>
      </c>
      <c r="AA102" s="121">
        <v>12</v>
      </c>
      <c r="AB102" s="121">
        <v>0</v>
      </c>
      <c r="AC102" s="121">
        <v>124</v>
      </c>
      <c r="AZ102" s="121">
        <v>2</v>
      </c>
      <c r="BA102" s="121">
        <f t="shared" si="61"/>
        <v>0</v>
      </c>
      <c r="BB102" s="121">
        <f t="shared" si="62"/>
        <v>0</v>
      </c>
      <c r="BC102" s="121">
        <f t="shared" si="63"/>
        <v>0</v>
      </c>
      <c r="BD102" s="121">
        <f t="shared" si="64"/>
        <v>0</v>
      </c>
      <c r="BE102" s="121">
        <f t="shared" si="65"/>
        <v>0</v>
      </c>
      <c r="CZ102" s="121">
        <v>0</v>
      </c>
    </row>
    <row r="103" spans="1:104" x14ac:dyDescent="0.2">
      <c r="A103" s="149">
        <v>78</v>
      </c>
      <c r="B103" s="150" t="s">
        <v>263</v>
      </c>
      <c r="C103" s="151" t="s">
        <v>370</v>
      </c>
      <c r="D103" s="152" t="s">
        <v>77</v>
      </c>
      <c r="E103" s="153">
        <v>1</v>
      </c>
      <c r="F103" s="201">
        <v>0</v>
      </c>
      <c r="G103" s="154">
        <f t="shared" si="60"/>
        <v>0</v>
      </c>
      <c r="O103" s="148">
        <v>2</v>
      </c>
      <c r="AA103" s="121">
        <v>12</v>
      </c>
      <c r="AB103" s="121">
        <v>0</v>
      </c>
      <c r="AC103" s="121">
        <v>125</v>
      </c>
      <c r="AZ103" s="121">
        <v>2</v>
      </c>
      <c r="BA103" s="121">
        <f t="shared" si="61"/>
        <v>0</v>
      </c>
      <c r="BB103" s="121">
        <f t="shared" si="62"/>
        <v>0</v>
      </c>
      <c r="BC103" s="121">
        <f t="shared" si="63"/>
        <v>0</v>
      </c>
      <c r="BD103" s="121">
        <f t="shared" si="64"/>
        <v>0</v>
      </c>
      <c r="BE103" s="121">
        <f t="shared" si="65"/>
        <v>0</v>
      </c>
      <c r="CZ103" s="121">
        <v>0</v>
      </c>
    </row>
    <row r="104" spans="1:104" x14ac:dyDescent="0.2">
      <c r="A104" s="149">
        <v>79</v>
      </c>
      <c r="B104" s="150" t="s">
        <v>264</v>
      </c>
      <c r="C104" s="151" t="s">
        <v>122</v>
      </c>
      <c r="D104" s="152" t="s">
        <v>77</v>
      </c>
      <c r="E104" s="153">
        <v>1</v>
      </c>
      <c r="F104" s="201">
        <v>0</v>
      </c>
      <c r="G104" s="154">
        <f t="shared" si="60"/>
        <v>0</v>
      </c>
      <c r="O104" s="148">
        <v>2</v>
      </c>
      <c r="AA104" s="121">
        <v>12</v>
      </c>
      <c r="AB104" s="121">
        <v>0</v>
      </c>
      <c r="AC104" s="121">
        <v>129</v>
      </c>
      <c r="AZ104" s="121">
        <v>2</v>
      </c>
      <c r="BA104" s="121">
        <f t="shared" si="61"/>
        <v>0</v>
      </c>
      <c r="BB104" s="121">
        <f t="shared" si="62"/>
        <v>0</v>
      </c>
      <c r="BC104" s="121">
        <f t="shared" si="63"/>
        <v>0</v>
      </c>
      <c r="BD104" s="121">
        <f t="shared" si="64"/>
        <v>0</v>
      </c>
      <c r="BE104" s="121">
        <f t="shared" si="65"/>
        <v>0</v>
      </c>
      <c r="CZ104" s="121">
        <v>0</v>
      </c>
    </row>
    <row r="105" spans="1:104" x14ac:dyDescent="0.2">
      <c r="A105" s="155"/>
      <c r="B105" s="156" t="s">
        <v>67</v>
      </c>
      <c r="C105" s="157" t="str">
        <f>CONCATENATE(B88," ",C88)</f>
        <v>723 Vnitřní plynovod</v>
      </c>
      <c r="D105" s="155"/>
      <c r="E105" s="158"/>
      <c r="F105" s="203"/>
      <c r="G105" s="159">
        <f>SUM(G88:G104)</f>
        <v>0</v>
      </c>
      <c r="O105" s="148">
        <v>4</v>
      </c>
      <c r="BA105" s="160">
        <f>SUM(BA88:BA104)</f>
        <v>0</v>
      </c>
      <c r="BB105" s="160">
        <f>SUM(BB88:BB104)</f>
        <v>0</v>
      </c>
      <c r="BC105" s="160">
        <f>SUM(BC88:BC104)</f>
        <v>0</v>
      </c>
      <c r="BD105" s="160">
        <f>SUM(BD88:BD104)</f>
        <v>0</v>
      </c>
      <c r="BE105" s="160">
        <f>SUM(BE88:BE104)</f>
        <v>0</v>
      </c>
    </row>
    <row r="106" spans="1:104" x14ac:dyDescent="0.2">
      <c r="A106" s="141" t="s">
        <v>65</v>
      </c>
      <c r="B106" s="142" t="s">
        <v>123</v>
      </c>
      <c r="C106" s="143" t="s">
        <v>124</v>
      </c>
      <c r="D106" s="144"/>
      <c r="E106" s="145"/>
      <c r="F106" s="202"/>
      <c r="G106" s="146"/>
      <c r="H106" s="147"/>
      <c r="I106" s="147"/>
      <c r="O106" s="148">
        <v>1</v>
      </c>
    </row>
    <row r="107" spans="1:104" x14ac:dyDescent="0.2">
      <c r="A107" s="149">
        <v>80</v>
      </c>
      <c r="B107" s="150" t="s">
        <v>333</v>
      </c>
      <c r="C107" s="151" t="s">
        <v>334</v>
      </c>
      <c r="D107" s="152" t="s">
        <v>85</v>
      </c>
      <c r="E107" s="153">
        <v>2</v>
      </c>
      <c r="F107" s="201">
        <v>0</v>
      </c>
      <c r="G107" s="154">
        <f t="shared" ref="G107:G127" si="66">E107*F107</f>
        <v>0</v>
      </c>
      <c r="O107" s="148">
        <v>2</v>
      </c>
      <c r="AA107" s="121">
        <v>12</v>
      </c>
      <c r="AB107" s="121">
        <v>0</v>
      </c>
      <c r="AC107" s="121">
        <v>139</v>
      </c>
      <c r="AZ107" s="121">
        <v>2</v>
      </c>
      <c r="BA107" s="121">
        <f t="shared" ref="BA107:BA127" si="67">IF(AZ107=1,G107,0)</f>
        <v>0</v>
      </c>
      <c r="BB107" s="121">
        <f t="shared" ref="BB107:BB127" si="68">IF(AZ107=2,G107,0)</f>
        <v>0</v>
      </c>
      <c r="BC107" s="121">
        <f t="shared" ref="BC107:BC127" si="69">IF(AZ107=3,G107,0)</f>
        <v>0</v>
      </c>
      <c r="BD107" s="121">
        <f t="shared" ref="BD107:BD127" si="70">IF(AZ107=4,G107,0)</f>
        <v>0</v>
      </c>
      <c r="BE107" s="121">
        <f t="shared" ref="BE107:BE127" si="71">IF(AZ107=5,G107,0)</f>
        <v>0</v>
      </c>
      <c r="CZ107" s="121">
        <v>2.7000000000000001E-3</v>
      </c>
    </row>
    <row r="108" spans="1:104" x14ac:dyDescent="0.2">
      <c r="A108" s="149">
        <v>81</v>
      </c>
      <c r="B108" s="150" t="s">
        <v>336</v>
      </c>
      <c r="C108" s="151" t="s">
        <v>335</v>
      </c>
      <c r="D108" s="152" t="s">
        <v>77</v>
      </c>
      <c r="E108" s="153">
        <v>2</v>
      </c>
      <c r="F108" s="201">
        <v>0</v>
      </c>
      <c r="G108" s="154">
        <f t="shared" si="66"/>
        <v>0</v>
      </c>
      <c r="O108" s="148">
        <v>2</v>
      </c>
      <c r="AA108" s="121">
        <v>12</v>
      </c>
      <c r="AB108" s="121">
        <v>0</v>
      </c>
      <c r="AC108" s="121">
        <v>140</v>
      </c>
      <c r="AZ108" s="121">
        <v>2</v>
      </c>
      <c r="BA108" s="121">
        <f t="shared" si="67"/>
        <v>0</v>
      </c>
      <c r="BB108" s="121">
        <f t="shared" si="68"/>
        <v>0</v>
      </c>
      <c r="BC108" s="121">
        <f t="shared" si="69"/>
        <v>0</v>
      </c>
      <c r="BD108" s="121">
        <f t="shared" si="70"/>
        <v>0</v>
      </c>
      <c r="BE108" s="121">
        <f t="shared" si="71"/>
        <v>0</v>
      </c>
      <c r="CZ108" s="121">
        <v>0</v>
      </c>
    </row>
    <row r="109" spans="1:104" ht="45" x14ac:dyDescent="0.2">
      <c r="A109" s="149">
        <v>82</v>
      </c>
      <c r="B109" s="150" t="s">
        <v>290</v>
      </c>
      <c r="C109" s="184" t="s">
        <v>337</v>
      </c>
      <c r="D109" s="152" t="s">
        <v>77</v>
      </c>
      <c r="E109" s="153">
        <v>2</v>
      </c>
      <c r="F109" s="201">
        <v>0</v>
      </c>
      <c r="G109" s="154">
        <f t="shared" si="66"/>
        <v>0</v>
      </c>
      <c r="O109" s="148">
        <v>2</v>
      </c>
      <c r="AA109" s="121">
        <v>12</v>
      </c>
      <c r="AB109" s="121">
        <v>0</v>
      </c>
      <c r="AC109" s="121">
        <v>141</v>
      </c>
      <c r="AZ109" s="121">
        <v>2</v>
      </c>
      <c r="BA109" s="121">
        <f t="shared" si="67"/>
        <v>0</v>
      </c>
      <c r="BB109" s="121">
        <f t="shared" si="68"/>
        <v>0</v>
      </c>
      <c r="BC109" s="121">
        <f t="shared" si="69"/>
        <v>0</v>
      </c>
      <c r="BD109" s="121">
        <f t="shared" si="70"/>
        <v>0</v>
      </c>
      <c r="BE109" s="121">
        <f t="shared" si="71"/>
        <v>0</v>
      </c>
      <c r="CZ109" s="121">
        <v>0</v>
      </c>
    </row>
    <row r="110" spans="1:104" x14ac:dyDescent="0.2">
      <c r="A110" s="149">
        <v>83</v>
      </c>
      <c r="B110" s="150" t="s">
        <v>291</v>
      </c>
      <c r="C110" s="151" t="s">
        <v>338</v>
      </c>
      <c r="D110" s="152" t="s">
        <v>77</v>
      </c>
      <c r="E110" s="153">
        <v>1</v>
      </c>
      <c r="F110" s="201">
        <v>0</v>
      </c>
      <c r="G110" s="154">
        <f t="shared" ref="G110" si="72">E110*F110</f>
        <v>0</v>
      </c>
      <c r="O110" s="148">
        <v>2</v>
      </c>
      <c r="AA110" s="121">
        <v>12</v>
      </c>
      <c r="AB110" s="121">
        <v>0</v>
      </c>
      <c r="AC110" s="121">
        <v>141</v>
      </c>
      <c r="AZ110" s="121">
        <v>2</v>
      </c>
      <c r="BA110" s="121">
        <f t="shared" ref="BA110" si="73">IF(AZ110=1,G110,0)</f>
        <v>0</v>
      </c>
      <c r="BB110" s="121">
        <f t="shared" ref="BB110" si="74">IF(AZ110=2,G110,0)</f>
        <v>0</v>
      </c>
    </row>
    <row r="111" spans="1:104" x14ac:dyDescent="0.2">
      <c r="A111" s="149">
        <v>84</v>
      </c>
      <c r="B111" s="150" t="s">
        <v>292</v>
      </c>
      <c r="C111" s="151" t="s">
        <v>339</v>
      </c>
      <c r="D111" s="152" t="s">
        <v>77</v>
      </c>
      <c r="E111" s="153">
        <v>1</v>
      </c>
      <c r="F111" s="201">
        <v>0</v>
      </c>
      <c r="G111" s="154">
        <f t="shared" si="66"/>
        <v>0</v>
      </c>
      <c r="O111" s="148">
        <v>2</v>
      </c>
      <c r="AA111" s="121">
        <v>12</v>
      </c>
      <c r="AB111" s="121">
        <v>0</v>
      </c>
      <c r="AC111" s="121">
        <v>142</v>
      </c>
      <c r="AZ111" s="121">
        <v>2</v>
      </c>
      <c r="BA111" s="121">
        <f t="shared" si="67"/>
        <v>0</v>
      </c>
      <c r="BB111" s="121">
        <f t="shared" si="68"/>
        <v>0</v>
      </c>
      <c r="BC111" s="121">
        <f t="shared" si="69"/>
        <v>0</v>
      </c>
      <c r="BD111" s="121">
        <f t="shared" si="70"/>
        <v>0</v>
      </c>
      <c r="BE111" s="121">
        <f t="shared" si="71"/>
        <v>0</v>
      </c>
      <c r="CZ111" s="121">
        <v>0</v>
      </c>
    </row>
    <row r="112" spans="1:104" x14ac:dyDescent="0.2">
      <c r="A112" s="149">
        <v>85</v>
      </c>
      <c r="B112" s="150" t="s">
        <v>293</v>
      </c>
      <c r="C112" s="151" t="s">
        <v>443</v>
      </c>
      <c r="D112" s="152" t="s">
        <v>85</v>
      </c>
      <c r="E112" s="153">
        <v>1</v>
      </c>
      <c r="F112" s="201">
        <v>0</v>
      </c>
      <c r="G112" s="154">
        <f t="shared" si="66"/>
        <v>0</v>
      </c>
      <c r="O112" s="148">
        <v>2</v>
      </c>
      <c r="AA112" s="121">
        <v>12</v>
      </c>
      <c r="AB112" s="121">
        <v>0</v>
      </c>
      <c r="AC112" s="121">
        <v>143</v>
      </c>
      <c r="AZ112" s="121">
        <v>2</v>
      </c>
      <c r="BA112" s="121">
        <f t="shared" si="67"/>
        <v>0</v>
      </c>
      <c r="BB112" s="121">
        <f t="shared" si="68"/>
        <v>0</v>
      </c>
      <c r="BC112" s="121">
        <f t="shared" si="69"/>
        <v>0</v>
      </c>
      <c r="BD112" s="121">
        <f t="shared" si="70"/>
        <v>0</v>
      </c>
      <c r="BE112" s="121">
        <f t="shared" si="71"/>
        <v>0</v>
      </c>
      <c r="CZ112" s="121">
        <v>0</v>
      </c>
    </row>
    <row r="113" spans="1:104" x14ac:dyDescent="0.2">
      <c r="A113" s="149">
        <v>86</v>
      </c>
      <c r="B113" s="150" t="s">
        <v>294</v>
      </c>
      <c r="C113" s="151" t="s">
        <v>340</v>
      </c>
      <c r="D113" s="152" t="s">
        <v>85</v>
      </c>
      <c r="E113" s="153">
        <v>1</v>
      </c>
      <c r="F113" s="201">
        <v>0</v>
      </c>
      <c r="G113" s="154">
        <f t="shared" si="66"/>
        <v>0</v>
      </c>
      <c r="O113" s="148">
        <v>2</v>
      </c>
      <c r="AA113" s="121">
        <v>12</v>
      </c>
      <c r="AB113" s="121">
        <v>0</v>
      </c>
      <c r="AC113" s="121">
        <v>144</v>
      </c>
      <c r="AZ113" s="121">
        <v>2</v>
      </c>
      <c r="BA113" s="121">
        <f t="shared" si="67"/>
        <v>0</v>
      </c>
      <c r="BB113" s="121">
        <f t="shared" si="68"/>
        <v>0</v>
      </c>
      <c r="BC113" s="121">
        <f t="shared" si="69"/>
        <v>0</v>
      </c>
      <c r="BD113" s="121">
        <f t="shared" si="70"/>
        <v>0</v>
      </c>
      <c r="BE113" s="121">
        <f t="shared" si="71"/>
        <v>0</v>
      </c>
      <c r="CZ113" s="121">
        <v>0</v>
      </c>
    </row>
    <row r="114" spans="1:104" x14ac:dyDescent="0.2">
      <c r="A114" s="149">
        <v>87</v>
      </c>
      <c r="B114" s="150" t="s">
        <v>295</v>
      </c>
      <c r="C114" s="151" t="s">
        <v>341</v>
      </c>
      <c r="D114" s="152" t="s">
        <v>85</v>
      </c>
      <c r="E114" s="153">
        <v>2</v>
      </c>
      <c r="F114" s="201">
        <v>0</v>
      </c>
      <c r="G114" s="154">
        <f t="shared" si="66"/>
        <v>0</v>
      </c>
      <c r="O114" s="148">
        <v>2</v>
      </c>
      <c r="AA114" s="121">
        <v>12</v>
      </c>
      <c r="AB114" s="121">
        <v>0</v>
      </c>
      <c r="AC114" s="121">
        <v>145</v>
      </c>
      <c r="AZ114" s="121">
        <v>2</v>
      </c>
      <c r="BA114" s="121">
        <f t="shared" si="67"/>
        <v>0</v>
      </c>
      <c r="BB114" s="121">
        <f t="shared" si="68"/>
        <v>0</v>
      </c>
      <c r="BC114" s="121">
        <f t="shared" si="69"/>
        <v>0</v>
      </c>
      <c r="BD114" s="121">
        <f t="shared" si="70"/>
        <v>0</v>
      </c>
      <c r="BE114" s="121">
        <f t="shared" si="71"/>
        <v>0</v>
      </c>
      <c r="CZ114" s="121">
        <v>0</v>
      </c>
    </row>
    <row r="115" spans="1:104" x14ac:dyDescent="0.2">
      <c r="A115" s="149">
        <v>88</v>
      </c>
      <c r="B115" s="150" t="s">
        <v>296</v>
      </c>
      <c r="C115" s="151" t="s">
        <v>342</v>
      </c>
      <c r="D115" s="152" t="s">
        <v>77</v>
      </c>
      <c r="E115" s="153">
        <v>2</v>
      </c>
      <c r="F115" s="201">
        <v>0</v>
      </c>
      <c r="G115" s="154">
        <f t="shared" si="66"/>
        <v>0</v>
      </c>
      <c r="O115" s="148">
        <v>2</v>
      </c>
      <c r="AA115" s="121">
        <v>12</v>
      </c>
      <c r="AB115" s="121">
        <v>0</v>
      </c>
      <c r="AC115" s="121">
        <v>146</v>
      </c>
      <c r="AZ115" s="121">
        <v>2</v>
      </c>
      <c r="BA115" s="121">
        <f t="shared" si="67"/>
        <v>0</v>
      </c>
      <c r="BB115" s="121">
        <f t="shared" si="68"/>
        <v>0</v>
      </c>
      <c r="BC115" s="121">
        <f t="shared" si="69"/>
        <v>0</v>
      </c>
      <c r="BD115" s="121">
        <f t="shared" si="70"/>
        <v>0</v>
      </c>
      <c r="BE115" s="121">
        <f t="shared" si="71"/>
        <v>0</v>
      </c>
      <c r="CZ115" s="121">
        <v>0</v>
      </c>
    </row>
    <row r="116" spans="1:104" x14ac:dyDescent="0.2">
      <c r="A116" s="149">
        <v>89</v>
      </c>
      <c r="B116" s="150" t="s">
        <v>297</v>
      </c>
      <c r="C116" s="151" t="s">
        <v>343</v>
      </c>
      <c r="D116" s="152" t="s">
        <v>77</v>
      </c>
      <c r="E116" s="153">
        <v>2</v>
      </c>
      <c r="F116" s="201">
        <v>0</v>
      </c>
      <c r="G116" s="154">
        <f t="shared" si="66"/>
        <v>0</v>
      </c>
      <c r="O116" s="148">
        <v>2</v>
      </c>
      <c r="AA116" s="121">
        <v>12</v>
      </c>
      <c r="AB116" s="121">
        <v>0</v>
      </c>
      <c r="AC116" s="121">
        <v>147</v>
      </c>
      <c r="AZ116" s="121">
        <v>2</v>
      </c>
      <c r="BA116" s="121">
        <f t="shared" si="67"/>
        <v>0</v>
      </c>
      <c r="BB116" s="121">
        <f t="shared" si="68"/>
        <v>0</v>
      </c>
      <c r="BC116" s="121">
        <f t="shared" si="69"/>
        <v>0</v>
      </c>
      <c r="BD116" s="121">
        <f t="shared" si="70"/>
        <v>0</v>
      </c>
      <c r="BE116" s="121">
        <f t="shared" si="71"/>
        <v>0</v>
      </c>
      <c r="CZ116" s="121">
        <v>0</v>
      </c>
    </row>
    <row r="117" spans="1:104" x14ac:dyDescent="0.2">
      <c r="A117" s="149">
        <v>90</v>
      </c>
      <c r="B117" s="150" t="s">
        <v>298</v>
      </c>
      <c r="C117" s="151" t="s">
        <v>345</v>
      </c>
      <c r="D117" s="152" t="s">
        <v>85</v>
      </c>
      <c r="E117" s="153">
        <v>3</v>
      </c>
      <c r="F117" s="201">
        <v>0</v>
      </c>
      <c r="G117" s="154">
        <f t="shared" si="66"/>
        <v>0</v>
      </c>
      <c r="O117" s="148">
        <v>2</v>
      </c>
      <c r="AA117" s="121">
        <v>12</v>
      </c>
      <c r="AB117" s="121">
        <v>0</v>
      </c>
      <c r="AC117" s="121">
        <v>148</v>
      </c>
      <c r="AZ117" s="121">
        <v>2</v>
      </c>
      <c r="BA117" s="121">
        <f t="shared" si="67"/>
        <v>0</v>
      </c>
      <c r="BB117" s="121">
        <f t="shared" si="68"/>
        <v>0</v>
      </c>
      <c r="BC117" s="121">
        <f t="shared" si="69"/>
        <v>0</v>
      </c>
      <c r="BD117" s="121">
        <f t="shared" si="70"/>
        <v>0</v>
      </c>
      <c r="BE117" s="121">
        <f t="shared" si="71"/>
        <v>0</v>
      </c>
      <c r="CZ117" s="121">
        <v>0</v>
      </c>
    </row>
    <row r="118" spans="1:104" x14ac:dyDescent="0.2">
      <c r="A118" s="149">
        <v>91</v>
      </c>
      <c r="B118" s="150" t="s">
        <v>299</v>
      </c>
      <c r="C118" s="151" t="s">
        <v>344</v>
      </c>
      <c r="D118" s="152" t="s">
        <v>85</v>
      </c>
      <c r="E118" s="153">
        <v>2</v>
      </c>
      <c r="F118" s="201">
        <v>0</v>
      </c>
      <c r="G118" s="154">
        <f t="shared" si="66"/>
        <v>0</v>
      </c>
      <c r="O118" s="148">
        <v>2</v>
      </c>
      <c r="AA118" s="121">
        <v>12</v>
      </c>
      <c r="AB118" s="121">
        <v>0</v>
      </c>
      <c r="AC118" s="121">
        <v>149</v>
      </c>
      <c r="AZ118" s="121">
        <v>2</v>
      </c>
      <c r="BA118" s="121">
        <f t="shared" si="67"/>
        <v>0</v>
      </c>
      <c r="BB118" s="121">
        <f t="shared" si="68"/>
        <v>0</v>
      </c>
      <c r="BC118" s="121">
        <f t="shared" si="69"/>
        <v>0</v>
      </c>
      <c r="BD118" s="121">
        <f t="shared" si="70"/>
        <v>0</v>
      </c>
      <c r="BE118" s="121">
        <f t="shared" si="71"/>
        <v>0</v>
      </c>
      <c r="CZ118" s="121">
        <v>0</v>
      </c>
    </row>
    <row r="119" spans="1:104" x14ac:dyDescent="0.2">
      <c r="A119" s="149">
        <v>92</v>
      </c>
      <c r="B119" s="150" t="s">
        <v>300</v>
      </c>
      <c r="C119" s="151" t="s">
        <v>346</v>
      </c>
      <c r="D119" s="152" t="s">
        <v>77</v>
      </c>
      <c r="E119" s="153">
        <v>2</v>
      </c>
      <c r="F119" s="201">
        <v>0</v>
      </c>
      <c r="G119" s="154">
        <f t="shared" si="66"/>
        <v>0</v>
      </c>
      <c r="O119" s="148">
        <v>2</v>
      </c>
      <c r="AA119" s="121">
        <v>12</v>
      </c>
      <c r="AB119" s="121">
        <v>0</v>
      </c>
      <c r="AC119" s="121">
        <v>150</v>
      </c>
      <c r="AZ119" s="121">
        <v>2</v>
      </c>
      <c r="BA119" s="121">
        <f t="shared" si="67"/>
        <v>0</v>
      </c>
      <c r="BB119" s="121">
        <f t="shared" si="68"/>
        <v>0</v>
      </c>
      <c r="BC119" s="121">
        <f t="shared" si="69"/>
        <v>0</v>
      </c>
      <c r="BD119" s="121">
        <f t="shared" si="70"/>
        <v>0</v>
      </c>
      <c r="BE119" s="121">
        <f t="shared" si="71"/>
        <v>0</v>
      </c>
      <c r="CZ119" s="121">
        <v>0</v>
      </c>
    </row>
    <row r="120" spans="1:104" x14ac:dyDescent="0.2">
      <c r="A120" s="149">
        <v>93</v>
      </c>
      <c r="B120" s="150" t="s">
        <v>301</v>
      </c>
      <c r="C120" s="151" t="s">
        <v>347</v>
      </c>
      <c r="D120" s="152" t="s">
        <v>85</v>
      </c>
      <c r="E120" s="153">
        <v>2</v>
      </c>
      <c r="F120" s="201">
        <v>0</v>
      </c>
      <c r="G120" s="154">
        <f t="shared" si="66"/>
        <v>0</v>
      </c>
      <c r="O120" s="148">
        <v>2</v>
      </c>
      <c r="AA120" s="121">
        <v>12</v>
      </c>
      <c r="AB120" s="121">
        <v>0</v>
      </c>
      <c r="AC120" s="121">
        <v>151</v>
      </c>
      <c r="AZ120" s="121">
        <v>2</v>
      </c>
      <c r="BA120" s="121">
        <f t="shared" si="67"/>
        <v>0</v>
      </c>
      <c r="BB120" s="121">
        <f t="shared" si="68"/>
        <v>0</v>
      </c>
      <c r="BC120" s="121">
        <f t="shared" si="69"/>
        <v>0</v>
      </c>
      <c r="BD120" s="121">
        <f t="shared" si="70"/>
        <v>0</v>
      </c>
      <c r="BE120" s="121">
        <f t="shared" si="71"/>
        <v>0</v>
      </c>
      <c r="CZ120" s="121">
        <v>0</v>
      </c>
    </row>
    <row r="121" spans="1:104" x14ac:dyDescent="0.2">
      <c r="A121" s="149">
        <v>94</v>
      </c>
      <c r="B121" s="150" t="s">
        <v>302</v>
      </c>
      <c r="C121" s="151" t="s">
        <v>348</v>
      </c>
      <c r="D121" s="152" t="s">
        <v>72</v>
      </c>
      <c r="E121" s="153">
        <v>26</v>
      </c>
      <c r="F121" s="201">
        <v>0</v>
      </c>
      <c r="G121" s="154">
        <f t="shared" si="66"/>
        <v>0</v>
      </c>
      <c r="O121" s="148">
        <v>2</v>
      </c>
      <c r="AA121" s="121">
        <v>12</v>
      </c>
      <c r="AB121" s="121">
        <v>0</v>
      </c>
      <c r="AC121" s="121">
        <v>152</v>
      </c>
      <c r="AZ121" s="121">
        <v>2</v>
      </c>
      <c r="BA121" s="121">
        <f t="shared" si="67"/>
        <v>0</v>
      </c>
      <c r="BB121" s="121">
        <f t="shared" si="68"/>
        <v>0</v>
      </c>
      <c r="BC121" s="121">
        <f t="shared" si="69"/>
        <v>0</v>
      </c>
      <c r="BD121" s="121">
        <f t="shared" si="70"/>
        <v>0</v>
      </c>
      <c r="BE121" s="121">
        <f t="shared" si="71"/>
        <v>0</v>
      </c>
      <c r="CZ121" s="121">
        <v>0</v>
      </c>
    </row>
    <row r="122" spans="1:104" x14ac:dyDescent="0.2">
      <c r="A122" s="149">
        <v>95</v>
      </c>
      <c r="B122" s="150" t="s">
        <v>303</v>
      </c>
      <c r="C122" s="151" t="s">
        <v>349</v>
      </c>
      <c r="D122" s="152" t="s">
        <v>85</v>
      </c>
      <c r="E122" s="153">
        <v>2</v>
      </c>
      <c r="F122" s="201">
        <v>0</v>
      </c>
      <c r="G122" s="154">
        <f t="shared" si="66"/>
        <v>0</v>
      </c>
      <c r="O122" s="148">
        <v>2</v>
      </c>
      <c r="AA122" s="121">
        <v>12</v>
      </c>
      <c r="AB122" s="121">
        <v>0</v>
      </c>
      <c r="AC122" s="121">
        <v>153</v>
      </c>
      <c r="AZ122" s="121">
        <v>2</v>
      </c>
      <c r="BA122" s="121">
        <f t="shared" si="67"/>
        <v>0</v>
      </c>
      <c r="BB122" s="121">
        <f t="shared" si="68"/>
        <v>0</v>
      </c>
      <c r="BC122" s="121">
        <f t="shared" si="69"/>
        <v>0</v>
      </c>
      <c r="BD122" s="121">
        <f t="shared" si="70"/>
        <v>0</v>
      </c>
      <c r="BE122" s="121">
        <f t="shared" si="71"/>
        <v>0</v>
      </c>
      <c r="CZ122" s="121">
        <v>0</v>
      </c>
    </row>
    <row r="123" spans="1:104" x14ac:dyDescent="0.2">
      <c r="A123" s="149">
        <v>96</v>
      </c>
      <c r="B123" s="150" t="s">
        <v>304</v>
      </c>
      <c r="C123" s="151" t="s">
        <v>350</v>
      </c>
      <c r="D123" s="152" t="s">
        <v>72</v>
      </c>
      <c r="E123" s="153">
        <v>26</v>
      </c>
      <c r="F123" s="201">
        <v>0</v>
      </c>
      <c r="G123" s="154">
        <f t="shared" si="66"/>
        <v>0</v>
      </c>
      <c r="O123" s="148">
        <v>2</v>
      </c>
      <c r="AA123" s="121">
        <v>12</v>
      </c>
      <c r="AB123" s="121">
        <v>0</v>
      </c>
      <c r="AC123" s="121">
        <v>154</v>
      </c>
      <c r="AZ123" s="121">
        <v>2</v>
      </c>
      <c r="BA123" s="121">
        <f t="shared" si="67"/>
        <v>0</v>
      </c>
      <c r="BB123" s="121">
        <f t="shared" si="68"/>
        <v>0</v>
      </c>
      <c r="BC123" s="121">
        <f t="shared" si="69"/>
        <v>0</v>
      </c>
      <c r="BD123" s="121">
        <f t="shared" si="70"/>
        <v>0</v>
      </c>
      <c r="BE123" s="121">
        <f t="shared" si="71"/>
        <v>0</v>
      </c>
      <c r="CZ123" s="121">
        <v>0</v>
      </c>
    </row>
    <row r="124" spans="1:104" x14ac:dyDescent="0.2">
      <c r="A124" s="149">
        <v>97</v>
      </c>
      <c r="B124" s="150" t="s">
        <v>305</v>
      </c>
      <c r="C124" s="151" t="s">
        <v>351</v>
      </c>
      <c r="D124" s="152" t="s">
        <v>72</v>
      </c>
      <c r="E124" s="153">
        <v>26</v>
      </c>
      <c r="F124" s="201">
        <v>0</v>
      </c>
      <c r="G124" s="154">
        <f t="shared" ref="G124:G126" si="75">E124*F124</f>
        <v>0</v>
      </c>
      <c r="O124" s="148">
        <v>2</v>
      </c>
      <c r="AA124" s="121">
        <v>12</v>
      </c>
      <c r="AB124" s="121">
        <v>0</v>
      </c>
      <c r="AC124" s="121">
        <v>155</v>
      </c>
      <c r="AZ124" s="121">
        <v>2</v>
      </c>
      <c r="BA124" s="121">
        <f t="shared" ref="BA124:BA126" si="76">IF(AZ124=1,G124,0)</f>
        <v>0</v>
      </c>
      <c r="BB124" s="121">
        <f t="shared" ref="BB124:BB126" si="77">IF(AZ124=2,G124,0)</f>
        <v>0</v>
      </c>
      <c r="BC124" s="121">
        <f t="shared" ref="BC124:BC126" si="78">IF(AZ124=3,G124,0)</f>
        <v>0</v>
      </c>
    </row>
    <row r="125" spans="1:104" x14ac:dyDescent="0.2">
      <c r="A125" s="149">
        <v>98</v>
      </c>
      <c r="B125" s="150" t="s">
        <v>306</v>
      </c>
      <c r="C125" s="151" t="s">
        <v>352</v>
      </c>
      <c r="D125" s="152" t="s">
        <v>72</v>
      </c>
      <c r="E125" s="153">
        <v>26</v>
      </c>
      <c r="F125" s="201">
        <v>0</v>
      </c>
      <c r="G125" s="154">
        <f t="shared" si="75"/>
        <v>0</v>
      </c>
      <c r="O125" s="148">
        <v>2</v>
      </c>
      <c r="AA125" s="121">
        <v>12</v>
      </c>
      <c r="AB125" s="121">
        <v>0</v>
      </c>
      <c r="AC125" s="121">
        <v>155</v>
      </c>
      <c r="AZ125" s="121">
        <v>2</v>
      </c>
      <c r="BA125" s="121">
        <f t="shared" si="76"/>
        <v>0</v>
      </c>
      <c r="BB125" s="121">
        <f t="shared" si="77"/>
        <v>0</v>
      </c>
      <c r="BC125" s="121">
        <f t="shared" si="78"/>
        <v>0</v>
      </c>
    </row>
    <row r="126" spans="1:104" x14ac:dyDescent="0.2">
      <c r="A126" s="149">
        <v>99</v>
      </c>
      <c r="B126" s="150" t="s">
        <v>231</v>
      </c>
      <c r="C126" s="151" t="s">
        <v>232</v>
      </c>
      <c r="D126" s="152" t="s">
        <v>80</v>
      </c>
      <c r="E126" s="153">
        <v>0.12</v>
      </c>
      <c r="F126" s="201">
        <v>0</v>
      </c>
      <c r="G126" s="154">
        <f t="shared" si="75"/>
        <v>0</v>
      </c>
      <c r="O126" s="148">
        <v>2</v>
      </c>
      <c r="AA126" s="121">
        <v>12</v>
      </c>
      <c r="AB126" s="121">
        <v>0</v>
      </c>
      <c r="AC126" s="121">
        <v>155</v>
      </c>
      <c r="AZ126" s="121">
        <v>2</v>
      </c>
      <c r="BA126" s="121">
        <f t="shared" si="76"/>
        <v>0</v>
      </c>
      <c r="BB126" s="121">
        <f t="shared" si="77"/>
        <v>0</v>
      </c>
      <c r="BC126" s="121">
        <f t="shared" si="78"/>
        <v>0</v>
      </c>
    </row>
    <row r="127" spans="1:104" x14ac:dyDescent="0.2">
      <c r="A127" s="149">
        <v>100</v>
      </c>
      <c r="B127" s="150" t="s">
        <v>239</v>
      </c>
      <c r="C127" s="151" t="s">
        <v>238</v>
      </c>
      <c r="D127" s="152" t="s">
        <v>80</v>
      </c>
      <c r="E127" s="153">
        <v>0.12</v>
      </c>
      <c r="F127" s="201">
        <v>0</v>
      </c>
      <c r="G127" s="154">
        <f t="shared" si="66"/>
        <v>0</v>
      </c>
      <c r="O127" s="148">
        <v>2</v>
      </c>
      <c r="AA127" s="121">
        <v>12</v>
      </c>
      <c r="AB127" s="121">
        <v>0</v>
      </c>
      <c r="AC127" s="121">
        <v>155</v>
      </c>
      <c r="AZ127" s="121">
        <v>2</v>
      </c>
      <c r="BA127" s="121">
        <f t="shared" si="67"/>
        <v>0</v>
      </c>
      <c r="BB127" s="121">
        <f t="shared" si="68"/>
        <v>0</v>
      </c>
      <c r="BC127" s="121">
        <f t="shared" si="69"/>
        <v>0</v>
      </c>
      <c r="BD127" s="121">
        <f t="shared" si="70"/>
        <v>0</v>
      </c>
      <c r="BE127" s="121">
        <f t="shared" si="71"/>
        <v>0</v>
      </c>
      <c r="CZ127" s="121">
        <v>0</v>
      </c>
    </row>
    <row r="128" spans="1:104" x14ac:dyDescent="0.2">
      <c r="A128" s="155"/>
      <c r="B128" s="156" t="s">
        <v>67</v>
      </c>
      <c r="C128" s="157" t="str">
        <f>CONCATENATE(B106," ",C106)</f>
        <v>731 Kotelny</v>
      </c>
      <c r="D128" s="155"/>
      <c r="E128" s="158"/>
      <c r="F128" s="203">
        <v>0</v>
      </c>
      <c r="G128" s="159">
        <f>SUM(G106:G127)</f>
        <v>0</v>
      </c>
      <c r="O128" s="148">
        <v>4</v>
      </c>
      <c r="BA128" s="160">
        <f>SUM(BA106:BA127)</f>
        <v>0</v>
      </c>
      <c r="BB128" s="160">
        <f>SUM(BB106:BB127)</f>
        <v>0</v>
      </c>
      <c r="BC128" s="160">
        <f>SUM(BC106:BC127)</f>
        <v>0</v>
      </c>
      <c r="BD128" s="160">
        <f>SUM(BD106:BD127)</f>
        <v>0</v>
      </c>
      <c r="BE128" s="160">
        <f>SUM(BE106:BE127)</f>
        <v>0</v>
      </c>
    </row>
    <row r="129" spans="1:104" x14ac:dyDescent="0.2">
      <c r="A129" s="141" t="s">
        <v>65</v>
      </c>
      <c r="B129" s="142" t="s">
        <v>125</v>
      </c>
      <c r="C129" s="143" t="s">
        <v>126</v>
      </c>
      <c r="D129" s="144"/>
      <c r="E129" s="145"/>
      <c r="F129" s="202">
        <v>0</v>
      </c>
      <c r="G129" s="146"/>
      <c r="H129" s="147"/>
      <c r="I129" s="147"/>
      <c r="O129" s="148">
        <v>1</v>
      </c>
    </row>
    <row r="130" spans="1:104" ht="22.5" x14ac:dyDescent="0.2">
      <c r="A130" s="149">
        <v>101</v>
      </c>
      <c r="B130" s="150" t="s">
        <v>307</v>
      </c>
      <c r="C130" s="151" t="s">
        <v>355</v>
      </c>
      <c r="D130" s="152" t="s">
        <v>77</v>
      </c>
      <c r="E130" s="153">
        <v>1</v>
      </c>
      <c r="F130" s="201">
        <v>0</v>
      </c>
      <c r="G130" s="154">
        <f t="shared" ref="G130:G139" si="79">E130*F130</f>
        <v>0</v>
      </c>
      <c r="O130" s="148">
        <v>2</v>
      </c>
      <c r="AA130" s="121">
        <v>12</v>
      </c>
      <c r="AB130" s="121">
        <v>0</v>
      </c>
      <c r="AC130" s="121">
        <v>156</v>
      </c>
      <c r="AZ130" s="121">
        <v>2</v>
      </c>
      <c r="BA130" s="121">
        <f t="shared" ref="BA130:BA139" si="80">IF(AZ130=1,G130,0)</f>
        <v>0</v>
      </c>
      <c r="BB130" s="121">
        <f t="shared" ref="BB130:BB139" si="81">IF(AZ130=2,G130,0)</f>
        <v>0</v>
      </c>
      <c r="BC130" s="121">
        <f t="shared" ref="BC130:BC139" si="82">IF(AZ130=3,G130,0)</f>
        <v>0</v>
      </c>
      <c r="BD130" s="121">
        <f t="shared" ref="BD130:BD139" si="83">IF(AZ130=4,G130,0)</f>
        <v>0</v>
      </c>
      <c r="BE130" s="121">
        <f t="shared" ref="BE130:BE139" si="84">IF(AZ130=5,G130,0)</f>
        <v>0</v>
      </c>
      <c r="CZ130" s="121">
        <v>8.5690000000000002E-2</v>
      </c>
    </row>
    <row r="131" spans="1:104" ht="22.5" x14ac:dyDescent="0.2">
      <c r="A131" s="149">
        <v>102</v>
      </c>
      <c r="B131" s="150" t="s">
        <v>308</v>
      </c>
      <c r="C131" s="151" t="s">
        <v>354</v>
      </c>
      <c r="D131" s="152" t="s">
        <v>77</v>
      </c>
      <c r="E131" s="153">
        <v>1</v>
      </c>
      <c r="F131" s="201">
        <v>0</v>
      </c>
      <c r="G131" s="154">
        <f t="shared" si="79"/>
        <v>0</v>
      </c>
      <c r="O131" s="148">
        <v>2</v>
      </c>
      <c r="AA131" s="121">
        <v>12</v>
      </c>
      <c r="AB131" s="121">
        <v>0</v>
      </c>
      <c r="AC131" s="121">
        <v>163</v>
      </c>
      <c r="AZ131" s="121">
        <v>2</v>
      </c>
      <c r="BA131" s="121">
        <f t="shared" si="80"/>
        <v>0</v>
      </c>
      <c r="BB131" s="121">
        <f t="shared" si="81"/>
        <v>0</v>
      </c>
      <c r="BC131" s="121">
        <f t="shared" si="82"/>
        <v>0</v>
      </c>
      <c r="BD131" s="121">
        <f t="shared" si="83"/>
        <v>0</v>
      </c>
      <c r="BE131" s="121">
        <f t="shared" si="84"/>
        <v>0</v>
      </c>
      <c r="CZ131" s="121">
        <v>0</v>
      </c>
    </row>
    <row r="132" spans="1:104" x14ac:dyDescent="0.2">
      <c r="A132" s="149">
        <v>103</v>
      </c>
      <c r="B132" s="150" t="s">
        <v>227</v>
      </c>
      <c r="C132" s="151" t="s">
        <v>226</v>
      </c>
      <c r="D132" s="152" t="s">
        <v>127</v>
      </c>
      <c r="E132" s="153">
        <v>1</v>
      </c>
      <c r="F132" s="201">
        <v>0</v>
      </c>
      <c r="G132" s="154">
        <f t="shared" si="79"/>
        <v>0</v>
      </c>
      <c r="O132" s="148">
        <v>2</v>
      </c>
      <c r="AA132" s="121">
        <v>12</v>
      </c>
      <c r="AB132" s="121">
        <v>0</v>
      </c>
      <c r="AC132" s="121">
        <v>164</v>
      </c>
      <c r="AZ132" s="121">
        <v>2</v>
      </c>
      <c r="BA132" s="121">
        <f t="shared" si="80"/>
        <v>0</v>
      </c>
      <c r="BB132" s="121">
        <f t="shared" si="81"/>
        <v>0</v>
      </c>
      <c r="BC132" s="121">
        <f t="shared" si="82"/>
        <v>0</v>
      </c>
      <c r="BD132" s="121">
        <f t="shared" si="83"/>
        <v>0</v>
      </c>
      <c r="BE132" s="121">
        <f t="shared" si="84"/>
        <v>0</v>
      </c>
      <c r="CZ132" s="121">
        <v>0.12207999999999999</v>
      </c>
    </row>
    <row r="133" spans="1:104" x14ac:dyDescent="0.2">
      <c r="A133" s="149">
        <v>104</v>
      </c>
      <c r="B133" s="150" t="s">
        <v>309</v>
      </c>
      <c r="C133" s="151" t="s">
        <v>353</v>
      </c>
      <c r="D133" s="152" t="s">
        <v>85</v>
      </c>
      <c r="E133" s="153">
        <v>1</v>
      </c>
      <c r="F133" s="201">
        <v>0</v>
      </c>
      <c r="G133" s="154">
        <f t="shared" si="79"/>
        <v>0</v>
      </c>
      <c r="O133" s="148">
        <v>2</v>
      </c>
      <c r="AA133" s="121">
        <v>12</v>
      </c>
      <c r="AB133" s="121">
        <v>0</v>
      </c>
      <c r="AC133" s="121">
        <v>165</v>
      </c>
      <c r="AZ133" s="121">
        <v>2</v>
      </c>
      <c r="BA133" s="121">
        <f t="shared" si="80"/>
        <v>0</v>
      </c>
      <c r="BB133" s="121">
        <f t="shared" si="81"/>
        <v>0</v>
      </c>
      <c r="BC133" s="121">
        <f t="shared" si="82"/>
        <v>0</v>
      </c>
      <c r="BD133" s="121">
        <f t="shared" si="83"/>
        <v>0</v>
      </c>
      <c r="BE133" s="121">
        <f t="shared" si="84"/>
        <v>0</v>
      </c>
      <c r="CZ133" s="121">
        <v>0</v>
      </c>
    </row>
    <row r="134" spans="1:104" x14ac:dyDescent="0.2">
      <c r="A134" s="149">
        <v>105</v>
      </c>
      <c r="B134" s="150" t="s">
        <v>310</v>
      </c>
      <c r="C134" s="151" t="s">
        <v>161</v>
      </c>
      <c r="D134" s="152" t="s">
        <v>85</v>
      </c>
      <c r="E134" s="153">
        <v>1</v>
      </c>
      <c r="F134" s="201">
        <v>0</v>
      </c>
      <c r="G134" s="154">
        <f t="shared" si="79"/>
        <v>0</v>
      </c>
      <c r="O134" s="148">
        <v>2</v>
      </c>
      <c r="AA134" s="121">
        <v>12</v>
      </c>
      <c r="AB134" s="121">
        <v>0</v>
      </c>
      <c r="AC134" s="121">
        <v>166</v>
      </c>
      <c r="AZ134" s="121">
        <v>2</v>
      </c>
      <c r="BA134" s="121">
        <f t="shared" si="80"/>
        <v>0</v>
      </c>
      <c r="BB134" s="121">
        <f t="shared" si="81"/>
        <v>0</v>
      </c>
      <c r="BC134" s="121">
        <f t="shared" si="82"/>
        <v>0</v>
      </c>
      <c r="BD134" s="121">
        <f t="shared" si="83"/>
        <v>0</v>
      </c>
      <c r="BE134" s="121">
        <f t="shared" si="84"/>
        <v>0</v>
      </c>
      <c r="CZ134" s="121">
        <v>0</v>
      </c>
    </row>
    <row r="135" spans="1:104" x14ac:dyDescent="0.2">
      <c r="A135" s="149">
        <v>106</v>
      </c>
      <c r="B135" s="150" t="s">
        <v>128</v>
      </c>
      <c r="C135" s="151" t="s">
        <v>356</v>
      </c>
      <c r="D135" s="152" t="s">
        <v>127</v>
      </c>
      <c r="E135" s="153">
        <v>1</v>
      </c>
      <c r="F135" s="201">
        <v>0</v>
      </c>
      <c r="G135" s="154">
        <f t="shared" si="79"/>
        <v>0</v>
      </c>
      <c r="O135" s="148">
        <v>2</v>
      </c>
      <c r="AA135" s="121">
        <v>12</v>
      </c>
      <c r="AB135" s="121">
        <v>0</v>
      </c>
      <c r="AC135" s="121">
        <v>174</v>
      </c>
      <c r="AZ135" s="121">
        <v>2</v>
      </c>
      <c r="BA135" s="121">
        <f t="shared" si="80"/>
        <v>0</v>
      </c>
      <c r="BB135" s="121">
        <f t="shared" si="81"/>
        <v>0</v>
      </c>
      <c r="BC135" s="121">
        <f t="shared" si="82"/>
        <v>0</v>
      </c>
      <c r="BD135" s="121">
        <f t="shared" si="83"/>
        <v>0</v>
      </c>
      <c r="BE135" s="121">
        <f t="shared" si="84"/>
        <v>0</v>
      </c>
      <c r="CZ135" s="121">
        <v>4.7600000000000003E-3</v>
      </c>
    </row>
    <row r="136" spans="1:104" ht="22.5" x14ac:dyDescent="0.2">
      <c r="A136" s="149">
        <v>107</v>
      </c>
      <c r="B136" s="150" t="s">
        <v>311</v>
      </c>
      <c r="C136" s="151" t="s">
        <v>357</v>
      </c>
      <c r="D136" s="152" t="s">
        <v>77</v>
      </c>
      <c r="E136" s="153">
        <v>2</v>
      </c>
      <c r="F136" s="201">
        <v>0</v>
      </c>
      <c r="G136" s="154">
        <f t="shared" si="79"/>
        <v>0</v>
      </c>
      <c r="O136" s="148">
        <v>2</v>
      </c>
      <c r="AA136" s="121">
        <v>12</v>
      </c>
      <c r="AB136" s="121">
        <v>0</v>
      </c>
      <c r="AC136" s="121">
        <v>176</v>
      </c>
      <c r="AZ136" s="121">
        <v>2</v>
      </c>
      <c r="BA136" s="121">
        <f t="shared" si="80"/>
        <v>0</v>
      </c>
      <c r="BB136" s="121">
        <f t="shared" si="81"/>
        <v>0</v>
      </c>
      <c r="BC136" s="121">
        <f t="shared" si="82"/>
        <v>0</v>
      </c>
      <c r="BD136" s="121">
        <f t="shared" si="83"/>
        <v>0</v>
      </c>
      <c r="BE136" s="121">
        <f t="shared" si="84"/>
        <v>0</v>
      </c>
      <c r="CZ136" s="121">
        <v>0</v>
      </c>
    </row>
    <row r="137" spans="1:104" x14ac:dyDescent="0.2">
      <c r="A137" s="149">
        <v>108</v>
      </c>
      <c r="B137" s="150" t="s">
        <v>312</v>
      </c>
      <c r="C137" s="151" t="s">
        <v>162</v>
      </c>
      <c r="D137" s="152" t="s">
        <v>77</v>
      </c>
      <c r="E137" s="153">
        <v>2</v>
      </c>
      <c r="F137" s="201">
        <v>0</v>
      </c>
      <c r="G137" s="154">
        <f t="shared" ref="G137:G138" si="85">E137*F137</f>
        <v>0</v>
      </c>
      <c r="O137" s="148">
        <v>2</v>
      </c>
      <c r="AA137" s="121">
        <v>12</v>
      </c>
      <c r="AB137" s="121">
        <v>0</v>
      </c>
      <c r="AC137" s="121">
        <v>180</v>
      </c>
      <c r="AZ137" s="121">
        <v>2</v>
      </c>
      <c r="BA137" s="121">
        <f t="shared" ref="BA137:BA138" si="86">IF(AZ137=1,G137,0)</f>
        <v>0</v>
      </c>
      <c r="BB137" s="121">
        <f t="shared" ref="BB137:BB138" si="87">IF(AZ137=2,G137,0)</f>
        <v>0</v>
      </c>
      <c r="BC137" s="121">
        <f t="shared" ref="BC137:BC138" si="88">IF(AZ137=3,G137,0)</f>
        <v>0</v>
      </c>
    </row>
    <row r="138" spans="1:104" x14ac:dyDescent="0.2">
      <c r="A138" s="149">
        <v>109</v>
      </c>
      <c r="B138" s="150" t="s">
        <v>233</v>
      </c>
      <c r="C138" s="151" t="s">
        <v>234</v>
      </c>
      <c r="D138" s="152" t="s">
        <v>80</v>
      </c>
      <c r="E138" s="153">
        <v>0.1</v>
      </c>
      <c r="F138" s="201">
        <v>0</v>
      </c>
      <c r="G138" s="154">
        <f t="shared" si="85"/>
        <v>0</v>
      </c>
      <c r="O138" s="148">
        <v>2</v>
      </c>
      <c r="AA138" s="121">
        <v>12</v>
      </c>
      <c r="AB138" s="121">
        <v>0</v>
      </c>
      <c r="AC138" s="121">
        <v>180</v>
      </c>
      <c r="AZ138" s="121">
        <v>2</v>
      </c>
      <c r="BA138" s="121">
        <f t="shared" si="86"/>
        <v>0</v>
      </c>
      <c r="BB138" s="121">
        <f t="shared" si="87"/>
        <v>0</v>
      </c>
      <c r="BC138" s="121">
        <f t="shared" si="88"/>
        <v>0</v>
      </c>
    </row>
    <row r="139" spans="1:104" x14ac:dyDescent="0.2">
      <c r="A139" s="149">
        <v>110</v>
      </c>
      <c r="B139" s="150" t="s">
        <v>240</v>
      </c>
      <c r="C139" s="151" t="s">
        <v>241</v>
      </c>
      <c r="D139" s="152" t="s">
        <v>80</v>
      </c>
      <c r="E139" s="153">
        <v>0.1</v>
      </c>
      <c r="F139" s="201">
        <v>0</v>
      </c>
      <c r="G139" s="154">
        <f t="shared" si="79"/>
        <v>0</v>
      </c>
      <c r="O139" s="148">
        <v>2</v>
      </c>
      <c r="AA139" s="121">
        <v>12</v>
      </c>
      <c r="AB139" s="121">
        <v>0</v>
      </c>
      <c r="AC139" s="121">
        <v>180</v>
      </c>
      <c r="AZ139" s="121">
        <v>2</v>
      </c>
      <c r="BA139" s="121">
        <f t="shared" si="80"/>
        <v>0</v>
      </c>
      <c r="BB139" s="121">
        <f t="shared" si="81"/>
        <v>0</v>
      </c>
      <c r="BC139" s="121">
        <f t="shared" si="82"/>
        <v>0</v>
      </c>
      <c r="BD139" s="121">
        <f t="shared" si="83"/>
        <v>0</v>
      </c>
      <c r="BE139" s="121">
        <f t="shared" si="84"/>
        <v>0</v>
      </c>
      <c r="CZ139" s="121">
        <v>0</v>
      </c>
    </row>
    <row r="140" spans="1:104" x14ac:dyDescent="0.2">
      <c r="A140" s="155"/>
      <c r="B140" s="156" t="s">
        <v>67</v>
      </c>
      <c r="C140" s="157" t="str">
        <f>CONCATENATE(B129," ",C129)</f>
        <v>732 Strojovny</v>
      </c>
      <c r="D140" s="155"/>
      <c r="E140" s="158"/>
      <c r="F140" s="203"/>
      <c r="G140" s="159">
        <f>SUM(G129:G139)</f>
        <v>0</v>
      </c>
      <c r="O140" s="148">
        <v>4</v>
      </c>
      <c r="BA140" s="160">
        <f>SUM(BA129:BA139)</f>
        <v>0</v>
      </c>
      <c r="BB140" s="160">
        <f>SUM(BB129:BB139)</f>
        <v>0</v>
      </c>
      <c r="BC140" s="160">
        <f>SUM(BC129:BC139)</f>
        <v>0</v>
      </c>
      <c r="BD140" s="160">
        <f>SUM(BD129:BD139)</f>
        <v>0</v>
      </c>
      <c r="BE140" s="160">
        <f>SUM(BE129:BE139)</f>
        <v>0</v>
      </c>
    </row>
    <row r="141" spans="1:104" x14ac:dyDescent="0.2">
      <c r="A141" s="141" t="s">
        <v>65</v>
      </c>
      <c r="B141" s="142" t="s">
        <v>129</v>
      </c>
      <c r="C141" s="143" t="s">
        <v>130</v>
      </c>
      <c r="D141" s="144"/>
      <c r="E141" s="145"/>
      <c r="F141" s="202"/>
      <c r="G141" s="146"/>
      <c r="H141" s="147"/>
      <c r="I141" s="147"/>
      <c r="O141" s="148">
        <v>1</v>
      </c>
    </row>
    <row r="142" spans="1:104" x14ac:dyDescent="0.2">
      <c r="A142" s="149">
        <v>111</v>
      </c>
      <c r="B142" s="150" t="s">
        <v>131</v>
      </c>
      <c r="C142" s="151" t="s">
        <v>132</v>
      </c>
      <c r="D142" s="152" t="s">
        <v>72</v>
      </c>
      <c r="E142" s="153">
        <v>5</v>
      </c>
      <c r="F142" s="201">
        <v>0</v>
      </c>
      <c r="G142" s="154">
        <f t="shared" ref="G142:G154" si="89">E142*F142</f>
        <v>0</v>
      </c>
      <c r="O142" s="148">
        <v>2</v>
      </c>
      <c r="AA142" s="121">
        <v>12</v>
      </c>
      <c r="AB142" s="121">
        <v>0</v>
      </c>
      <c r="AC142" s="121">
        <v>181</v>
      </c>
      <c r="AZ142" s="121">
        <v>2</v>
      </c>
      <c r="BA142" s="121">
        <f t="shared" ref="BA142:BA154" si="90">IF(AZ142=1,G142,0)</f>
        <v>0</v>
      </c>
      <c r="BB142" s="121">
        <f t="shared" ref="BB142:BB154" si="91">IF(AZ142=2,G142,0)</f>
        <v>0</v>
      </c>
      <c r="BC142" s="121">
        <f t="shared" ref="BC142:BC154" si="92">IF(AZ142=3,G142,0)</f>
        <v>0</v>
      </c>
      <c r="BD142" s="121">
        <f t="shared" ref="BD142:BD154" si="93">IF(AZ142=4,G142,0)</f>
        <v>0</v>
      </c>
      <c r="BE142" s="121">
        <f t="shared" ref="BE142:BE154" si="94">IF(AZ142=5,G142,0)</f>
        <v>0</v>
      </c>
      <c r="CZ142" s="121">
        <v>9.0000000000000006E-5</v>
      </c>
    </row>
    <row r="143" spans="1:104" x14ac:dyDescent="0.2">
      <c r="A143" s="149">
        <v>112</v>
      </c>
      <c r="B143" s="150" t="s">
        <v>444</v>
      </c>
      <c r="C143" s="151" t="s">
        <v>358</v>
      </c>
      <c r="D143" s="152" t="s">
        <v>72</v>
      </c>
      <c r="E143" s="153">
        <v>6</v>
      </c>
      <c r="F143" s="201">
        <v>0</v>
      </c>
      <c r="G143" s="154">
        <f t="shared" ref="G143" si="95">E143*F143</f>
        <v>0</v>
      </c>
      <c r="O143" s="148">
        <v>2</v>
      </c>
      <c r="AA143" s="121">
        <v>12</v>
      </c>
      <c r="AB143" s="121">
        <v>0</v>
      </c>
      <c r="AC143" s="121">
        <v>182</v>
      </c>
      <c r="AZ143" s="121">
        <v>2</v>
      </c>
      <c r="BA143" s="121">
        <f t="shared" ref="BA143" si="96">IF(AZ143=1,G143,0)</f>
        <v>0</v>
      </c>
      <c r="BB143" s="121">
        <f t="shared" ref="BB143" si="97">IF(AZ143=2,G143,0)</f>
        <v>0</v>
      </c>
      <c r="BC143" s="121">
        <f t="shared" ref="BC143" si="98">IF(AZ143=3,G143,0)</f>
        <v>0</v>
      </c>
    </row>
    <row r="144" spans="1:104" x14ac:dyDescent="0.2">
      <c r="A144" s="149">
        <v>113</v>
      </c>
      <c r="B144" s="150" t="s">
        <v>445</v>
      </c>
      <c r="C144" s="151" t="s">
        <v>359</v>
      </c>
      <c r="D144" s="152" t="s">
        <v>72</v>
      </c>
      <c r="E144" s="153">
        <v>5</v>
      </c>
      <c r="F144" s="201">
        <v>0</v>
      </c>
      <c r="G144" s="154">
        <f t="shared" si="89"/>
        <v>0</v>
      </c>
      <c r="O144" s="148">
        <v>2</v>
      </c>
      <c r="AA144" s="121">
        <v>12</v>
      </c>
      <c r="AB144" s="121">
        <v>0</v>
      </c>
      <c r="AC144" s="121">
        <v>182</v>
      </c>
      <c r="AZ144" s="121">
        <v>2</v>
      </c>
      <c r="BA144" s="121">
        <f t="shared" si="90"/>
        <v>0</v>
      </c>
      <c r="BB144" s="121">
        <f t="shared" si="91"/>
        <v>0</v>
      </c>
      <c r="BC144" s="121">
        <f t="shared" si="92"/>
        <v>0</v>
      </c>
      <c r="BD144" s="121">
        <f t="shared" si="93"/>
        <v>0</v>
      </c>
      <c r="BE144" s="121">
        <f t="shared" si="94"/>
        <v>0</v>
      </c>
      <c r="CZ144" s="121">
        <v>6.5799999999999999E-3</v>
      </c>
    </row>
    <row r="145" spans="1:104" x14ac:dyDescent="0.2">
      <c r="A145" s="149">
        <v>114</v>
      </c>
      <c r="B145" s="150" t="s">
        <v>446</v>
      </c>
      <c r="C145" s="151" t="s">
        <v>360</v>
      </c>
      <c r="D145" s="152" t="s">
        <v>72</v>
      </c>
      <c r="E145" s="153">
        <v>8</v>
      </c>
      <c r="F145" s="201">
        <v>0</v>
      </c>
      <c r="G145" s="154">
        <f t="shared" si="89"/>
        <v>0</v>
      </c>
      <c r="O145" s="148">
        <v>2</v>
      </c>
      <c r="AA145" s="121">
        <v>12</v>
      </c>
      <c r="AB145" s="121">
        <v>0</v>
      </c>
      <c r="AC145" s="121">
        <v>183</v>
      </c>
      <c r="AZ145" s="121">
        <v>2</v>
      </c>
      <c r="BA145" s="121">
        <f t="shared" si="90"/>
        <v>0</v>
      </c>
      <c r="BB145" s="121">
        <f t="shared" si="91"/>
        <v>0</v>
      </c>
      <c r="BC145" s="121">
        <f t="shared" si="92"/>
        <v>0</v>
      </c>
      <c r="BD145" s="121">
        <f t="shared" si="93"/>
        <v>0</v>
      </c>
      <c r="BE145" s="121">
        <f t="shared" si="94"/>
        <v>0</v>
      </c>
      <c r="CZ145" s="121">
        <v>7.4200000000000004E-3</v>
      </c>
    </row>
    <row r="146" spans="1:104" x14ac:dyDescent="0.2">
      <c r="A146" s="149">
        <v>115</v>
      </c>
      <c r="B146" s="150" t="s">
        <v>447</v>
      </c>
      <c r="C146" s="151" t="s">
        <v>166</v>
      </c>
      <c r="D146" s="152" t="s">
        <v>72</v>
      </c>
      <c r="E146" s="153">
        <v>6</v>
      </c>
      <c r="F146" s="201">
        <v>0</v>
      </c>
      <c r="G146" s="154">
        <f t="shared" si="89"/>
        <v>0</v>
      </c>
      <c r="O146" s="148">
        <v>2</v>
      </c>
      <c r="AA146" s="121">
        <v>12</v>
      </c>
      <c r="AB146" s="121">
        <v>0</v>
      </c>
      <c r="AC146" s="121">
        <v>184</v>
      </c>
      <c r="AZ146" s="121">
        <v>2</v>
      </c>
      <c r="BA146" s="121">
        <f t="shared" si="90"/>
        <v>0</v>
      </c>
      <c r="BB146" s="121">
        <f t="shared" si="91"/>
        <v>0</v>
      </c>
      <c r="BC146" s="121">
        <f t="shared" si="92"/>
        <v>0</v>
      </c>
      <c r="BD146" s="121">
        <f t="shared" si="93"/>
        <v>0</v>
      </c>
      <c r="BE146" s="121">
        <f t="shared" si="94"/>
        <v>0</v>
      </c>
      <c r="CZ146" s="121">
        <v>8.3700000000000007E-3</v>
      </c>
    </row>
    <row r="147" spans="1:104" x14ac:dyDescent="0.2">
      <c r="A147" s="149">
        <v>116</v>
      </c>
      <c r="B147" s="150" t="s">
        <v>448</v>
      </c>
      <c r="C147" s="151" t="s">
        <v>361</v>
      </c>
      <c r="D147" s="152" t="s">
        <v>72</v>
      </c>
      <c r="E147" s="153">
        <v>6</v>
      </c>
      <c r="F147" s="201">
        <v>0</v>
      </c>
      <c r="G147" s="154">
        <f t="shared" si="89"/>
        <v>0</v>
      </c>
      <c r="O147" s="148">
        <v>2</v>
      </c>
      <c r="AA147" s="121">
        <v>12</v>
      </c>
      <c r="AB147" s="121">
        <v>0</v>
      </c>
      <c r="AC147" s="121">
        <v>185</v>
      </c>
      <c r="AZ147" s="121">
        <v>2</v>
      </c>
      <c r="BA147" s="121">
        <f t="shared" si="90"/>
        <v>0</v>
      </c>
      <c r="BB147" s="121">
        <f t="shared" si="91"/>
        <v>0</v>
      </c>
      <c r="BC147" s="121">
        <f t="shared" si="92"/>
        <v>0</v>
      </c>
      <c r="BD147" s="121">
        <f t="shared" si="93"/>
        <v>0</v>
      </c>
      <c r="BE147" s="121">
        <f t="shared" si="94"/>
        <v>0</v>
      </c>
      <c r="CZ147" s="121">
        <v>8.7799999999999996E-3</v>
      </c>
    </row>
    <row r="148" spans="1:104" x14ac:dyDescent="0.2">
      <c r="A148" s="149">
        <v>117</v>
      </c>
      <c r="B148" s="150" t="s">
        <v>449</v>
      </c>
      <c r="C148" s="151" t="s">
        <v>362</v>
      </c>
      <c r="D148" s="152" t="s">
        <v>72</v>
      </c>
      <c r="E148" s="153">
        <v>5</v>
      </c>
      <c r="F148" s="201">
        <v>0</v>
      </c>
      <c r="G148" s="154">
        <f t="shared" si="89"/>
        <v>0</v>
      </c>
      <c r="O148" s="148">
        <v>2</v>
      </c>
      <c r="AA148" s="121">
        <v>12</v>
      </c>
      <c r="AB148" s="121">
        <v>0</v>
      </c>
      <c r="AC148" s="121">
        <v>186</v>
      </c>
      <c r="AZ148" s="121">
        <v>2</v>
      </c>
      <c r="BA148" s="121">
        <f t="shared" si="90"/>
        <v>0</v>
      </c>
      <c r="BB148" s="121">
        <f t="shared" si="91"/>
        <v>0</v>
      </c>
      <c r="BC148" s="121">
        <f t="shared" si="92"/>
        <v>0</v>
      </c>
      <c r="BD148" s="121">
        <f t="shared" si="93"/>
        <v>0</v>
      </c>
      <c r="BE148" s="121">
        <f t="shared" si="94"/>
        <v>0</v>
      </c>
      <c r="CZ148" s="121">
        <v>7.1999999999999998E-3</v>
      </c>
    </row>
    <row r="149" spans="1:104" x14ac:dyDescent="0.2">
      <c r="A149" s="149">
        <v>118</v>
      </c>
      <c r="B149" s="150" t="s">
        <v>450</v>
      </c>
      <c r="C149" s="151" t="s">
        <v>364</v>
      </c>
      <c r="D149" s="152" t="s">
        <v>72</v>
      </c>
      <c r="E149" s="153">
        <v>8</v>
      </c>
      <c r="F149" s="201">
        <v>0</v>
      </c>
      <c r="G149" s="154">
        <f t="shared" si="89"/>
        <v>0</v>
      </c>
      <c r="O149" s="148">
        <v>2</v>
      </c>
      <c r="AA149" s="121">
        <v>12</v>
      </c>
      <c r="AB149" s="121">
        <v>0</v>
      </c>
      <c r="AC149" s="121">
        <v>187</v>
      </c>
      <c r="AZ149" s="121">
        <v>2</v>
      </c>
      <c r="BA149" s="121">
        <f t="shared" si="90"/>
        <v>0</v>
      </c>
      <c r="BB149" s="121">
        <f t="shared" si="91"/>
        <v>0</v>
      </c>
      <c r="BC149" s="121">
        <f t="shared" si="92"/>
        <v>0</v>
      </c>
      <c r="BD149" s="121">
        <f t="shared" si="93"/>
        <v>0</v>
      </c>
      <c r="BE149" s="121">
        <f t="shared" si="94"/>
        <v>0</v>
      </c>
      <c r="CZ149" s="121">
        <v>8.4499999999999992E-3</v>
      </c>
    </row>
    <row r="150" spans="1:104" x14ac:dyDescent="0.2">
      <c r="A150" s="149">
        <v>119</v>
      </c>
      <c r="B150" s="150" t="s">
        <v>451</v>
      </c>
      <c r="C150" s="151" t="s">
        <v>363</v>
      </c>
      <c r="D150" s="152" t="s">
        <v>72</v>
      </c>
      <c r="E150" s="153">
        <v>6</v>
      </c>
      <c r="F150" s="201">
        <v>0</v>
      </c>
      <c r="G150" s="154">
        <f t="shared" si="89"/>
        <v>0</v>
      </c>
      <c r="O150" s="148">
        <v>2</v>
      </c>
      <c r="AA150" s="121">
        <v>12</v>
      </c>
      <c r="AB150" s="121">
        <v>0</v>
      </c>
      <c r="AC150" s="121">
        <v>188</v>
      </c>
      <c r="AZ150" s="121">
        <v>2</v>
      </c>
      <c r="BA150" s="121">
        <f t="shared" si="90"/>
        <v>0</v>
      </c>
      <c r="BB150" s="121">
        <f t="shared" si="91"/>
        <v>0</v>
      </c>
      <c r="BC150" s="121">
        <f t="shared" si="92"/>
        <v>0</v>
      </c>
      <c r="BD150" s="121">
        <f t="shared" si="93"/>
        <v>0</v>
      </c>
      <c r="BE150" s="121">
        <f t="shared" si="94"/>
        <v>0</v>
      </c>
      <c r="CZ150" s="121">
        <v>1.188E-2</v>
      </c>
    </row>
    <row r="151" spans="1:104" x14ac:dyDescent="0.2">
      <c r="A151" s="149">
        <v>120</v>
      </c>
      <c r="B151" s="150" t="s">
        <v>452</v>
      </c>
      <c r="C151" s="151" t="s">
        <v>453</v>
      </c>
      <c r="D151" s="152" t="s">
        <v>85</v>
      </c>
      <c r="E151" s="153">
        <v>20</v>
      </c>
      <c r="F151" s="201">
        <v>0</v>
      </c>
      <c r="G151" s="154">
        <f t="shared" ref="G151" si="99">E151*F151</f>
        <v>0</v>
      </c>
      <c r="O151" s="148">
        <v>2</v>
      </c>
      <c r="AA151" s="121">
        <v>12</v>
      </c>
      <c r="AB151" s="121">
        <v>0</v>
      </c>
      <c r="AC151" s="121">
        <v>188</v>
      </c>
      <c r="AZ151" s="121">
        <v>2</v>
      </c>
      <c r="BA151" s="121">
        <f t="shared" ref="BA151" si="100">IF(AZ151=1,G151,0)</f>
        <v>0</v>
      </c>
      <c r="BB151" s="121">
        <f t="shared" ref="BB151" si="101">IF(AZ151=2,G151,0)</f>
        <v>0</v>
      </c>
      <c r="BC151" s="121">
        <f t="shared" ref="BC151" si="102">IF(AZ151=3,G151,0)</f>
        <v>0</v>
      </c>
    </row>
    <row r="152" spans="1:104" x14ac:dyDescent="0.2">
      <c r="A152" s="149">
        <v>121</v>
      </c>
      <c r="B152" s="150" t="s">
        <v>133</v>
      </c>
      <c r="C152" s="151" t="s">
        <v>134</v>
      </c>
      <c r="D152" s="152" t="s">
        <v>72</v>
      </c>
      <c r="E152" s="153">
        <v>25</v>
      </c>
      <c r="F152" s="201">
        <v>0</v>
      </c>
      <c r="G152" s="154">
        <f t="shared" si="89"/>
        <v>0</v>
      </c>
      <c r="O152" s="148">
        <v>2</v>
      </c>
      <c r="AA152" s="121">
        <v>12</v>
      </c>
      <c r="AB152" s="121">
        <v>0</v>
      </c>
      <c r="AC152" s="121">
        <v>189</v>
      </c>
      <c r="AZ152" s="121">
        <v>2</v>
      </c>
      <c r="BA152" s="121">
        <f t="shared" si="90"/>
        <v>0</v>
      </c>
      <c r="BB152" s="121">
        <f t="shared" si="91"/>
        <v>0</v>
      </c>
      <c r="BC152" s="121">
        <f t="shared" si="92"/>
        <v>0</v>
      </c>
      <c r="BD152" s="121">
        <f t="shared" si="93"/>
        <v>0</v>
      </c>
      <c r="BE152" s="121">
        <f t="shared" si="94"/>
        <v>0</v>
      </c>
      <c r="CZ152" s="121">
        <v>0</v>
      </c>
    </row>
    <row r="153" spans="1:104" x14ac:dyDescent="0.2">
      <c r="A153" s="149">
        <v>122</v>
      </c>
      <c r="B153" s="150" t="s">
        <v>235</v>
      </c>
      <c r="C153" s="151" t="s">
        <v>236</v>
      </c>
      <c r="D153" s="152" t="s">
        <v>80</v>
      </c>
      <c r="E153" s="153">
        <v>0.05</v>
      </c>
      <c r="F153" s="201">
        <v>0</v>
      </c>
      <c r="G153" s="154">
        <f t="shared" ref="G153" si="103">E153*F153</f>
        <v>0</v>
      </c>
      <c r="O153" s="148">
        <v>2</v>
      </c>
      <c r="AA153" s="121">
        <v>12</v>
      </c>
      <c r="AB153" s="121">
        <v>0</v>
      </c>
      <c r="AC153" s="121">
        <v>192</v>
      </c>
      <c r="AZ153" s="121">
        <v>2</v>
      </c>
      <c r="BA153" s="121">
        <f t="shared" ref="BA153" si="104">IF(AZ153=1,G153,0)</f>
        <v>0</v>
      </c>
      <c r="BB153" s="121">
        <f t="shared" ref="BB153" si="105">IF(AZ153=2,G153,0)</f>
        <v>0</v>
      </c>
      <c r="BC153" s="121">
        <f t="shared" ref="BC153" si="106">IF(AZ153=3,G153,0)</f>
        <v>0</v>
      </c>
    </row>
    <row r="154" spans="1:104" x14ac:dyDescent="0.2">
      <c r="A154" s="149">
        <v>123</v>
      </c>
      <c r="B154" s="150" t="s">
        <v>237</v>
      </c>
      <c r="C154" s="151" t="s">
        <v>238</v>
      </c>
      <c r="D154" s="152" t="s">
        <v>80</v>
      </c>
      <c r="E154" s="153">
        <v>0.05</v>
      </c>
      <c r="F154" s="201">
        <v>0</v>
      </c>
      <c r="G154" s="154">
        <f t="shared" si="89"/>
        <v>0</v>
      </c>
      <c r="O154" s="148">
        <v>2</v>
      </c>
      <c r="AA154" s="121">
        <v>12</v>
      </c>
      <c r="AB154" s="121">
        <v>0</v>
      </c>
      <c r="AC154" s="121">
        <v>192</v>
      </c>
      <c r="AZ154" s="121">
        <v>2</v>
      </c>
      <c r="BA154" s="121">
        <f t="shared" si="90"/>
        <v>0</v>
      </c>
      <c r="BB154" s="121">
        <f t="shared" si="91"/>
        <v>0</v>
      </c>
      <c r="BC154" s="121">
        <f t="shared" si="92"/>
        <v>0</v>
      </c>
      <c r="BD154" s="121">
        <f t="shared" si="93"/>
        <v>0</v>
      </c>
      <c r="BE154" s="121">
        <f t="shared" si="94"/>
        <v>0</v>
      </c>
      <c r="CZ154" s="121">
        <v>0</v>
      </c>
    </row>
    <row r="155" spans="1:104" x14ac:dyDescent="0.2">
      <c r="A155" s="155"/>
      <c r="B155" s="156" t="s">
        <v>67</v>
      </c>
      <c r="C155" s="157" t="str">
        <f>CONCATENATE(B141," ",C141)</f>
        <v>733 Rozvod potrubí</v>
      </c>
      <c r="D155" s="155"/>
      <c r="E155" s="158"/>
      <c r="F155" s="203"/>
      <c r="G155" s="159">
        <f>SUM(G141:G154)</f>
        <v>0</v>
      </c>
      <c r="O155" s="148">
        <v>4</v>
      </c>
      <c r="BA155" s="160">
        <f>SUM(BA141:BA154)</f>
        <v>0</v>
      </c>
      <c r="BB155" s="160">
        <f>SUM(BB141:BB154)</f>
        <v>0</v>
      </c>
      <c r="BC155" s="160">
        <f>SUM(BC141:BC154)</f>
        <v>0</v>
      </c>
      <c r="BD155" s="160">
        <f>SUM(BD141:BD154)</f>
        <v>0</v>
      </c>
      <c r="BE155" s="160">
        <f>SUM(BE141:BE154)</f>
        <v>0</v>
      </c>
    </row>
    <row r="156" spans="1:104" x14ac:dyDescent="0.2">
      <c r="A156" s="141" t="s">
        <v>65</v>
      </c>
      <c r="B156" s="142" t="s">
        <v>135</v>
      </c>
      <c r="C156" s="143" t="s">
        <v>136</v>
      </c>
      <c r="D156" s="144"/>
      <c r="E156" s="145"/>
      <c r="F156" s="202"/>
      <c r="G156" s="146"/>
      <c r="H156" s="147"/>
      <c r="I156" s="147"/>
      <c r="O156" s="148">
        <v>1</v>
      </c>
    </row>
    <row r="157" spans="1:104" x14ac:dyDescent="0.2">
      <c r="A157" s="149">
        <v>124</v>
      </c>
      <c r="B157" s="150" t="s">
        <v>137</v>
      </c>
      <c r="C157" s="151" t="s">
        <v>138</v>
      </c>
      <c r="D157" s="152" t="s">
        <v>85</v>
      </c>
      <c r="E157" s="153">
        <v>3</v>
      </c>
      <c r="F157" s="201">
        <v>0</v>
      </c>
      <c r="G157" s="154">
        <f t="shared" ref="G157:G173" si="107">E157*F157</f>
        <v>0</v>
      </c>
      <c r="O157" s="148">
        <v>2</v>
      </c>
      <c r="AA157" s="121">
        <v>12</v>
      </c>
      <c r="AB157" s="121">
        <v>0</v>
      </c>
      <c r="AC157" s="121">
        <v>202</v>
      </c>
      <c r="AZ157" s="121">
        <v>2</v>
      </c>
      <c r="BA157" s="121">
        <f t="shared" ref="BA157:BA173" si="108">IF(AZ157=1,G157,0)</f>
        <v>0</v>
      </c>
      <c r="BB157" s="121">
        <f t="shared" ref="BB157:BB173" si="109">IF(AZ157=2,G157,0)</f>
        <v>0</v>
      </c>
      <c r="BC157" s="121">
        <f t="shared" ref="BC157:BC173" si="110">IF(AZ157=3,G157,0)</f>
        <v>0</v>
      </c>
      <c r="BD157" s="121">
        <f t="shared" ref="BD157:BD173" si="111">IF(AZ157=4,G157,0)</f>
        <v>0</v>
      </c>
      <c r="BE157" s="121">
        <f t="shared" ref="BE157:BE173" si="112">IF(AZ157=5,G157,0)</f>
        <v>0</v>
      </c>
      <c r="CZ157" s="121">
        <v>0</v>
      </c>
    </row>
    <row r="158" spans="1:104" x14ac:dyDescent="0.2">
      <c r="A158" s="149">
        <v>125</v>
      </c>
      <c r="B158" s="150" t="s">
        <v>376</v>
      </c>
      <c r="C158" s="151" t="s">
        <v>372</v>
      </c>
      <c r="D158" s="152" t="s">
        <v>85</v>
      </c>
      <c r="E158" s="153">
        <v>2</v>
      </c>
      <c r="F158" s="201">
        <v>0</v>
      </c>
      <c r="G158" s="154">
        <f t="shared" si="107"/>
        <v>0</v>
      </c>
      <c r="O158" s="148">
        <v>2</v>
      </c>
      <c r="AA158" s="121">
        <v>12</v>
      </c>
      <c r="AB158" s="121">
        <v>0</v>
      </c>
      <c r="AC158" s="121">
        <v>203</v>
      </c>
      <c r="AZ158" s="121">
        <v>2</v>
      </c>
      <c r="BA158" s="121">
        <f t="shared" si="108"/>
        <v>0</v>
      </c>
      <c r="BB158" s="121">
        <f t="shared" si="109"/>
        <v>0</v>
      </c>
      <c r="BC158" s="121">
        <f t="shared" si="110"/>
        <v>0</v>
      </c>
      <c r="BD158" s="121">
        <f t="shared" si="111"/>
        <v>0</v>
      </c>
      <c r="BE158" s="121">
        <f t="shared" si="112"/>
        <v>0</v>
      </c>
      <c r="CZ158" s="121">
        <v>3.2000000000000003E-4</v>
      </c>
    </row>
    <row r="159" spans="1:104" x14ac:dyDescent="0.2">
      <c r="A159" s="149">
        <v>126</v>
      </c>
      <c r="B159" s="150" t="s">
        <v>377</v>
      </c>
      <c r="C159" s="151" t="s">
        <v>371</v>
      </c>
      <c r="D159" s="152" t="s">
        <v>85</v>
      </c>
      <c r="E159" s="153">
        <v>6</v>
      </c>
      <c r="F159" s="201">
        <v>0</v>
      </c>
      <c r="G159" s="154">
        <f t="shared" si="107"/>
        <v>0</v>
      </c>
      <c r="O159" s="148">
        <v>2</v>
      </c>
      <c r="AA159" s="121">
        <v>12</v>
      </c>
      <c r="AB159" s="121">
        <v>0</v>
      </c>
      <c r="AC159" s="121">
        <v>204</v>
      </c>
      <c r="AZ159" s="121">
        <v>2</v>
      </c>
      <c r="BA159" s="121">
        <f t="shared" si="108"/>
        <v>0</v>
      </c>
      <c r="BB159" s="121">
        <f t="shared" si="109"/>
        <v>0</v>
      </c>
      <c r="BC159" s="121">
        <f t="shared" si="110"/>
        <v>0</v>
      </c>
      <c r="BD159" s="121">
        <f t="shared" si="111"/>
        <v>0</v>
      </c>
      <c r="BE159" s="121">
        <f t="shared" si="112"/>
        <v>0</v>
      </c>
      <c r="CZ159" s="121">
        <v>5.1999999999999995E-4</v>
      </c>
    </row>
    <row r="160" spans="1:104" x14ac:dyDescent="0.2">
      <c r="A160" s="149">
        <v>127</v>
      </c>
      <c r="B160" s="150" t="s">
        <v>139</v>
      </c>
      <c r="C160" s="151" t="s">
        <v>140</v>
      </c>
      <c r="D160" s="152" t="s">
        <v>85</v>
      </c>
      <c r="E160" s="153">
        <v>4</v>
      </c>
      <c r="F160" s="201">
        <v>0</v>
      </c>
      <c r="G160" s="154">
        <f t="shared" ref="G160" si="113">E160*F160</f>
        <v>0</v>
      </c>
      <c r="O160" s="148">
        <v>2</v>
      </c>
      <c r="AA160" s="121">
        <v>12</v>
      </c>
      <c r="AB160" s="121">
        <v>0</v>
      </c>
      <c r="AC160" s="121">
        <v>205</v>
      </c>
      <c r="AZ160" s="121">
        <v>2</v>
      </c>
      <c r="BA160" s="121">
        <f t="shared" si="108"/>
        <v>0</v>
      </c>
      <c r="BB160" s="121">
        <f t="shared" si="109"/>
        <v>0</v>
      </c>
      <c r="BC160" s="121">
        <f t="shared" si="110"/>
        <v>0</v>
      </c>
      <c r="BD160" s="121">
        <f t="shared" si="111"/>
        <v>0</v>
      </c>
      <c r="BE160" s="121">
        <f t="shared" si="112"/>
        <v>0</v>
      </c>
      <c r="CZ160" s="121">
        <v>7.6999999999999996E-4</v>
      </c>
    </row>
    <row r="161" spans="1:104" x14ac:dyDescent="0.2">
      <c r="A161" s="149">
        <v>128</v>
      </c>
      <c r="B161" s="150" t="s">
        <v>141</v>
      </c>
      <c r="C161" s="151" t="s">
        <v>374</v>
      </c>
      <c r="D161" s="152" t="s">
        <v>85</v>
      </c>
      <c r="E161" s="153">
        <v>3</v>
      </c>
      <c r="F161" s="201">
        <v>0</v>
      </c>
      <c r="G161" s="154">
        <f t="shared" ref="G161" si="114">E161*F161</f>
        <v>0</v>
      </c>
      <c r="O161" s="148">
        <v>2</v>
      </c>
      <c r="AA161" s="121">
        <v>12</v>
      </c>
      <c r="AB161" s="121">
        <v>0</v>
      </c>
      <c r="AC161" s="121">
        <v>205</v>
      </c>
      <c r="AZ161" s="121">
        <v>2</v>
      </c>
      <c r="BA161" s="121">
        <f t="shared" ref="BA161" si="115">IF(AZ161=1,G161,0)</f>
        <v>0</v>
      </c>
      <c r="BB161" s="121">
        <f t="shared" ref="BB161" si="116">IF(AZ161=2,G161,0)</f>
        <v>0</v>
      </c>
      <c r="BC161" s="121">
        <f t="shared" ref="BC161" si="117">IF(AZ161=3,G161,0)</f>
        <v>0</v>
      </c>
    </row>
    <row r="162" spans="1:104" x14ac:dyDescent="0.2">
      <c r="A162" s="149">
        <v>129</v>
      </c>
      <c r="B162" s="150" t="s">
        <v>378</v>
      </c>
      <c r="C162" s="151" t="s">
        <v>375</v>
      </c>
      <c r="D162" s="152" t="s">
        <v>85</v>
      </c>
      <c r="E162" s="153">
        <v>2</v>
      </c>
      <c r="F162" s="201">
        <v>0</v>
      </c>
      <c r="G162" s="154">
        <f t="shared" si="107"/>
        <v>0</v>
      </c>
      <c r="O162" s="148">
        <v>2</v>
      </c>
      <c r="AA162" s="121">
        <v>12</v>
      </c>
      <c r="AB162" s="121">
        <v>0</v>
      </c>
      <c r="AC162" s="121">
        <v>206</v>
      </c>
      <c r="AZ162" s="121">
        <v>2</v>
      </c>
      <c r="BA162" s="121">
        <f t="shared" si="108"/>
        <v>0</v>
      </c>
      <c r="BB162" s="121">
        <f t="shared" si="109"/>
        <v>0</v>
      </c>
      <c r="BC162" s="121">
        <f t="shared" si="110"/>
        <v>0</v>
      </c>
      <c r="BD162" s="121">
        <f t="shared" si="111"/>
        <v>0</v>
      </c>
      <c r="BE162" s="121">
        <f t="shared" si="112"/>
        <v>0</v>
      </c>
      <c r="CZ162" s="121">
        <v>3.4000000000000002E-4</v>
      </c>
    </row>
    <row r="163" spans="1:104" x14ac:dyDescent="0.2">
      <c r="A163" s="149">
        <v>130</v>
      </c>
      <c r="B163" s="150" t="s">
        <v>379</v>
      </c>
      <c r="C163" s="151" t="s">
        <v>373</v>
      </c>
      <c r="D163" s="152" t="s">
        <v>85</v>
      </c>
      <c r="E163" s="153">
        <v>2</v>
      </c>
      <c r="F163" s="201">
        <v>0</v>
      </c>
      <c r="G163" s="154">
        <f t="shared" si="107"/>
        <v>0</v>
      </c>
      <c r="O163" s="148">
        <v>2</v>
      </c>
      <c r="AA163" s="121">
        <v>12</v>
      </c>
      <c r="AB163" s="121">
        <v>0</v>
      </c>
      <c r="AC163" s="121">
        <v>207</v>
      </c>
      <c r="AZ163" s="121">
        <v>2</v>
      </c>
      <c r="BA163" s="121">
        <f t="shared" si="108"/>
        <v>0</v>
      </c>
      <c r="BB163" s="121">
        <f t="shared" si="109"/>
        <v>0</v>
      </c>
      <c r="BC163" s="121">
        <f t="shared" si="110"/>
        <v>0</v>
      </c>
      <c r="BD163" s="121">
        <f t="shared" si="111"/>
        <v>0</v>
      </c>
      <c r="BE163" s="121">
        <f t="shared" si="112"/>
        <v>0</v>
      </c>
      <c r="CZ163" s="121">
        <v>5.5000000000000003E-4</v>
      </c>
    </row>
    <row r="164" spans="1:104" x14ac:dyDescent="0.2">
      <c r="A164" s="149">
        <v>131</v>
      </c>
      <c r="B164" s="150" t="s">
        <v>221</v>
      </c>
      <c r="C164" s="151" t="s">
        <v>380</v>
      </c>
      <c r="D164" s="152" t="s">
        <v>85</v>
      </c>
      <c r="E164" s="153">
        <v>1</v>
      </c>
      <c r="F164" s="201">
        <v>0</v>
      </c>
      <c r="G164" s="154">
        <f t="shared" ref="G164" si="118">E164*F164</f>
        <v>0</v>
      </c>
      <c r="O164" s="148">
        <v>2</v>
      </c>
      <c r="AA164" s="121">
        <v>12</v>
      </c>
      <c r="AB164" s="121">
        <v>0</v>
      </c>
      <c r="AC164" s="121">
        <v>207</v>
      </c>
      <c r="AZ164" s="121">
        <v>2</v>
      </c>
      <c r="BA164" s="121">
        <f t="shared" ref="BA164" si="119">IF(AZ164=1,G164,0)</f>
        <v>0</v>
      </c>
      <c r="BB164" s="121">
        <f t="shared" ref="BB164" si="120">IF(AZ164=2,G164,0)</f>
        <v>0</v>
      </c>
      <c r="BC164" s="121">
        <f t="shared" ref="BC164" si="121">IF(AZ164=3,G164,0)</f>
        <v>0</v>
      </c>
      <c r="BD164" s="121">
        <f t="shared" ref="BD164" si="122">IF(AZ164=4,G164,0)</f>
        <v>0</v>
      </c>
    </row>
    <row r="165" spans="1:104" x14ac:dyDescent="0.2">
      <c r="A165" s="149">
        <v>132</v>
      </c>
      <c r="B165" s="150" t="s">
        <v>222</v>
      </c>
      <c r="C165" s="151" t="s">
        <v>381</v>
      </c>
      <c r="D165" s="152" t="s">
        <v>85</v>
      </c>
      <c r="E165" s="153">
        <v>1</v>
      </c>
      <c r="F165" s="201">
        <v>0</v>
      </c>
      <c r="G165" s="154">
        <f t="shared" si="107"/>
        <v>0</v>
      </c>
      <c r="O165" s="148">
        <v>2</v>
      </c>
      <c r="AA165" s="121">
        <v>12</v>
      </c>
      <c r="AB165" s="121">
        <v>0</v>
      </c>
      <c r="AC165" s="121">
        <v>208</v>
      </c>
      <c r="AZ165" s="121">
        <v>2</v>
      </c>
      <c r="BA165" s="121">
        <f t="shared" si="108"/>
        <v>0</v>
      </c>
      <c r="BB165" s="121">
        <f t="shared" si="109"/>
        <v>0</v>
      </c>
      <c r="BC165" s="121">
        <f t="shared" si="110"/>
        <v>0</v>
      </c>
      <c r="BD165" s="121">
        <f t="shared" si="111"/>
        <v>0</v>
      </c>
      <c r="BE165" s="121">
        <f t="shared" si="112"/>
        <v>0</v>
      </c>
      <c r="CZ165" s="121">
        <v>6.9999999999999999E-4</v>
      </c>
    </row>
    <row r="166" spans="1:104" x14ac:dyDescent="0.2">
      <c r="A166" s="149">
        <v>133</v>
      </c>
      <c r="B166" s="150" t="s">
        <v>142</v>
      </c>
      <c r="C166" s="151" t="s">
        <v>143</v>
      </c>
      <c r="D166" s="152" t="s">
        <v>85</v>
      </c>
      <c r="E166" s="153">
        <v>6</v>
      </c>
      <c r="F166" s="201">
        <v>0</v>
      </c>
      <c r="G166" s="154">
        <f t="shared" si="107"/>
        <v>0</v>
      </c>
      <c r="O166" s="148">
        <v>2</v>
      </c>
      <c r="AA166" s="121">
        <v>12</v>
      </c>
      <c r="AB166" s="121">
        <v>0</v>
      </c>
      <c r="AC166" s="121">
        <v>210</v>
      </c>
      <c r="AZ166" s="121">
        <v>2</v>
      </c>
      <c r="BA166" s="121">
        <f t="shared" si="108"/>
        <v>0</v>
      </c>
      <c r="BB166" s="121">
        <f t="shared" si="109"/>
        <v>0</v>
      </c>
      <c r="BC166" s="121">
        <f t="shared" si="110"/>
        <v>0</v>
      </c>
      <c r="BD166" s="121">
        <f t="shared" si="111"/>
        <v>0</v>
      </c>
      <c r="BE166" s="121">
        <f t="shared" si="112"/>
        <v>0</v>
      </c>
      <c r="CZ166" s="121">
        <v>1.7000000000000001E-4</v>
      </c>
    </row>
    <row r="167" spans="1:104" x14ac:dyDescent="0.2">
      <c r="A167" s="149">
        <v>134</v>
      </c>
      <c r="B167" s="150" t="s">
        <v>144</v>
      </c>
      <c r="C167" s="151" t="s">
        <v>145</v>
      </c>
      <c r="D167" s="152" t="s">
        <v>85</v>
      </c>
      <c r="E167" s="153">
        <v>1</v>
      </c>
      <c r="F167" s="201">
        <v>0</v>
      </c>
      <c r="G167" s="154">
        <f t="shared" si="107"/>
        <v>0</v>
      </c>
      <c r="O167" s="148">
        <v>2</v>
      </c>
      <c r="AA167" s="121">
        <v>12</v>
      </c>
      <c r="AB167" s="121">
        <v>0</v>
      </c>
      <c r="AC167" s="121">
        <v>211</v>
      </c>
      <c r="AZ167" s="121">
        <v>2</v>
      </c>
      <c r="BA167" s="121">
        <f t="shared" si="108"/>
        <v>0</v>
      </c>
      <c r="BB167" s="121">
        <f t="shared" si="109"/>
        <v>0</v>
      </c>
      <c r="BC167" s="121">
        <f t="shared" si="110"/>
        <v>0</v>
      </c>
      <c r="BD167" s="121">
        <f t="shared" si="111"/>
        <v>0</v>
      </c>
      <c r="BE167" s="121">
        <f t="shared" si="112"/>
        <v>0</v>
      </c>
      <c r="CZ167" s="121">
        <v>1.7000000000000001E-4</v>
      </c>
    </row>
    <row r="168" spans="1:104" x14ac:dyDescent="0.2">
      <c r="A168" s="149">
        <v>135</v>
      </c>
      <c r="B168" s="150" t="s">
        <v>383</v>
      </c>
      <c r="C168" s="151" t="s">
        <v>382</v>
      </c>
      <c r="D168" s="152" t="s">
        <v>77</v>
      </c>
      <c r="E168" s="153">
        <v>21</v>
      </c>
      <c r="F168" s="201">
        <v>0</v>
      </c>
      <c r="G168" s="154">
        <f t="shared" si="107"/>
        <v>0</v>
      </c>
      <c r="O168" s="148">
        <v>2</v>
      </c>
      <c r="AA168" s="121">
        <v>12</v>
      </c>
      <c r="AB168" s="121">
        <v>0</v>
      </c>
      <c r="AC168" s="121">
        <v>215</v>
      </c>
      <c r="AZ168" s="121">
        <v>2</v>
      </c>
      <c r="BA168" s="121">
        <f t="shared" si="108"/>
        <v>0</v>
      </c>
      <c r="BB168" s="121">
        <f t="shared" si="109"/>
        <v>0</v>
      </c>
      <c r="BC168" s="121">
        <f t="shared" si="110"/>
        <v>0</v>
      </c>
      <c r="BD168" s="121">
        <f t="shared" si="111"/>
        <v>0</v>
      </c>
      <c r="BE168" s="121">
        <f t="shared" si="112"/>
        <v>0</v>
      </c>
      <c r="CZ168" s="121">
        <v>0</v>
      </c>
    </row>
    <row r="169" spans="1:104" ht="22.5" x14ac:dyDescent="0.2">
      <c r="A169" s="149">
        <v>136</v>
      </c>
      <c r="B169" s="150" t="s">
        <v>454</v>
      </c>
      <c r="C169" s="151" t="s">
        <v>384</v>
      </c>
      <c r="D169" s="152" t="s">
        <v>77</v>
      </c>
      <c r="E169" s="153">
        <v>1</v>
      </c>
      <c r="F169" s="201">
        <v>0</v>
      </c>
      <c r="G169" s="154">
        <f t="shared" si="107"/>
        <v>0</v>
      </c>
      <c r="O169" s="148">
        <v>2</v>
      </c>
      <c r="AA169" s="121">
        <v>12</v>
      </c>
      <c r="AB169" s="121">
        <v>0</v>
      </c>
      <c r="AC169" s="121">
        <v>216</v>
      </c>
      <c r="AZ169" s="121">
        <v>2</v>
      </c>
      <c r="BA169" s="121">
        <f t="shared" si="108"/>
        <v>0</v>
      </c>
      <c r="BB169" s="121">
        <f t="shared" si="109"/>
        <v>0</v>
      </c>
      <c r="BC169" s="121">
        <f t="shared" si="110"/>
        <v>0</v>
      </c>
      <c r="BD169" s="121">
        <f t="shared" si="111"/>
        <v>0</v>
      </c>
      <c r="BE169" s="121">
        <f t="shared" si="112"/>
        <v>0</v>
      </c>
      <c r="CZ169" s="121">
        <v>0</v>
      </c>
    </row>
    <row r="170" spans="1:104" x14ac:dyDescent="0.2">
      <c r="A170" s="149">
        <v>137</v>
      </c>
      <c r="B170" s="150" t="s">
        <v>223</v>
      </c>
      <c r="C170" s="151" t="s">
        <v>224</v>
      </c>
      <c r="D170" s="152" t="s">
        <v>77</v>
      </c>
      <c r="E170" s="153">
        <v>1</v>
      </c>
      <c r="F170" s="201">
        <v>0</v>
      </c>
      <c r="G170" s="154">
        <f t="shared" si="107"/>
        <v>0</v>
      </c>
      <c r="O170" s="148">
        <v>2</v>
      </c>
      <c r="AA170" s="121">
        <v>12</v>
      </c>
      <c r="AB170" s="121">
        <v>0</v>
      </c>
      <c r="AC170" s="121">
        <v>217</v>
      </c>
      <c r="AZ170" s="121">
        <v>2</v>
      </c>
      <c r="BA170" s="121">
        <f t="shared" si="108"/>
        <v>0</v>
      </c>
      <c r="BB170" s="121">
        <f t="shared" si="109"/>
        <v>0</v>
      </c>
      <c r="BC170" s="121">
        <f t="shared" si="110"/>
        <v>0</v>
      </c>
      <c r="BD170" s="121">
        <f t="shared" si="111"/>
        <v>0</v>
      </c>
      <c r="BE170" s="121">
        <f t="shared" si="112"/>
        <v>0</v>
      </c>
      <c r="CZ170" s="121">
        <v>0</v>
      </c>
    </row>
    <row r="171" spans="1:104" ht="22.5" x14ac:dyDescent="0.2">
      <c r="A171" s="149">
        <v>138</v>
      </c>
      <c r="B171" s="150" t="s">
        <v>225</v>
      </c>
      <c r="C171" s="151" t="s">
        <v>386</v>
      </c>
      <c r="D171" s="152" t="s">
        <v>77</v>
      </c>
      <c r="E171" s="153">
        <v>2</v>
      </c>
      <c r="F171" s="201">
        <v>0</v>
      </c>
      <c r="G171" s="154">
        <f t="shared" ref="G171" si="123">E171*F171</f>
        <v>0</v>
      </c>
      <c r="O171" s="148">
        <v>2</v>
      </c>
      <c r="AA171" s="121">
        <v>12</v>
      </c>
      <c r="AB171" s="121">
        <v>0</v>
      </c>
      <c r="AC171" s="121">
        <v>217</v>
      </c>
      <c r="AZ171" s="121">
        <v>2</v>
      </c>
      <c r="BA171" s="121">
        <f t="shared" ref="BA171" si="124">IF(AZ171=1,G171,0)</f>
        <v>0</v>
      </c>
      <c r="BB171" s="121">
        <f t="shared" ref="BB171" si="125">IF(AZ171=2,G171,0)</f>
        <v>0</v>
      </c>
      <c r="BC171" s="121">
        <f t="shared" ref="BC171" si="126">IF(AZ171=3,G171,0)</f>
        <v>0</v>
      </c>
    </row>
    <row r="172" spans="1:104" x14ac:dyDescent="0.2">
      <c r="A172" s="149">
        <v>139</v>
      </c>
      <c r="B172" s="150" t="s">
        <v>146</v>
      </c>
      <c r="C172" s="151" t="s">
        <v>385</v>
      </c>
      <c r="D172" s="152" t="s">
        <v>85</v>
      </c>
      <c r="E172" s="153">
        <v>2</v>
      </c>
      <c r="F172" s="201">
        <v>0</v>
      </c>
      <c r="G172" s="154">
        <f t="shared" si="107"/>
        <v>0</v>
      </c>
      <c r="O172" s="148">
        <v>2</v>
      </c>
      <c r="AA172" s="121">
        <v>12</v>
      </c>
      <c r="AB172" s="121">
        <v>0</v>
      </c>
      <c r="AC172" s="121">
        <v>218</v>
      </c>
      <c r="AZ172" s="121">
        <v>2</v>
      </c>
      <c r="BA172" s="121">
        <f t="shared" si="108"/>
        <v>0</v>
      </c>
      <c r="BB172" s="121">
        <f t="shared" si="109"/>
        <v>0</v>
      </c>
      <c r="BC172" s="121">
        <f t="shared" si="110"/>
        <v>0</v>
      </c>
      <c r="BD172" s="121">
        <f t="shared" si="111"/>
        <v>0</v>
      </c>
      <c r="BE172" s="121">
        <f t="shared" si="112"/>
        <v>0</v>
      </c>
      <c r="CZ172" s="121">
        <v>6.7000000000000002E-4</v>
      </c>
    </row>
    <row r="173" spans="1:104" x14ac:dyDescent="0.2">
      <c r="A173" s="149">
        <v>140</v>
      </c>
      <c r="B173" s="150" t="s">
        <v>242</v>
      </c>
      <c r="C173" s="151" t="s">
        <v>243</v>
      </c>
      <c r="D173" s="152" t="s">
        <v>80</v>
      </c>
      <c r="E173" s="153">
        <v>0.20499999999999999</v>
      </c>
      <c r="F173" s="201">
        <v>0</v>
      </c>
      <c r="G173" s="154">
        <f t="shared" si="107"/>
        <v>0</v>
      </c>
      <c r="O173" s="148">
        <v>2</v>
      </c>
      <c r="AA173" s="121">
        <v>12</v>
      </c>
      <c r="AB173" s="121">
        <v>0</v>
      </c>
      <c r="AC173" s="121">
        <v>219</v>
      </c>
      <c r="AZ173" s="121">
        <v>2</v>
      </c>
      <c r="BA173" s="121">
        <f t="shared" si="108"/>
        <v>0</v>
      </c>
      <c r="BB173" s="121">
        <f t="shared" si="109"/>
        <v>0</v>
      </c>
      <c r="BC173" s="121">
        <f t="shared" si="110"/>
        <v>0</v>
      </c>
      <c r="BD173" s="121">
        <f t="shared" si="111"/>
        <v>0</v>
      </c>
      <c r="BE173" s="121">
        <f t="shared" si="112"/>
        <v>0</v>
      </c>
      <c r="CZ173" s="121">
        <v>0</v>
      </c>
    </row>
    <row r="174" spans="1:104" x14ac:dyDescent="0.2">
      <c r="A174" s="155"/>
      <c r="B174" s="156" t="s">
        <v>67</v>
      </c>
      <c r="C174" s="157" t="str">
        <f>CONCATENATE(B156," ",C156)</f>
        <v>734 Armatury</v>
      </c>
      <c r="D174" s="155"/>
      <c r="E174" s="158"/>
      <c r="F174" s="203">
        <v>0</v>
      </c>
      <c r="G174" s="159">
        <f>SUM(G156:G173)</f>
        <v>0</v>
      </c>
      <c r="O174" s="148">
        <v>4</v>
      </c>
      <c r="BA174" s="160">
        <f>SUM(BA156:BA173)</f>
        <v>0</v>
      </c>
      <c r="BB174" s="160">
        <f>SUM(BB156:BB173)</f>
        <v>0</v>
      </c>
      <c r="BC174" s="160">
        <f>SUM(BC156:BC173)</f>
        <v>0</v>
      </c>
      <c r="BD174" s="160">
        <f>SUM(BD156:BD173)</f>
        <v>0</v>
      </c>
      <c r="BE174" s="160">
        <f>SUM(BE156:BE173)</f>
        <v>0</v>
      </c>
    </row>
    <row r="175" spans="1:104" x14ac:dyDescent="0.2">
      <c r="A175" s="141" t="s">
        <v>65</v>
      </c>
      <c r="B175" s="142" t="s">
        <v>147</v>
      </c>
      <c r="C175" s="143" t="s">
        <v>148</v>
      </c>
      <c r="D175" s="144"/>
      <c r="E175" s="145"/>
      <c r="F175" s="202"/>
      <c r="G175" s="146"/>
      <c r="H175" s="147"/>
      <c r="I175" s="147"/>
      <c r="O175" s="148">
        <v>1</v>
      </c>
    </row>
    <row r="176" spans="1:104" ht="22.5" x14ac:dyDescent="0.2">
      <c r="A176" s="149">
        <v>141</v>
      </c>
      <c r="B176" s="150" t="s">
        <v>182</v>
      </c>
      <c r="C176" s="151" t="s">
        <v>183</v>
      </c>
      <c r="D176" s="152" t="s">
        <v>69</v>
      </c>
      <c r="E176" s="153">
        <v>30</v>
      </c>
      <c r="F176" s="201">
        <v>0</v>
      </c>
      <c r="G176" s="154">
        <f>E176*F176</f>
        <v>0</v>
      </c>
      <c r="O176" s="148">
        <v>2</v>
      </c>
      <c r="AA176" s="121">
        <v>12</v>
      </c>
      <c r="AB176" s="121">
        <v>0</v>
      </c>
      <c r="AC176" s="121">
        <v>231</v>
      </c>
      <c r="AZ176" s="121">
        <v>2</v>
      </c>
      <c r="BA176" s="121">
        <f>IF(AZ176=1,G176,0)</f>
        <v>0</v>
      </c>
      <c r="BB176" s="121">
        <f>IF(AZ176=2,G176,0)</f>
        <v>0</v>
      </c>
      <c r="BC176" s="121">
        <f>IF(AZ176=3,G176,0)</f>
        <v>0</v>
      </c>
      <c r="BD176" s="121">
        <f>IF(AZ176=4,G176,0)</f>
        <v>0</v>
      </c>
      <c r="BE176" s="121">
        <f>IF(AZ176=5,G176,0)</f>
        <v>0</v>
      </c>
      <c r="CZ176" s="121">
        <v>0</v>
      </c>
    </row>
    <row r="177" spans="1:57" x14ac:dyDescent="0.2">
      <c r="A177" s="155"/>
      <c r="B177" s="156" t="s">
        <v>67</v>
      </c>
      <c r="C177" s="157" t="str">
        <f>CONCATENATE(B175," ",C175)</f>
        <v>784 Dokončovací práce - malby</v>
      </c>
      <c r="D177" s="155"/>
      <c r="E177" s="158"/>
      <c r="F177" s="203"/>
      <c r="G177" s="159">
        <f>SUM(G175:G176)</f>
        <v>0</v>
      </c>
      <c r="O177" s="148">
        <v>4</v>
      </c>
      <c r="BA177" s="160">
        <f>SUM(BA175:BA176)</f>
        <v>0</v>
      </c>
      <c r="BB177" s="160">
        <f>SUM(BB175:BB176)</f>
        <v>0</v>
      </c>
      <c r="BC177" s="160">
        <f>SUM(BC175:BC176)</f>
        <v>0</v>
      </c>
      <c r="BD177" s="160">
        <f>SUM(BD175:BD176)</f>
        <v>0</v>
      </c>
      <c r="BE177" s="160">
        <f>SUM(BE175:BE176)</f>
        <v>0</v>
      </c>
    </row>
    <row r="178" spans="1:57" x14ac:dyDescent="0.2">
      <c r="A178" s="141" t="s">
        <v>65</v>
      </c>
      <c r="B178" s="142" t="s">
        <v>265</v>
      </c>
      <c r="C178" s="143" t="s">
        <v>149</v>
      </c>
      <c r="D178" s="144"/>
      <c r="E178" s="145"/>
      <c r="F178" s="202"/>
      <c r="G178" s="146"/>
      <c r="H178" s="147"/>
      <c r="I178" s="147"/>
      <c r="O178" s="148">
        <v>1</v>
      </c>
    </row>
    <row r="179" spans="1:57" x14ac:dyDescent="0.2">
      <c r="A179" s="174"/>
      <c r="B179" s="142"/>
      <c r="C179" s="143" t="s">
        <v>187</v>
      </c>
      <c r="D179" s="144"/>
      <c r="E179" s="145"/>
      <c r="F179" s="202"/>
      <c r="G179" s="146"/>
      <c r="H179" s="147"/>
      <c r="I179" s="147"/>
      <c r="O179" s="148"/>
    </row>
    <row r="180" spans="1:57" ht="56.25" x14ac:dyDescent="0.2">
      <c r="A180" s="174">
        <v>142</v>
      </c>
      <c r="B180" s="150" t="s">
        <v>266</v>
      </c>
      <c r="C180" s="183" t="s">
        <v>331</v>
      </c>
      <c r="D180" s="152" t="s">
        <v>77</v>
      </c>
      <c r="E180" s="153">
        <v>1</v>
      </c>
      <c r="F180" s="201">
        <v>0</v>
      </c>
      <c r="G180" s="154">
        <f t="shared" ref="G180:G183" si="127">E180*F180</f>
        <v>0</v>
      </c>
      <c r="O180" s="148">
        <v>2</v>
      </c>
      <c r="AA180" s="121">
        <v>12</v>
      </c>
      <c r="AB180" s="121">
        <v>0</v>
      </c>
      <c r="AC180" s="121">
        <v>232</v>
      </c>
      <c r="AZ180" s="121">
        <v>2</v>
      </c>
      <c r="BA180" s="121">
        <f t="shared" ref="BA180:BA183" si="128">IF(AZ180=1,G180,0)</f>
        <v>0</v>
      </c>
      <c r="BB180" s="121">
        <f t="shared" ref="BB180:BB185" si="129">IF(AZ180=2,G180,0)</f>
        <v>0</v>
      </c>
      <c r="BC180" s="121">
        <f t="shared" ref="BC180:BC183" si="130">IF(AZ180=3,G180,0)</f>
        <v>0</v>
      </c>
    </row>
    <row r="181" spans="1:57" ht="56.25" x14ac:dyDescent="0.2">
      <c r="A181" s="174">
        <v>143</v>
      </c>
      <c r="B181" s="150" t="s">
        <v>267</v>
      </c>
      <c r="C181" s="183" t="s">
        <v>330</v>
      </c>
      <c r="D181" s="152" t="s">
        <v>77</v>
      </c>
      <c r="E181" s="153">
        <v>1</v>
      </c>
      <c r="F181" s="201">
        <v>0</v>
      </c>
      <c r="G181" s="154">
        <f t="shared" si="127"/>
        <v>0</v>
      </c>
      <c r="O181" s="148">
        <v>2</v>
      </c>
      <c r="AA181" s="121">
        <v>12</v>
      </c>
      <c r="AB181" s="121">
        <v>0</v>
      </c>
      <c r="AC181" s="121">
        <v>232</v>
      </c>
      <c r="AZ181" s="121">
        <v>2</v>
      </c>
      <c r="BA181" s="121">
        <f t="shared" si="128"/>
        <v>0</v>
      </c>
      <c r="BB181" s="121">
        <f t="shared" si="129"/>
        <v>0</v>
      </c>
      <c r="BC181" s="121">
        <f t="shared" si="130"/>
        <v>0</v>
      </c>
    </row>
    <row r="182" spans="1:57" ht="33.75" x14ac:dyDescent="0.2">
      <c r="A182" s="174">
        <v>144</v>
      </c>
      <c r="B182" s="150" t="s">
        <v>268</v>
      </c>
      <c r="C182" s="179" t="s">
        <v>329</v>
      </c>
      <c r="D182" s="152" t="s">
        <v>77</v>
      </c>
      <c r="E182" s="153">
        <v>1</v>
      </c>
      <c r="F182" s="201">
        <v>0</v>
      </c>
      <c r="G182" s="154">
        <f t="shared" si="127"/>
        <v>0</v>
      </c>
      <c r="O182" s="148">
        <v>2</v>
      </c>
      <c r="AA182" s="121">
        <v>12</v>
      </c>
      <c r="AB182" s="121">
        <v>0</v>
      </c>
      <c r="AC182" s="121">
        <v>232</v>
      </c>
      <c r="AZ182" s="121">
        <v>2</v>
      </c>
      <c r="BA182" s="121">
        <f t="shared" si="128"/>
        <v>0</v>
      </c>
      <c r="BB182" s="121">
        <f t="shared" si="129"/>
        <v>0</v>
      </c>
      <c r="BC182" s="121">
        <f t="shared" si="130"/>
        <v>0</v>
      </c>
    </row>
    <row r="183" spans="1:57" x14ac:dyDescent="0.2">
      <c r="A183" s="174">
        <v>145</v>
      </c>
      <c r="B183" s="150" t="s">
        <v>269</v>
      </c>
      <c r="C183" s="179" t="s">
        <v>328</v>
      </c>
      <c r="D183" s="152" t="s">
        <v>77</v>
      </c>
      <c r="E183" s="153">
        <v>1</v>
      </c>
      <c r="F183" s="201">
        <v>0</v>
      </c>
      <c r="G183" s="154">
        <f t="shared" si="127"/>
        <v>0</v>
      </c>
      <c r="O183" s="148">
        <v>2</v>
      </c>
      <c r="AA183" s="121">
        <v>12</v>
      </c>
      <c r="AB183" s="121">
        <v>0</v>
      </c>
      <c r="AC183" s="121">
        <v>232</v>
      </c>
      <c r="AZ183" s="121">
        <v>2</v>
      </c>
      <c r="BA183" s="121">
        <f t="shared" si="128"/>
        <v>0</v>
      </c>
      <c r="BB183" s="121">
        <f t="shared" si="129"/>
        <v>0</v>
      </c>
      <c r="BC183" s="121">
        <f t="shared" si="130"/>
        <v>0</v>
      </c>
    </row>
    <row r="184" spans="1:57" x14ac:dyDescent="0.2">
      <c r="A184" s="174">
        <v>146</v>
      </c>
      <c r="B184" s="150" t="s">
        <v>270</v>
      </c>
      <c r="C184" s="181" t="s">
        <v>327</v>
      </c>
      <c r="D184" s="152"/>
      <c r="E184" s="153"/>
      <c r="F184" s="201">
        <v>0</v>
      </c>
      <c r="G184" s="154"/>
      <c r="O184" s="148"/>
      <c r="BB184" s="121">
        <f t="shared" si="129"/>
        <v>0</v>
      </c>
    </row>
    <row r="185" spans="1:57" x14ac:dyDescent="0.2">
      <c r="A185" s="174">
        <v>147</v>
      </c>
      <c r="B185" s="150" t="s">
        <v>271</v>
      </c>
      <c r="C185" s="178" t="s">
        <v>313</v>
      </c>
      <c r="D185" s="152" t="s">
        <v>4</v>
      </c>
      <c r="E185" s="153" t="s">
        <v>4</v>
      </c>
      <c r="F185" s="201" t="s">
        <v>4</v>
      </c>
      <c r="G185" s="154" t="s">
        <v>4</v>
      </c>
      <c r="O185" s="148">
        <v>2</v>
      </c>
      <c r="AA185" s="121" t="s">
        <v>4</v>
      </c>
      <c r="AB185" s="121">
        <v>0</v>
      </c>
      <c r="AC185" s="121" t="s">
        <v>4</v>
      </c>
      <c r="AD185" s="121" t="s">
        <v>4</v>
      </c>
      <c r="AZ185" s="121" t="s">
        <v>4</v>
      </c>
      <c r="BA185" s="121">
        <f t="shared" ref="BA185:BA199" si="131">IF(AZ185=1,G185,0)</f>
        <v>0</v>
      </c>
      <c r="BB185" s="121">
        <f t="shared" si="129"/>
        <v>0</v>
      </c>
      <c r="BC185" s="121">
        <f t="shared" ref="BC185:BC199" si="132">IF(AZ185=3,G185,0)</f>
        <v>0</v>
      </c>
    </row>
    <row r="186" spans="1:57" ht="78.75" x14ac:dyDescent="0.2">
      <c r="A186" s="174">
        <v>148</v>
      </c>
      <c r="B186" s="150" t="s">
        <v>272</v>
      </c>
      <c r="C186" s="179" t="s">
        <v>314</v>
      </c>
      <c r="D186" s="152" t="s">
        <v>77</v>
      </c>
      <c r="E186" s="153">
        <v>1</v>
      </c>
      <c r="F186" s="201">
        <v>0</v>
      </c>
      <c r="G186" s="154">
        <f t="shared" ref="G186" si="133">E186*F186</f>
        <v>0</v>
      </c>
      <c r="O186" s="148">
        <v>2</v>
      </c>
      <c r="AA186" s="121">
        <v>12</v>
      </c>
      <c r="AB186" s="121">
        <v>0</v>
      </c>
      <c r="AC186" s="121">
        <v>232</v>
      </c>
      <c r="AZ186" s="121">
        <v>2</v>
      </c>
      <c r="BA186" s="121">
        <f t="shared" si="131"/>
        <v>0</v>
      </c>
      <c r="BB186" s="121">
        <f t="shared" ref="BB186:BB199" si="134">IF(AZ186=2,G186,0)</f>
        <v>0</v>
      </c>
      <c r="BC186" s="121">
        <f t="shared" si="132"/>
        <v>0</v>
      </c>
    </row>
    <row r="187" spans="1:57" x14ac:dyDescent="0.2">
      <c r="A187" s="174">
        <v>149</v>
      </c>
      <c r="B187" s="150" t="s">
        <v>273</v>
      </c>
      <c r="C187" s="151" t="s">
        <v>315</v>
      </c>
      <c r="D187" s="152" t="s">
        <v>4</v>
      </c>
      <c r="E187" s="153" t="s">
        <v>4</v>
      </c>
      <c r="F187" s="201">
        <v>0</v>
      </c>
      <c r="G187" s="154" t="s">
        <v>4</v>
      </c>
      <c r="O187" s="148">
        <v>2</v>
      </c>
      <c r="AA187" s="121" t="s">
        <v>4</v>
      </c>
      <c r="AB187" s="121">
        <v>0</v>
      </c>
      <c r="AC187" s="121" t="s">
        <v>4</v>
      </c>
      <c r="AZ187" s="121" t="s">
        <v>4</v>
      </c>
      <c r="BA187" s="121">
        <f t="shared" si="131"/>
        <v>0</v>
      </c>
      <c r="BB187" s="121">
        <f t="shared" si="134"/>
        <v>0</v>
      </c>
      <c r="BC187" s="121">
        <f t="shared" si="132"/>
        <v>0</v>
      </c>
      <c r="BD187" s="121">
        <f t="shared" ref="BD187:BD199" si="135">IF(AZ187=4,G187,0)</f>
        <v>0</v>
      </c>
      <c r="BE187" s="121">
        <f t="shared" ref="BE187:BE199" si="136">IF(AZ187=5,G187,0)</f>
        <v>0</v>
      </c>
    </row>
    <row r="188" spans="1:57" ht="45" x14ac:dyDescent="0.2">
      <c r="A188" s="174">
        <v>150</v>
      </c>
      <c r="B188" s="150" t="s">
        <v>274</v>
      </c>
      <c r="C188" s="180" t="s">
        <v>316</v>
      </c>
      <c r="D188" s="152" t="s">
        <v>72</v>
      </c>
      <c r="E188" s="153">
        <v>125</v>
      </c>
      <c r="F188" s="201">
        <v>0</v>
      </c>
      <c r="G188" s="154">
        <f t="shared" ref="G188:G195" si="137">E188*F188</f>
        <v>0</v>
      </c>
      <c r="O188" s="148">
        <v>2</v>
      </c>
      <c r="AA188" s="121">
        <v>12</v>
      </c>
      <c r="AB188" s="121">
        <v>0</v>
      </c>
      <c r="AC188" s="121">
        <v>234</v>
      </c>
      <c r="AZ188" s="121">
        <v>2</v>
      </c>
      <c r="BA188" s="121">
        <f t="shared" si="131"/>
        <v>0</v>
      </c>
      <c r="BB188" s="121">
        <f t="shared" si="134"/>
        <v>0</v>
      </c>
      <c r="BC188" s="121">
        <f t="shared" si="132"/>
        <v>0</v>
      </c>
      <c r="BD188" s="121">
        <f t="shared" si="135"/>
        <v>0</v>
      </c>
      <c r="BE188" s="121">
        <f t="shared" si="136"/>
        <v>0</v>
      </c>
    </row>
    <row r="189" spans="1:57" ht="45" x14ac:dyDescent="0.2">
      <c r="A189" s="174">
        <v>151</v>
      </c>
      <c r="B189" s="150" t="s">
        <v>275</v>
      </c>
      <c r="C189" s="151" t="s">
        <v>317</v>
      </c>
      <c r="D189" s="152" t="s">
        <v>72</v>
      </c>
      <c r="E189" s="153">
        <v>20</v>
      </c>
      <c r="F189" s="201">
        <v>0</v>
      </c>
      <c r="G189" s="154">
        <f t="shared" si="137"/>
        <v>0</v>
      </c>
      <c r="O189" s="148">
        <v>2</v>
      </c>
      <c r="AA189" s="121">
        <v>12</v>
      </c>
      <c r="AB189" s="121">
        <v>0</v>
      </c>
      <c r="AC189" s="121">
        <v>234</v>
      </c>
      <c r="AZ189" s="121">
        <v>2</v>
      </c>
      <c r="BA189" s="121">
        <f t="shared" si="131"/>
        <v>0</v>
      </c>
      <c r="BB189" s="121">
        <f t="shared" si="134"/>
        <v>0</v>
      </c>
      <c r="BC189" s="121">
        <f t="shared" si="132"/>
        <v>0</v>
      </c>
      <c r="BD189" s="121">
        <f t="shared" si="135"/>
        <v>0</v>
      </c>
      <c r="BE189" s="121">
        <f t="shared" si="136"/>
        <v>0</v>
      </c>
    </row>
    <row r="190" spans="1:57" ht="22.5" x14ac:dyDescent="0.2">
      <c r="A190" s="174">
        <v>152</v>
      </c>
      <c r="B190" s="150" t="s">
        <v>276</v>
      </c>
      <c r="C190" s="151" t="s">
        <v>318</v>
      </c>
      <c r="D190" s="152" t="s">
        <v>72</v>
      </c>
      <c r="E190" s="153">
        <v>55</v>
      </c>
      <c r="F190" s="201">
        <v>0</v>
      </c>
      <c r="G190" s="154">
        <f t="shared" si="137"/>
        <v>0</v>
      </c>
      <c r="O190" s="148">
        <v>2</v>
      </c>
      <c r="AA190" s="121">
        <v>12</v>
      </c>
      <c r="AB190" s="121">
        <v>0</v>
      </c>
      <c r="AC190" s="121">
        <v>234</v>
      </c>
      <c r="AZ190" s="121">
        <v>2</v>
      </c>
      <c r="BA190" s="121">
        <f t="shared" ref="BA190" si="138">IF(AZ190=1,G190,0)</f>
        <v>0</v>
      </c>
      <c r="BB190" s="121">
        <f t="shared" ref="BB190" si="139">IF(AZ190=2,G190,0)</f>
        <v>0</v>
      </c>
      <c r="BC190" s="121">
        <f t="shared" ref="BC190" si="140">IF(AZ190=3,G190,0)</f>
        <v>0</v>
      </c>
    </row>
    <row r="191" spans="1:57" ht="45" x14ac:dyDescent="0.2">
      <c r="A191" s="174">
        <v>153</v>
      </c>
      <c r="B191" s="150" t="s">
        <v>277</v>
      </c>
      <c r="C191" s="151" t="s">
        <v>319</v>
      </c>
      <c r="D191" s="152" t="s">
        <v>72</v>
      </c>
      <c r="E191" s="153">
        <v>77</v>
      </c>
      <c r="F191" s="201">
        <v>0</v>
      </c>
      <c r="G191" s="154">
        <f t="shared" si="137"/>
        <v>0</v>
      </c>
      <c r="O191" s="148">
        <v>2</v>
      </c>
      <c r="AA191" s="121">
        <v>12</v>
      </c>
      <c r="AB191" s="121">
        <v>0</v>
      </c>
      <c r="AC191" s="121">
        <v>234</v>
      </c>
      <c r="AZ191" s="121">
        <v>2</v>
      </c>
      <c r="BA191" s="121">
        <f t="shared" ref="BA191" si="141">IF(AZ191=1,G191,0)</f>
        <v>0</v>
      </c>
      <c r="BB191" s="121">
        <f t="shared" ref="BB191" si="142">IF(AZ191=2,G191,0)</f>
        <v>0</v>
      </c>
      <c r="BC191" s="121">
        <f t="shared" ref="BC191" si="143">IF(AZ191=3,G191,0)</f>
        <v>0</v>
      </c>
    </row>
    <row r="192" spans="1:57" ht="45" x14ac:dyDescent="0.2">
      <c r="A192" s="174">
        <v>154</v>
      </c>
      <c r="B192" s="150" t="s">
        <v>278</v>
      </c>
      <c r="C192" s="151" t="s">
        <v>320</v>
      </c>
      <c r="D192" s="152" t="s">
        <v>72</v>
      </c>
      <c r="E192" s="153">
        <v>10</v>
      </c>
      <c r="F192" s="201">
        <v>0</v>
      </c>
      <c r="G192" s="154">
        <f t="shared" si="137"/>
        <v>0</v>
      </c>
      <c r="O192" s="148">
        <v>2</v>
      </c>
      <c r="AA192" s="121">
        <v>12</v>
      </c>
      <c r="AB192" s="121">
        <v>0</v>
      </c>
      <c r="AC192" s="121">
        <v>234</v>
      </c>
      <c r="AZ192" s="121">
        <v>2</v>
      </c>
      <c r="BA192" s="121">
        <f t="shared" ref="BA192:BA195" si="144">IF(AZ192=1,G192,0)</f>
        <v>0</v>
      </c>
      <c r="BB192" s="121">
        <f t="shared" ref="BB192:BB195" si="145">IF(AZ192=2,G192,0)</f>
        <v>0</v>
      </c>
      <c r="BC192" s="121">
        <f t="shared" ref="BC192:BC195" si="146">IF(AZ192=3,G192,0)</f>
        <v>0</v>
      </c>
    </row>
    <row r="193" spans="1:104" ht="12.75" customHeight="1" x14ac:dyDescent="0.2">
      <c r="A193" s="174">
        <v>155</v>
      </c>
      <c r="B193" s="150" t="s">
        <v>279</v>
      </c>
      <c r="C193" s="182" t="s">
        <v>325</v>
      </c>
      <c r="D193" s="152" t="s">
        <v>72</v>
      </c>
      <c r="E193" s="153">
        <v>15</v>
      </c>
      <c r="F193" s="201">
        <v>0</v>
      </c>
      <c r="G193" s="154">
        <f t="shared" ref="G193:G194" si="147">E193*F193</f>
        <v>0</v>
      </c>
      <c r="O193" s="148"/>
      <c r="AA193" s="121">
        <v>12</v>
      </c>
      <c r="AC193" s="121">
        <v>234</v>
      </c>
      <c r="AZ193" s="121">
        <v>2</v>
      </c>
      <c r="BA193" s="121">
        <f t="shared" si="144"/>
        <v>0</v>
      </c>
      <c r="BB193" s="121">
        <f t="shared" si="145"/>
        <v>0</v>
      </c>
      <c r="BC193" s="121">
        <f t="shared" si="146"/>
        <v>0</v>
      </c>
    </row>
    <row r="194" spans="1:104" ht="33.75" x14ac:dyDescent="0.2">
      <c r="A194" s="174">
        <v>156</v>
      </c>
      <c r="B194" s="150" t="s">
        <v>280</v>
      </c>
      <c r="C194" s="182" t="s">
        <v>326</v>
      </c>
      <c r="D194" s="152" t="s">
        <v>72</v>
      </c>
      <c r="E194" s="153">
        <v>50</v>
      </c>
      <c r="F194" s="201">
        <v>0</v>
      </c>
      <c r="G194" s="154">
        <f t="shared" si="147"/>
        <v>0</v>
      </c>
      <c r="O194" s="148"/>
      <c r="AA194" s="121">
        <v>12</v>
      </c>
      <c r="AC194" s="121">
        <v>234</v>
      </c>
      <c r="AZ194" s="121">
        <v>2</v>
      </c>
      <c r="BB194" s="121">
        <f t="shared" ref="BB194:BB198" si="148">IF(AZ194=2,G194,0)</f>
        <v>0</v>
      </c>
    </row>
    <row r="195" spans="1:104" ht="33.75" x14ac:dyDescent="0.2">
      <c r="A195" s="174">
        <v>157</v>
      </c>
      <c r="B195" s="150" t="s">
        <v>281</v>
      </c>
      <c r="C195" s="151" t="s">
        <v>324</v>
      </c>
      <c r="D195" s="152" t="s">
        <v>72</v>
      </c>
      <c r="E195" s="153">
        <v>30</v>
      </c>
      <c r="F195" s="201">
        <v>0</v>
      </c>
      <c r="G195" s="154">
        <f t="shared" si="137"/>
        <v>0</v>
      </c>
      <c r="O195" s="148">
        <v>2</v>
      </c>
      <c r="AA195" s="121">
        <v>12</v>
      </c>
      <c r="AB195" s="121">
        <v>0</v>
      </c>
      <c r="AC195" s="121">
        <v>234</v>
      </c>
      <c r="AZ195" s="121">
        <v>2</v>
      </c>
      <c r="BA195" s="121">
        <f t="shared" si="144"/>
        <v>0</v>
      </c>
      <c r="BB195" s="121">
        <f t="shared" si="145"/>
        <v>0</v>
      </c>
      <c r="BC195" s="121">
        <f t="shared" si="146"/>
        <v>0</v>
      </c>
    </row>
    <row r="196" spans="1:104" x14ac:dyDescent="0.2">
      <c r="A196" s="174">
        <v>158</v>
      </c>
      <c r="B196" s="150" t="s">
        <v>282</v>
      </c>
      <c r="C196" s="151" t="s">
        <v>323</v>
      </c>
      <c r="D196" s="152" t="s">
        <v>66</v>
      </c>
      <c r="E196" s="153">
        <v>3</v>
      </c>
      <c r="F196" s="201">
        <v>0</v>
      </c>
      <c r="G196" s="154">
        <f t="shared" ref="G196" si="149">E196*F196</f>
        <v>0</v>
      </c>
      <c r="O196" s="148">
        <v>2</v>
      </c>
      <c r="AA196" s="121">
        <v>12</v>
      </c>
      <c r="AB196" s="121">
        <v>0</v>
      </c>
      <c r="AC196" s="121">
        <v>234</v>
      </c>
      <c r="AD196" s="121" t="s">
        <v>4</v>
      </c>
      <c r="AZ196" s="121">
        <v>2</v>
      </c>
      <c r="BA196" s="121">
        <f t="shared" ref="BA196:BA197" si="150">IF(AZ196=1,G196,0)</f>
        <v>0</v>
      </c>
      <c r="BB196" s="121">
        <f t="shared" si="148"/>
        <v>0</v>
      </c>
      <c r="BC196" s="121">
        <f t="shared" ref="BC196:BC197" si="151">IF(AZ196=3,G196,0)</f>
        <v>0</v>
      </c>
    </row>
    <row r="197" spans="1:104" x14ac:dyDescent="0.2">
      <c r="A197" s="174">
        <v>159</v>
      </c>
      <c r="B197" s="150" t="s">
        <v>283</v>
      </c>
      <c r="C197" s="181" t="s">
        <v>322</v>
      </c>
      <c r="D197" s="152" t="s">
        <v>4</v>
      </c>
      <c r="E197" s="153" t="s">
        <v>4</v>
      </c>
      <c r="F197" s="201">
        <v>0</v>
      </c>
      <c r="G197" s="154" t="s">
        <v>4</v>
      </c>
      <c r="O197" s="148">
        <v>2</v>
      </c>
      <c r="AA197" s="121" t="s">
        <v>4</v>
      </c>
      <c r="AB197" s="121">
        <v>0</v>
      </c>
      <c r="AC197" s="121" t="s">
        <v>4</v>
      </c>
      <c r="AZ197" s="121" t="s">
        <v>4</v>
      </c>
      <c r="BA197" s="121">
        <f t="shared" si="150"/>
        <v>0</v>
      </c>
      <c r="BB197" s="121">
        <f t="shared" si="148"/>
        <v>0</v>
      </c>
      <c r="BC197" s="121">
        <f t="shared" si="151"/>
        <v>0</v>
      </c>
    </row>
    <row r="198" spans="1:104" ht="45" x14ac:dyDescent="0.2">
      <c r="A198" s="174">
        <v>160</v>
      </c>
      <c r="B198" s="150" t="s">
        <v>284</v>
      </c>
      <c r="C198" s="151" t="s">
        <v>321</v>
      </c>
      <c r="D198" s="152" t="s">
        <v>77</v>
      </c>
      <c r="E198" s="153">
        <v>1</v>
      </c>
      <c r="F198" s="201">
        <v>0</v>
      </c>
      <c r="G198" s="154">
        <f>E198*F198</f>
        <v>0</v>
      </c>
      <c r="O198" s="148"/>
      <c r="AA198" s="121">
        <v>12</v>
      </c>
      <c r="AB198" s="121">
        <v>0</v>
      </c>
      <c r="AC198" s="121">
        <v>234</v>
      </c>
      <c r="AZ198" s="121">
        <v>2</v>
      </c>
      <c r="BB198" s="121">
        <f t="shared" si="148"/>
        <v>0</v>
      </c>
    </row>
    <row r="199" spans="1:104" x14ac:dyDescent="0.2">
      <c r="A199" s="174">
        <v>161</v>
      </c>
      <c r="B199" s="150" t="s">
        <v>285</v>
      </c>
      <c r="C199" s="181" t="s">
        <v>188</v>
      </c>
      <c r="D199" s="152" t="s">
        <v>4</v>
      </c>
      <c r="E199" s="153" t="s">
        <v>4</v>
      </c>
      <c r="F199" s="201">
        <v>0</v>
      </c>
      <c r="G199" s="154" t="s">
        <v>4</v>
      </c>
      <c r="O199" s="148">
        <v>2</v>
      </c>
      <c r="AA199" s="121">
        <v>12</v>
      </c>
      <c r="AB199" s="121">
        <v>0</v>
      </c>
      <c r="AC199" s="121">
        <v>234</v>
      </c>
      <c r="AZ199" s="121" t="s">
        <v>4</v>
      </c>
      <c r="BA199" s="121">
        <f t="shared" si="131"/>
        <v>0</v>
      </c>
      <c r="BB199" s="121">
        <f t="shared" si="134"/>
        <v>0</v>
      </c>
      <c r="BC199" s="121">
        <f t="shared" si="132"/>
        <v>0</v>
      </c>
      <c r="BD199" s="121">
        <f t="shared" si="135"/>
        <v>0</v>
      </c>
      <c r="BE199" s="121">
        <f t="shared" si="136"/>
        <v>0</v>
      </c>
    </row>
    <row r="200" spans="1:104" x14ac:dyDescent="0.2">
      <c r="A200" s="174">
        <v>162</v>
      </c>
      <c r="B200" s="150" t="s">
        <v>286</v>
      </c>
      <c r="C200" s="151" t="s">
        <v>189</v>
      </c>
      <c r="D200" s="152" t="s">
        <v>77</v>
      </c>
      <c r="E200" s="153">
        <v>1</v>
      </c>
      <c r="F200" s="201">
        <v>0</v>
      </c>
      <c r="G200" s="154">
        <f t="shared" ref="G200" si="152">E200*F200</f>
        <v>0</v>
      </c>
      <c r="O200" s="148">
        <v>2</v>
      </c>
      <c r="AA200" s="121">
        <v>12</v>
      </c>
      <c r="AB200" s="121">
        <v>0</v>
      </c>
      <c r="AC200" s="121">
        <v>234</v>
      </c>
      <c r="AZ200" s="121">
        <v>2</v>
      </c>
      <c r="BA200" s="121">
        <f t="shared" ref="BA200" si="153">IF(AZ200=1,G200,0)</f>
        <v>0</v>
      </c>
      <c r="BB200" s="121">
        <f t="shared" ref="BB200" si="154">IF(AZ200=2,G200,0)</f>
        <v>0</v>
      </c>
      <c r="BC200" s="121">
        <f t="shared" ref="BC200" si="155">IF(AZ200=3,G200,0)</f>
        <v>0</v>
      </c>
    </row>
    <row r="201" spans="1:104" x14ac:dyDescent="0.2">
      <c r="A201" s="174">
        <v>163</v>
      </c>
      <c r="B201" s="150" t="s">
        <v>287</v>
      </c>
      <c r="C201" s="151" t="s">
        <v>190</v>
      </c>
      <c r="D201" s="152" t="s">
        <v>77</v>
      </c>
      <c r="E201" s="153">
        <v>1</v>
      </c>
      <c r="F201" s="201">
        <v>0</v>
      </c>
      <c r="G201" s="154">
        <f t="shared" ref="G201:G204" si="156">E201*F201</f>
        <v>0</v>
      </c>
      <c r="O201" s="148">
        <v>2</v>
      </c>
      <c r="AA201" s="121">
        <v>12</v>
      </c>
      <c r="AB201" s="121">
        <v>0</v>
      </c>
      <c r="AC201" s="121">
        <v>234</v>
      </c>
      <c r="AZ201" s="121">
        <v>2</v>
      </c>
      <c r="BA201" s="121">
        <f t="shared" ref="BA201" si="157">IF(AZ201=1,G201,0)</f>
        <v>0</v>
      </c>
      <c r="BB201" s="121">
        <f t="shared" ref="BB201" si="158">IF(AZ201=2,G201,0)</f>
        <v>0</v>
      </c>
      <c r="BC201" s="121">
        <f t="shared" ref="BC201" si="159">IF(AZ201=3,G201,0)</f>
        <v>0</v>
      </c>
    </row>
    <row r="202" spans="1:104" x14ac:dyDescent="0.2">
      <c r="A202" s="174">
        <v>164</v>
      </c>
      <c r="B202" s="150" t="s">
        <v>288</v>
      </c>
      <c r="C202" s="151" t="s">
        <v>191</v>
      </c>
      <c r="D202" s="152" t="s">
        <v>77</v>
      </c>
      <c r="E202" s="153">
        <v>1</v>
      </c>
      <c r="F202" s="201">
        <v>0</v>
      </c>
      <c r="G202" s="154">
        <f t="shared" si="156"/>
        <v>0</v>
      </c>
      <c r="O202" s="148">
        <v>2</v>
      </c>
      <c r="AA202" s="121">
        <v>12</v>
      </c>
      <c r="AB202" s="121">
        <v>0</v>
      </c>
      <c r="AC202" s="121">
        <v>234</v>
      </c>
      <c r="AZ202" s="121">
        <v>2</v>
      </c>
      <c r="BA202" s="121">
        <f t="shared" ref="BA202" si="160">IF(AZ202=1,G202,0)</f>
        <v>0</v>
      </c>
      <c r="BB202" s="121">
        <f t="shared" ref="BB202" si="161">IF(AZ202=2,G202,0)</f>
        <v>0</v>
      </c>
      <c r="BC202" s="121">
        <f t="shared" ref="BC202" si="162">IF(AZ202=3,G202,0)</f>
        <v>0</v>
      </c>
    </row>
    <row r="203" spans="1:104" x14ac:dyDescent="0.2">
      <c r="A203" s="174">
        <v>165</v>
      </c>
      <c r="B203" s="150" t="s">
        <v>289</v>
      </c>
      <c r="C203" s="151" t="s">
        <v>192</v>
      </c>
      <c r="D203" s="152" t="s">
        <v>77</v>
      </c>
      <c r="E203" s="153">
        <v>1</v>
      </c>
      <c r="F203" s="201">
        <v>0</v>
      </c>
      <c r="G203" s="154">
        <f t="shared" si="156"/>
        <v>0</v>
      </c>
      <c r="O203" s="148">
        <v>2</v>
      </c>
      <c r="AA203" s="121">
        <v>12</v>
      </c>
      <c r="AB203" s="121">
        <v>0</v>
      </c>
      <c r="AC203" s="121">
        <v>234</v>
      </c>
      <c r="AZ203" s="121">
        <v>2</v>
      </c>
      <c r="BA203" s="121">
        <f t="shared" ref="BA203" si="163">IF(AZ203=1,G203,0)</f>
        <v>0</v>
      </c>
      <c r="BB203" s="121">
        <f t="shared" ref="BB203" si="164">IF(AZ203=2,G203,0)</f>
        <v>0</v>
      </c>
      <c r="BC203" s="121">
        <f t="shared" ref="BC203" si="165">IF(AZ203=3,G203,0)</f>
        <v>0</v>
      </c>
    </row>
    <row r="204" spans="1:104" x14ac:dyDescent="0.2">
      <c r="A204" s="174">
        <v>166</v>
      </c>
      <c r="B204" s="150" t="s">
        <v>332</v>
      </c>
      <c r="C204" s="151" t="s">
        <v>193</v>
      </c>
      <c r="D204" s="152" t="s">
        <v>77</v>
      </c>
      <c r="E204" s="153">
        <v>1</v>
      </c>
      <c r="F204" s="201">
        <v>0</v>
      </c>
      <c r="G204" s="154">
        <f t="shared" si="156"/>
        <v>0</v>
      </c>
      <c r="O204" s="148">
        <v>2</v>
      </c>
      <c r="AA204" s="121">
        <v>12</v>
      </c>
      <c r="AB204" s="121">
        <v>0</v>
      </c>
      <c r="AC204" s="121">
        <v>234</v>
      </c>
      <c r="AZ204" s="121">
        <v>2</v>
      </c>
      <c r="BA204" s="121">
        <f t="shared" ref="BA204" si="166">IF(AZ204=1,G204,0)</f>
        <v>0</v>
      </c>
      <c r="BB204" s="121">
        <f t="shared" ref="BB204" si="167">IF(AZ204=2,G204,0)</f>
        <v>0</v>
      </c>
      <c r="BC204" s="121">
        <f t="shared" ref="BC204" si="168">IF(AZ204=3,G204,0)</f>
        <v>0</v>
      </c>
    </row>
    <row r="205" spans="1:104" x14ac:dyDescent="0.2">
      <c r="A205" s="155"/>
      <c r="B205" s="156" t="s">
        <v>67</v>
      </c>
      <c r="C205" s="157" t="str">
        <f>CONCATENATE(B178," ",C178)</f>
        <v>M21 Elektromontáže a systém měření a regulace</v>
      </c>
      <c r="D205" s="155"/>
      <c r="E205" s="158"/>
      <c r="F205" s="203"/>
      <c r="G205" s="159">
        <f>SUM(G178:G204)</f>
        <v>0</v>
      </c>
      <c r="O205" s="148">
        <v>4</v>
      </c>
      <c r="AA205" s="121" t="s">
        <v>4</v>
      </c>
      <c r="AB205" s="121">
        <v>0</v>
      </c>
      <c r="AC205" s="121" t="s">
        <v>4</v>
      </c>
      <c r="BA205" s="160">
        <f>SUM(BA178:BA204)</f>
        <v>0</v>
      </c>
      <c r="BB205" s="160">
        <f>SUM(BB178:BB204)</f>
        <v>0</v>
      </c>
      <c r="BC205" s="160">
        <f>SUM(BC178:BC204)</f>
        <v>0</v>
      </c>
      <c r="BD205" s="160">
        <f>SUM(BD178:BD204)</f>
        <v>0</v>
      </c>
      <c r="BE205" s="160">
        <f>SUM(BE178:BE204)</f>
        <v>0</v>
      </c>
    </row>
    <row r="206" spans="1:104" x14ac:dyDescent="0.2">
      <c r="A206" s="141" t="s">
        <v>65</v>
      </c>
      <c r="B206" s="142" t="s">
        <v>150</v>
      </c>
      <c r="C206" s="143" t="s">
        <v>151</v>
      </c>
      <c r="D206" s="144"/>
      <c r="E206" s="145"/>
      <c r="F206" s="202"/>
      <c r="G206" s="146"/>
      <c r="H206" s="147"/>
      <c r="I206" s="147"/>
      <c r="O206" s="148">
        <v>1</v>
      </c>
      <c r="AA206" s="121" t="s">
        <v>4</v>
      </c>
      <c r="AB206" s="121">
        <v>0</v>
      </c>
      <c r="AC206" s="121" t="s">
        <v>4</v>
      </c>
    </row>
    <row r="207" spans="1:104" x14ac:dyDescent="0.2">
      <c r="A207" s="149">
        <v>167</v>
      </c>
      <c r="B207" s="150" t="s">
        <v>157</v>
      </c>
      <c r="C207" s="151" t="s">
        <v>152</v>
      </c>
      <c r="D207" s="152" t="s">
        <v>77</v>
      </c>
      <c r="E207" s="153">
        <v>2</v>
      </c>
      <c r="F207" s="201">
        <v>0</v>
      </c>
      <c r="G207" s="154">
        <f t="shared" ref="G207:G211" si="169">E207*F207</f>
        <v>0</v>
      </c>
      <c r="O207" s="148">
        <v>2</v>
      </c>
      <c r="AA207" s="121">
        <v>12</v>
      </c>
      <c r="AB207" s="121">
        <v>0</v>
      </c>
      <c r="AC207" s="121">
        <v>235</v>
      </c>
      <c r="AZ207" s="121">
        <v>2</v>
      </c>
      <c r="BA207" s="121">
        <f t="shared" ref="BA207:BA211" si="170">IF(AZ207=1,G207,0)</f>
        <v>0</v>
      </c>
      <c r="BB207" s="121">
        <f t="shared" ref="BB207:BB211" si="171">IF(AZ207=2,G207,0)</f>
        <v>0</v>
      </c>
      <c r="BC207" s="121">
        <f t="shared" ref="BC207:BC211" si="172">IF(AZ207=3,G207,0)</f>
        <v>0</v>
      </c>
      <c r="BD207" s="121">
        <f t="shared" ref="BD207:BD211" si="173">IF(AZ207=4,G207,0)</f>
        <v>0</v>
      </c>
      <c r="BE207" s="121">
        <f t="shared" ref="BE207:BE211" si="174">IF(AZ207=5,G207,0)</f>
        <v>0</v>
      </c>
      <c r="CZ207" s="121">
        <v>0</v>
      </c>
    </row>
    <row r="208" spans="1:104" x14ac:dyDescent="0.2">
      <c r="A208" s="149">
        <v>168</v>
      </c>
      <c r="B208" s="150" t="s">
        <v>228</v>
      </c>
      <c r="C208" s="151" t="s">
        <v>153</v>
      </c>
      <c r="D208" s="152" t="s">
        <v>154</v>
      </c>
      <c r="E208" s="153">
        <v>12</v>
      </c>
      <c r="F208" s="201">
        <v>0</v>
      </c>
      <c r="G208" s="154">
        <f t="shared" si="169"/>
        <v>0</v>
      </c>
      <c r="O208" s="148">
        <v>2</v>
      </c>
      <c r="AA208" s="121">
        <v>12</v>
      </c>
      <c r="AB208" s="121">
        <v>0</v>
      </c>
      <c r="AC208" s="121">
        <v>236</v>
      </c>
      <c r="AZ208" s="121">
        <v>2</v>
      </c>
      <c r="BA208" s="121">
        <f t="shared" si="170"/>
        <v>0</v>
      </c>
      <c r="BB208" s="121">
        <f t="shared" si="171"/>
        <v>0</v>
      </c>
      <c r="BC208" s="121">
        <f t="shared" si="172"/>
        <v>0</v>
      </c>
      <c r="BD208" s="121">
        <f t="shared" si="173"/>
        <v>0</v>
      </c>
      <c r="BE208" s="121">
        <f t="shared" si="174"/>
        <v>0</v>
      </c>
      <c r="CZ208" s="121">
        <v>0</v>
      </c>
    </row>
    <row r="209" spans="1:104" x14ac:dyDescent="0.2">
      <c r="A209" s="149">
        <v>169</v>
      </c>
      <c r="B209" s="150" t="s">
        <v>229</v>
      </c>
      <c r="C209" s="151" t="s">
        <v>155</v>
      </c>
      <c r="D209" s="152" t="s">
        <v>154</v>
      </c>
      <c r="E209" s="153">
        <v>72</v>
      </c>
      <c r="F209" s="201">
        <v>0</v>
      </c>
      <c r="G209" s="154">
        <f t="shared" si="169"/>
        <v>0</v>
      </c>
      <c r="O209" s="148">
        <v>2</v>
      </c>
      <c r="AA209" s="121">
        <v>12</v>
      </c>
      <c r="AB209" s="121">
        <v>0</v>
      </c>
      <c r="AC209" s="121">
        <v>237</v>
      </c>
      <c r="AZ209" s="121">
        <v>2</v>
      </c>
      <c r="BA209" s="121">
        <f t="shared" si="170"/>
        <v>0</v>
      </c>
      <c r="BB209" s="121">
        <f t="shared" si="171"/>
        <v>0</v>
      </c>
      <c r="BC209" s="121">
        <f t="shared" si="172"/>
        <v>0</v>
      </c>
      <c r="BD209" s="121">
        <f t="shared" si="173"/>
        <v>0</v>
      </c>
      <c r="BE209" s="121">
        <f t="shared" si="174"/>
        <v>0</v>
      </c>
      <c r="CZ209" s="121">
        <v>0</v>
      </c>
    </row>
    <row r="210" spans="1:104" x14ac:dyDescent="0.2">
      <c r="A210" s="149">
        <v>170</v>
      </c>
      <c r="B210" s="150" t="s">
        <v>230</v>
      </c>
      <c r="C210" s="151" t="s">
        <v>420</v>
      </c>
      <c r="D210" s="152" t="s">
        <v>77</v>
      </c>
      <c r="E210" s="153">
        <v>1</v>
      </c>
      <c r="F210" s="201">
        <v>0</v>
      </c>
      <c r="G210" s="154">
        <f t="shared" si="169"/>
        <v>0</v>
      </c>
      <c r="O210" s="148">
        <v>2</v>
      </c>
      <c r="AA210" s="121">
        <v>12</v>
      </c>
      <c r="AB210" s="121">
        <v>0</v>
      </c>
      <c r="AC210" s="121">
        <v>238</v>
      </c>
      <c r="AZ210" s="121">
        <v>2</v>
      </c>
      <c r="BA210" s="121">
        <f t="shared" ref="BA210" si="175">IF(AZ210=1,G210,0)</f>
        <v>0</v>
      </c>
      <c r="BB210" s="121">
        <f t="shared" ref="BB210" si="176">IF(AZ210=2,G210,0)</f>
        <v>0</v>
      </c>
      <c r="BC210" s="121">
        <f t="shared" ref="BC210" si="177">IF(AZ210=3,G210,0)</f>
        <v>0</v>
      </c>
    </row>
    <row r="211" spans="1:104" x14ac:dyDescent="0.2">
      <c r="A211" s="149">
        <v>171</v>
      </c>
      <c r="B211" s="150" t="s">
        <v>230</v>
      </c>
      <c r="C211" s="151" t="s">
        <v>156</v>
      </c>
      <c r="D211" s="152" t="s">
        <v>77</v>
      </c>
      <c r="E211" s="153">
        <v>1</v>
      </c>
      <c r="F211" s="201">
        <v>0</v>
      </c>
      <c r="G211" s="154">
        <f t="shared" si="169"/>
        <v>0</v>
      </c>
      <c r="O211" s="148">
        <v>2</v>
      </c>
      <c r="AA211" s="121">
        <v>12</v>
      </c>
      <c r="AB211" s="121">
        <v>0</v>
      </c>
      <c r="AC211" s="121">
        <v>238</v>
      </c>
      <c r="AZ211" s="121">
        <v>2</v>
      </c>
      <c r="BA211" s="121">
        <f t="shared" si="170"/>
        <v>0</v>
      </c>
      <c r="BB211" s="121">
        <f t="shared" si="171"/>
        <v>0</v>
      </c>
      <c r="BC211" s="121">
        <f t="shared" si="172"/>
        <v>0</v>
      </c>
      <c r="BD211" s="121">
        <f t="shared" si="173"/>
        <v>0</v>
      </c>
      <c r="BE211" s="121">
        <f t="shared" si="174"/>
        <v>0</v>
      </c>
      <c r="CZ211" s="121">
        <v>0</v>
      </c>
    </row>
    <row r="212" spans="1:104" x14ac:dyDescent="0.2">
      <c r="A212" s="155"/>
      <c r="B212" s="156" t="s">
        <v>67</v>
      </c>
      <c r="C212" s="157" t="str">
        <f>CONCATENATE(B206," ",C206)</f>
        <v>A02 Hodinové zúčtovací sazby</v>
      </c>
      <c r="D212" s="155"/>
      <c r="E212" s="158"/>
      <c r="F212" s="203">
        <v>0</v>
      </c>
      <c r="G212" s="159">
        <f>SUM(G206:G211)</f>
        <v>0</v>
      </c>
      <c r="O212" s="148">
        <v>4</v>
      </c>
      <c r="BA212" s="160">
        <f>SUM(BA206:BA211)</f>
        <v>0</v>
      </c>
      <c r="BB212" s="160">
        <f>SUM(BB206:BB211)</f>
        <v>0</v>
      </c>
      <c r="BC212" s="160">
        <f>SUM(BC206:BC211)</f>
        <v>0</v>
      </c>
      <c r="BD212" s="160">
        <f>SUM(BD206:BD211)</f>
        <v>0</v>
      </c>
      <c r="BE212" s="160">
        <f>SUM(BE206:BE211)</f>
        <v>0</v>
      </c>
    </row>
    <row r="213" spans="1:104" x14ac:dyDescent="0.2">
      <c r="A213" s="122"/>
      <c r="B213" s="122"/>
      <c r="C213" s="122"/>
      <c r="D213" s="122"/>
      <c r="E213" s="122"/>
      <c r="F213" s="122"/>
      <c r="G213" s="122"/>
    </row>
    <row r="214" spans="1:104" x14ac:dyDescent="0.2">
      <c r="E214" s="121"/>
    </row>
    <row r="215" spans="1:104" x14ac:dyDescent="0.2">
      <c r="E215" s="121"/>
    </row>
    <row r="216" spans="1:104" x14ac:dyDescent="0.2">
      <c r="E216" s="121"/>
    </row>
    <row r="217" spans="1:104" x14ac:dyDescent="0.2">
      <c r="E217" s="121"/>
    </row>
    <row r="218" spans="1:104" x14ac:dyDescent="0.2">
      <c r="E218" s="121"/>
    </row>
    <row r="219" spans="1:104" x14ac:dyDescent="0.2">
      <c r="E219" s="121"/>
    </row>
    <row r="220" spans="1:104" x14ac:dyDescent="0.2">
      <c r="E220" s="121"/>
    </row>
    <row r="221" spans="1:104" x14ac:dyDescent="0.2">
      <c r="E221" s="121"/>
    </row>
    <row r="222" spans="1:104" x14ac:dyDescent="0.2">
      <c r="E222" s="121"/>
    </row>
    <row r="223" spans="1:104" x14ac:dyDescent="0.2">
      <c r="E223" s="121"/>
    </row>
    <row r="224" spans="1:104" x14ac:dyDescent="0.2">
      <c r="E224" s="121"/>
    </row>
    <row r="225" spans="1:7" x14ac:dyDescent="0.2">
      <c r="E225" s="121"/>
    </row>
    <row r="226" spans="1:7" x14ac:dyDescent="0.2">
      <c r="E226" s="121"/>
    </row>
    <row r="227" spans="1:7" x14ac:dyDescent="0.2">
      <c r="E227" s="121"/>
    </row>
    <row r="228" spans="1:7" x14ac:dyDescent="0.2">
      <c r="E228" s="121"/>
    </row>
    <row r="229" spans="1:7" x14ac:dyDescent="0.2">
      <c r="E229" s="121"/>
    </row>
    <row r="230" spans="1:7" x14ac:dyDescent="0.2">
      <c r="E230" s="121"/>
    </row>
    <row r="231" spans="1:7" x14ac:dyDescent="0.2">
      <c r="E231" s="121"/>
    </row>
    <row r="232" spans="1:7" x14ac:dyDescent="0.2">
      <c r="E232" s="121"/>
    </row>
    <row r="233" spans="1:7" x14ac:dyDescent="0.2">
      <c r="E233" s="121"/>
    </row>
    <row r="234" spans="1:7" x14ac:dyDescent="0.2">
      <c r="E234" s="121"/>
    </row>
    <row r="235" spans="1:7" x14ac:dyDescent="0.2">
      <c r="E235" s="121"/>
    </row>
    <row r="236" spans="1:7" x14ac:dyDescent="0.2">
      <c r="A236" s="161"/>
      <c r="B236" s="161"/>
      <c r="C236" s="161"/>
      <c r="D236" s="161"/>
      <c r="E236" s="161"/>
      <c r="F236" s="161"/>
      <c r="G236" s="161"/>
    </row>
    <row r="237" spans="1:7" x14ac:dyDescent="0.2">
      <c r="A237" s="161"/>
      <c r="B237" s="161"/>
      <c r="C237" s="161"/>
      <c r="D237" s="161"/>
      <c r="E237" s="161"/>
      <c r="F237" s="161"/>
      <c r="G237" s="161"/>
    </row>
    <row r="238" spans="1:7" x14ac:dyDescent="0.2">
      <c r="A238" s="161"/>
      <c r="B238" s="161"/>
      <c r="C238" s="161"/>
      <c r="D238" s="161"/>
      <c r="E238" s="161"/>
      <c r="F238" s="161"/>
      <c r="G238" s="161"/>
    </row>
    <row r="239" spans="1:7" x14ac:dyDescent="0.2">
      <c r="A239" s="161"/>
      <c r="B239" s="161"/>
      <c r="C239" s="161"/>
      <c r="D239" s="161"/>
      <c r="E239" s="161"/>
      <c r="F239" s="161"/>
      <c r="G239" s="161"/>
    </row>
    <row r="240" spans="1:7" x14ac:dyDescent="0.2">
      <c r="E240" s="121"/>
    </row>
    <row r="241" spans="5:5" x14ac:dyDescent="0.2">
      <c r="E241" s="121"/>
    </row>
    <row r="242" spans="5:5" x14ac:dyDescent="0.2">
      <c r="E242" s="121"/>
    </row>
    <row r="243" spans="5:5" x14ac:dyDescent="0.2">
      <c r="E243" s="121"/>
    </row>
    <row r="244" spans="5:5" x14ac:dyDescent="0.2">
      <c r="E244" s="121"/>
    </row>
    <row r="245" spans="5:5" x14ac:dyDescent="0.2">
      <c r="E245" s="121"/>
    </row>
    <row r="246" spans="5:5" x14ac:dyDescent="0.2">
      <c r="E246" s="121"/>
    </row>
    <row r="247" spans="5:5" x14ac:dyDescent="0.2">
      <c r="E247" s="121"/>
    </row>
    <row r="248" spans="5:5" x14ac:dyDescent="0.2">
      <c r="E248" s="121"/>
    </row>
    <row r="249" spans="5:5" x14ac:dyDescent="0.2">
      <c r="E249" s="121"/>
    </row>
    <row r="250" spans="5:5" x14ac:dyDescent="0.2">
      <c r="E250" s="121"/>
    </row>
    <row r="251" spans="5:5" x14ac:dyDescent="0.2">
      <c r="E251" s="121"/>
    </row>
    <row r="252" spans="5:5" x14ac:dyDescent="0.2">
      <c r="E252" s="121"/>
    </row>
    <row r="253" spans="5:5" x14ac:dyDescent="0.2">
      <c r="E253" s="121"/>
    </row>
    <row r="254" spans="5:5" x14ac:dyDescent="0.2">
      <c r="E254" s="121"/>
    </row>
    <row r="255" spans="5:5" x14ac:dyDescent="0.2">
      <c r="E255" s="121"/>
    </row>
    <row r="256" spans="5:5" x14ac:dyDescent="0.2">
      <c r="E256" s="121"/>
    </row>
    <row r="257" spans="1:7" x14ac:dyDescent="0.2">
      <c r="E257" s="121"/>
    </row>
    <row r="258" spans="1:7" x14ac:dyDescent="0.2">
      <c r="E258" s="121"/>
    </row>
    <row r="259" spans="1:7" x14ac:dyDescent="0.2">
      <c r="E259" s="121"/>
    </row>
    <row r="260" spans="1:7" x14ac:dyDescent="0.2">
      <c r="E260" s="121"/>
    </row>
    <row r="261" spans="1:7" x14ac:dyDescent="0.2">
      <c r="E261" s="121"/>
    </row>
    <row r="262" spans="1:7" x14ac:dyDescent="0.2">
      <c r="E262" s="121"/>
    </row>
    <row r="263" spans="1:7" x14ac:dyDescent="0.2">
      <c r="E263" s="121"/>
    </row>
    <row r="264" spans="1:7" x14ac:dyDescent="0.2">
      <c r="E264" s="121"/>
    </row>
    <row r="265" spans="1:7" x14ac:dyDescent="0.2">
      <c r="E265" s="121"/>
    </row>
    <row r="266" spans="1:7" x14ac:dyDescent="0.2">
      <c r="E266" s="121"/>
    </row>
    <row r="267" spans="1:7" x14ac:dyDescent="0.2">
      <c r="E267" s="121"/>
    </row>
    <row r="268" spans="1:7" x14ac:dyDescent="0.2">
      <c r="E268" s="121"/>
    </row>
    <row r="269" spans="1:7" x14ac:dyDescent="0.2">
      <c r="E269" s="121"/>
    </row>
    <row r="270" spans="1:7" x14ac:dyDescent="0.2">
      <c r="E270" s="121"/>
    </row>
    <row r="271" spans="1:7" x14ac:dyDescent="0.2">
      <c r="A271" s="162"/>
      <c r="B271" s="162"/>
    </row>
    <row r="272" spans="1:7" x14ac:dyDescent="0.2">
      <c r="A272" s="161"/>
      <c r="B272" s="161"/>
      <c r="C272" s="164"/>
      <c r="D272" s="164"/>
      <c r="E272" s="165"/>
      <c r="F272" s="164"/>
      <c r="G272" s="166"/>
    </row>
    <row r="273" spans="1:7" x14ac:dyDescent="0.2">
      <c r="A273" s="167"/>
      <c r="B273" s="167"/>
      <c r="C273" s="161"/>
      <c r="D273" s="161"/>
      <c r="E273" s="168"/>
      <c r="F273" s="161"/>
      <c r="G273" s="161"/>
    </row>
    <row r="274" spans="1:7" x14ac:dyDescent="0.2">
      <c r="A274" s="161"/>
      <c r="B274" s="161"/>
      <c r="C274" s="161"/>
      <c r="D274" s="161"/>
      <c r="E274" s="168"/>
      <c r="F274" s="161"/>
      <c r="G274" s="161"/>
    </row>
    <row r="275" spans="1:7" x14ac:dyDescent="0.2">
      <c r="A275" s="161"/>
      <c r="B275" s="161"/>
      <c r="C275" s="161"/>
      <c r="D275" s="161"/>
      <c r="E275" s="168"/>
      <c r="F275" s="161"/>
      <c r="G275" s="161"/>
    </row>
    <row r="276" spans="1:7" x14ac:dyDescent="0.2">
      <c r="A276" s="161"/>
      <c r="B276" s="161"/>
      <c r="C276" s="161"/>
      <c r="D276" s="161"/>
      <c r="E276" s="168"/>
      <c r="F276" s="161"/>
      <c r="G276" s="161"/>
    </row>
    <row r="277" spans="1:7" x14ac:dyDescent="0.2">
      <c r="A277" s="161"/>
      <c r="B277" s="161"/>
      <c r="C277" s="161"/>
      <c r="D277" s="161"/>
      <c r="E277" s="168"/>
      <c r="F277" s="161"/>
      <c r="G277" s="161"/>
    </row>
    <row r="278" spans="1:7" x14ac:dyDescent="0.2">
      <c r="A278" s="161"/>
      <c r="B278" s="161"/>
      <c r="C278" s="161"/>
      <c r="D278" s="161"/>
      <c r="E278" s="168"/>
      <c r="F278" s="161"/>
      <c r="G278" s="161"/>
    </row>
    <row r="279" spans="1:7" x14ac:dyDescent="0.2">
      <c r="A279" s="161"/>
      <c r="B279" s="161"/>
      <c r="C279" s="161"/>
      <c r="D279" s="161"/>
      <c r="E279" s="168"/>
      <c r="F279" s="161"/>
      <c r="G279" s="161"/>
    </row>
    <row r="280" spans="1:7" x14ac:dyDescent="0.2">
      <c r="A280" s="161"/>
      <c r="B280" s="161"/>
      <c r="C280" s="161"/>
      <c r="D280" s="161"/>
      <c r="E280" s="168"/>
      <c r="F280" s="161"/>
      <c r="G280" s="161"/>
    </row>
    <row r="281" spans="1:7" x14ac:dyDescent="0.2">
      <c r="A281" s="161"/>
      <c r="B281" s="161"/>
      <c r="C281" s="161"/>
      <c r="D281" s="161"/>
      <c r="E281" s="168"/>
      <c r="F281" s="161"/>
      <c r="G281" s="161"/>
    </row>
    <row r="282" spans="1:7" x14ac:dyDescent="0.2">
      <c r="A282" s="161"/>
      <c r="B282" s="161"/>
      <c r="C282" s="161"/>
      <c r="D282" s="161"/>
      <c r="E282" s="168"/>
      <c r="F282" s="161"/>
      <c r="G282" s="161"/>
    </row>
    <row r="283" spans="1:7" x14ac:dyDescent="0.2">
      <c r="A283" s="161"/>
      <c r="B283" s="161"/>
      <c r="C283" s="161"/>
      <c r="D283" s="161"/>
      <c r="E283" s="168"/>
      <c r="F283" s="161"/>
      <c r="G283" s="161"/>
    </row>
    <row r="284" spans="1:7" x14ac:dyDescent="0.2">
      <c r="A284" s="161"/>
      <c r="B284" s="161"/>
      <c r="C284" s="161"/>
      <c r="D284" s="161"/>
      <c r="E284" s="168"/>
      <c r="F284" s="161"/>
      <c r="G284" s="161"/>
    </row>
    <row r="285" spans="1:7" x14ac:dyDescent="0.2">
      <c r="A285" s="161"/>
      <c r="B285" s="161"/>
      <c r="C285" s="161"/>
      <c r="D285" s="161"/>
      <c r="E285" s="168"/>
      <c r="F285" s="161"/>
      <c r="G285" s="161"/>
    </row>
  </sheetData>
  <sheetProtection algorithmName="SHA-512" hashValue="RMS4BDXjGxGSwMu14S/S0G59qDWjaLxP9Ya1bpYgem/ecHb3e0V7iXse/XAg2z9TZz8vUnXTPNqq7fnW8QTV0A==" saltValue="dqpqsDL+vYd0na+qTtsK9g==" spinCount="100000" sheet="1" objects="1" scenarios="1"/>
  <mergeCells count="4">
    <mergeCell ref="A1:G1"/>
    <mergeCell ref="A3:B3"/>
    <mergeCell ref="A4:B4"/>
    <mergeCell ref="E4:G4"/>
  </mergeCells>
  <phoneticPr fontId="2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 Kouřílek</dc:creator>
  <cp:lastModifiedBy>kouri</cp:lastModifiedBy>
  <cp:lastPrinted>2019-02-05T20:07:50Z</cp:lastPrinted>
  <dcterms:created xsi:type="dcterms:W3CDTF">2017-05-22T20:28:34Z</dcterms:created>
  <dcterms:modified xsi:type="dcterms:W3CDTF">2020-06-17T09:44:12Z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LeaveReader" visible="true"/>
      </mso:documentControls>
    </mso:qat>
  </mso:ribbon>
</mso:customUI>
</file>