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340" yWindow="3705" windowWidth="19410" windowHeight="11025"/>
  </bookViews>
  <sheets>
    <sheet name="Slepý KM" sheetId="2" r:id="rId1"/>
  </sheets>
  <calcPr calcId="145621"/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F127" i="2" l="1"/>
  <c r="F126" i="2"/>
  <c r="F125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128" i="2" l="1"/>
</calcChain>
</file>

<file path=xl/sharedStrings.xml><?xml version="1.0" encoding="utf-8"?>
<sst xmlns="http://schemas.openxmlformats.org/spreadsheetml/2006/main" count="262" uniqueCount="151">
  <si>
    <t>Názvy požadovaných služeb</t>
  </si>
  <si>
    <t>Úklid ploch</t>
  </si>
  <si>
    <t>Zametání</t>
  </si>
  <si>
    <t>Řez živých plotů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</si>
  <si>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</si>
  <si>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Mulčování drcenou borkou ve vrstvě    10 cm</t>
  </si>
  <si>
    <t>Zřízení zálivkové mísy</t>
  </si>
  <si>
    <t>Kotvení stromu třemi kůly  se spodní ohrádkou</t>
  </si>
  <si>
    <t xml:space="preserve">Nátěr kmene stromu </t>
  </si>
  <si>
    <t>Odstranění kotvení stromu včetně úvazků</t>
  </si>
  <si>
    <t>Pletí keřových skupin</t>
  </si>
  <si>
    <t>Ruční odplevelení dlážděných ploch</t>
  </si>
  <si>
    <t>Pletí  solitérních stromů</t>
  </si>
  <si>
    <t>Kotvení stromu jedním kůlem</t>
  </si>
  <si>
    <t>Zřízení ochranné ohrádky (3 kůly a 9 příček)</t>
  </si>
  <si>
    <t>ks</t>
  </si>
  <si>
    <t>Odplevelení mlatových povrchů</t>
  </si>
  <si>
    <t>Úklid mikroskládek</t>
  </si>
  <si>
    <t>Úklid trvale neudržovaných pozemků</t>
  </si>
  <si>
    <t>odstranění travního drnu</t>
  </si>
  <si>
    <t>založení trávníku hydroosevem včetně zálivky do první seče</t>
  </si>
  <si>
    <t>Mulčování jemně drcenou borkou ve vrstvě 8 - 10 cm</t>
  </si>
  <si>
    <t>Protierozní opatření - kokosová síť</t>
  </si>
  <si>
    <t>Kotvení stromu podzemními kotvami</t>
  </si>
  <si>
    <t>Doplnění zeminy plošné včetně rozprostření</t>
  </si>
  <si>
    <t>Chemické odplevelení trávníků proti dvouděložným plevelům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</si>
  <si>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</si>
  <si>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m</t>
  </si>
  <si>
    <t>Jarní vyhrabání trávníků rovina a svah do 1:5</t>
  </si>
  <si>
    <t>Jarní vyhrabání trávníků svah od 1:5 do 1:2</t>
  </si>
  <si>
    <t>Jarní vyhrabání trávníků svah od 1:2 do 1:1</t>
  </si>
  <si>
    <t>Příplatek za výsadbu keře ve svahu</t>
  </si>
  <si>
    <t>Ostatní a mimořádné nespecifikované práce včetně využití drobné techniky</t>
  </si>
  <si>
    <t>hod</t>
  </si>
  <si>
    <t>Ostatní a mimořádné nespecifikované práce bez využití techniky</t>
  </si>
  <si>
    <t>Likvidace odpadu nad rámec uvedených položek</t>
  </si>
  <si>
    <t>Vypracování návhu dopravně inženýrského opatření včetně vyřízení</t>
  </si>
  <si>
    <t>Instalace zavlažovacích vaků</t>
  </si>
  <si>
    <t>Ochrana dřevin proti škůdcům - postřik</t>
  </si>
  <si>
    <t>Oprava ochranné ohrádky (3 kůly a 9 příček)</t>
  </si>
  <si>
    <t>Zálivka rostlin včetně dovozu vody</t>
  </si>
  <si>
    <t>Dodání a instalace plastové chráničky</t>
  </si>
  <si>
    <t xml:space="preserve"> </t>
  </si>
  <si>
    <t>Jednorázové odstranění popadaných větví a stromů</t>
  </si>
  <si>
    <t>TABULKA JEDNOTLIVÝCH PRACÍ</t>
  </si>
  <si>
    <t>MJ</t>
  </si>
  <si>
    <t>Počet MJ</t>
  </si>
  <si>
    <t>Cena MJ (CZK)</t>
  </si>
  <si>
    <t>Cena celkem         (CZK)</t>
  </si>
  <si>
    <t>STANDARDNÍ ÚDRŽBA PLOCH ZELENĚ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</si>
  <si>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</si>
  <si>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Pokosení parkového trávníku včetně pohrabání a uložení shrabu na skládku- rovina a svah do 1:5</t>
  </si>
  <si>
    <t>Pokosení parkového trávníku včetně pohrabání a uložení shrabu na skládce - svah od 1:5 do 1:2</t>
  </si>
  <si>
    <t>Pokosení parkového trávníku včetně pohrabání a uložení shrabu na skládce - svah od 1:2 do 1:1</t>
  </si>
  <si>
    <t>Pokosení extenzivního trávníku včetně pohrabání a uložení shrabu na svahu- rovina a svah do 1:5</t>
  </si>
  <si>
    <t>Pokosení extenzivního trávníku včetně pohrabání a uložení shrabu na skládku - svah od 1:5 do 1:2</t>
  </si>
  <si>
    <t>Pokosení extenzivního trávníku včetně pohrabání a uložení shrabu na skládku- svah od 1:2 do 1:1</t>
  </si>
  <si>
    <t>OSTATNÍ PRÁCE ÚDRŽBY ZELENĚ</t>
  </si>
  <si>
    <t xml:space="preserve">Rýhy pro výsadbu </t>
  </si>
  <si>
    <t xml:space="preserve">Rýhy pro výsadbu s 50% výměnou půdy </t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</si>
  <si>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stromu bez balu včetně přihnojení</t>
    </r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</si>
  <si>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dřeviny s balem D přes 0,4 do 0,5 m </t>
    </r>
    <r>
      <rPr>
        <b/>
        <sz val="9"/>
        <color theme="1"/>
        <rFont val="Calibri"/>
        <family val="2"/>
        <charset val="238"/>
        <scheme val="minor"/>
      </rPr>
      <t>do jamky</t>
    </r>
    <r>
      <rPr>
        <sz val="9"/>
        <color theme="1"/>
        <rFont val="Calibri"/>
        <family val="2"/>
        <charset val="238"/>
        <scheme val="minor"/>
      </rPr>
      <t xml:space="preserve"> včetně přihnojení a zalití  </t>
    </r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</si>
  <si>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dřeviny s balem D přes 0,5 do 0,6 m </t>
    </r>
    <r>
      <rPr>
        <b/>
        <sz val="9"/>
        <color theme="1"/>
        <rFont val="Calibri"/>
        <family val="2"/>
        <charset val="238"/>
        <scheme val="minor"/>
      </rPr>
      <t>do jamky</t>
    </r>
    <r>
      <rPr>
        <sz val="9"/>
        <color theme="1"/>
        <rFont val="Calibri"/>
        <family val="2"/>
        <charset val="238"/>
        <scheme val="minor"/>
      </rPr>
      <t xml:space="preserve"> včetně přihnojení a zalití  </t>
    </r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</si>
  <si>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dřeviny s balem D přes 0,6 do 0,8 m </t>
    </r>
    <r>
      <rPr>
        <b/>
        <sz val="9"/>
        <color theme="1"/>
        <rFont val="Calibri"/>
        <family val="2"/>
        <charset val="238"/>
        <scheme val="minor"/>
      </rPr>
      <t>do jamky</t>
    </r>
    <r>
      <rPr>
        <sz val="9"/>
        <color theme="1"/>
        <rFont val="Calibri"/>
        <family val="2"/>
        <charset val="238"/>
        <scheme val="minor"/>
      </rPr>
      <t xml:space="preserve"> včetně přihnojení a zalití  </t>
    </r>
  </si>
  <si>
    <t>Mulčování drcenou borkou ve vrstvě 10 cm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</si>
  <si>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</si>
  <si>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Oprava kotvení vč. materiálu</t>
  </si>
  <si>
    <t xml:space="preserve">Odplevelení s nakypřením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</si>
  <si>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</si>
  <si>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Odinstalování, kontrola a čištění zavlažovacích vaků vč. uskladnění</t>
  </si>
  <si>
    <t>chemické odplevelení naširoko</t>
  </si>
  <si>
    <t>Prořezání trávníků bez přísevu</t>
  </si>
  <si>
    <t>Prořezání trávníků s přísevem</t>
  </si>
  <si>
    <t>MATERIÁLY</t>
  </si>
  <si>
    <t>kg</t>
  </si>
  <si>
    <t>l</t>
  </si>
  <si>
    <t>Strukturální substrát (vč. biouhlu)</t>
  </si>
  <si>
    <t>Vyhrabání listí</t>
  </si>
  <si>
    <t>Vyhrabání listí napadeného klíněnkou jírovcovou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</si>
  <si>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</si>
  <si>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Homogenizace zeminy</t>
  </si>
  <si>
    <t>Biouhel vč. zapracování</t>
  </si>
  <si>
    <t>Půdní kondicionér vč. zapracování</t>
  </si>
  <si>
    <t>Odstranění přerostlého drnu (strojní)</t>
  </si>
  <si>
    <t>Odstranění přerostlého drnu (ruční)</t>
  </si>
  <si>
    <t>Mechanické (strojní) odplevelení chodníků a zpevněných parkových ploch</t>
  </si>
  <si>
    <r>
      <rPr>
        <sz val="11"/>
        <color theme="1"/>
        <rFont val="Calibri"/>
        <family val="2"/>
        <charset val="238"/>
        <scheme val="minor"/>
      </rPr>
      <t xml:space="preserve">ŘEZ A ODSTRANĚNÍ KEŘŮ </t>
    </r>
    <r>
      <rPr>
        <sz val="10"/>
        <color theme="1"/>
        <rFont val="Calibri"/>
        <family val="2"/>
        <charset val="238"/>
        <scheme val="minor"/>
      </rPr>
      <t>včetně likvidace dřevní hmoty</t>
    </r>
  </si>
  <si>
    <t>Dodání a instalace plastových chrániček</t>
  </si>
  <si>
    <t>Protierozní opatření - zpevnění svahu pomocí dřevěných hatí</t>
  </si>
  <si>
    <r>
      <rPr>
        <b/>
        <sz val="9"/>
        <color theme="1"/>
        <rFont val="Calibri"/>
        <family val="2"/>
        <charset val="238"/>
        <scheme val="minor"/>
      </rPr>
      <t>Řez</t>
    </r>
    <r>
      <rPr>
        <sz val="9"/>
        <color theme="1"/>
        <rFont val="Calibri"/>
        <family val="2"/>
        <charset val="238"/>
        <scheme val="minor"/>
      </rPr>
      <t xml:space="preserve"> keřů netrnitých </t>
    </r>
    <r>
      <rPr>
        <b/>
        <sz val="9"/>
        <color theme="1"/>
        <rFont val="Calibri"/>
        <family val="2"/>
        <charset val="238"/>
        <scheme val="minor"/>
      </rPr>
      <t>průklestem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</si>
  <si>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rPr>
        <b/>
        <sz val="9"/>
        <color theme="1"/>
        <rFont val="Calibri"/>
        <family val="2"/>
        <charset val="238"/>
        <scheme val="minor"/>
      </rPr>
      <t>Řez</t>
    </r>
    <r>
      <rPr>
        <sz val="9"/>
        <color theme="1"/>
        <rFont val="Calibri"/>
        <family val="2"/>
        <charset val="238"/>
        <scheme val="minor"/>
      </rPr>
      <t xml:space="preserve"> keřů trnitých </t>
    </r>
    <r>
      <rPr>
        <b/>
        <sz val="9"/>
        <color theme="1"/>
        <rFont val="Calibri"/>
        <family val="2"/>
        <charset val="238"/>
        <scheme val="minor"/>
      </rPr>
      <t>průklestem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</si>
  <si>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rPr>
        <b/>
        <sz val="9"/>
        <color theme="1"/>
        <rFont val="Calibri"/>
        <family val="2"/>
        <charset val="238"/>
        <scheme val="minor"/>
      </rPr>
      <t>Řez</t>
    </r>
    <r>
      <rPr>
        <sz val="9"/>
        <color theme="1"/>
        <rFont val="Calibri"/>
        <family val="2"/>
        <charset val="238"/>
        <scheme val="minor"/>
      </rPr>
      <t xml:space="preserve"> keřů netrnitých </t>
    </r>
    <r>
      <rPr>
        <b/>
        <sz val="9"/>
        <color theme="1"/>
        <rFont val="Calibri"/>
        <family val="2"/>
        <charset val="238"/>
        <scheme val="minor"/>
      </rPr>
      <t>zmlazením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</si>
  <si>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rPr>
        <b/>
        <sz val="9"/>
        <color theme="1"/>
        <rFont val="Calibri"/>
        <family val="2"/>
        <charset val="238"/>
        <scheme val="minor"/>
      </rPr>
      <t>Řez</t>
    </r>
    <r>
      <rPr>
        <sz val="9"/>
        <color theme="1"/>
        <rFont val="Calibri"/>
        <family val="2"/>
        <charset val="238"/>
        <scheme val="minor"/>
      </rPr>
      <t xml:space="preserve"> keřů trnitých </t>
    </r>
    <r>
      <rPr>
        <b/>
        <sz val="9"/>
        <color theme="1"/>
        <rFont val="Calibri"/>
        <family val="2"/>
        <charset val="238"/>
        <scheme val="minor"/>
      </rPr>
      <t>zmlazením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</si>
  <si>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rPr>
        <b/>
        <sz val="9"/>
        <color theme="1"/>
        <rFont val="Calibri"/>
        <family val="2"/>
        <charset val="238"/>
        <scheme val="minor"/>
      </rPr>
      <t>Odstranění nevhodných dřevin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přes</t>
    </r>
    <r>
      <rPr>
        <sz val="9"/>
        <color theme="1"/>
        <rFont val="Calibri"/>
        <family val="2"/>
        <charset val="238"/>
        <scheme val="minor"/>
      </rPr>
      <t xml:space="preserve"> 1 m</t>
    </r>
    <r>
      <rPr>
        <b/>
        <sz val="9"/>
        <color theme="1"/>
        <rFont val="Calibri"/>
        <family val="2"/>
        <charset val="238"/>
        <scheme val="minor"/>
      </rPr>
      <t xml:space="preserve"> bez</t>
    </r>
    <r>
      <rPr>
        <sz val="9"/>
        <color theme="1"/>
        <rFont val="Calibri"/>
        <family val="2"/>
        <charset val="238"/>
        <scheme val="minor"/>
      </rPr>
      <t xml:space="preserve"> odstranění pařezů</t>
    </r>
  </si>
  <si>
    <r>
      <rPr>
        <b/>
        <sz val="9"/>
        <color theme="1"/>
        <rFont val="Calibri"/>
        <family val="2"/>
        <charset val="238"/>
        <scheme val="minor"/>
      </rPr>
      <t>Odstranění nevhodných dřevin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přes</t>
    </r>
    <r>
      <rPr>
        <sz val="9"/>
        <color theme="1"/>
        <rFont val="Calibri"/>
        <family val="2"/>
        <charset val="238"/>
        <scheme val="minor"/>
      </rPr>
      <t xml:space="preserve"> 1 m</t>
    </r>
    <r>
      <rPr>
        <b/>
        <sz val="9"/>
        <color theme="1"/>
        <rFont val="Calibri"/>
        <family val="2"/>
        <charset val="238"/>
        <scheme val="minor"/>
      </rPr>
      <t xml:space="preserve"> s</t>
    </r>
    <r>
      <rPr>
        <sz val="9"/>
        <color theme="1"/>
        <rFont val="Calibri"/>
        <family val="2"/>
        <charset val="238"/>
        <scheme val="minor"/>
      </rPr>
      <t xml:space="preserve"> odstraněním pařezů </t>
    </r>
  </si>
  <si>
    <r>
      <rPr>
        <b/>
        <sz val="9"/>
        <color theme="1"/>
        <rFont val="Calibri"/>
        <family val="2"/>
        <charset val="238"/>
        <scheme val="minor"/>
      </rPr>
      <t xml:space="preserve">Odstranění nevhodných dřevin do </t>
    </r>
    <r>
      <rPr>
        <sz val="9"/>
        <color theme="1"/>
        <rFont val="Calibri"/>
        <family val="2"/>
        <charset val="238"/>
        <scheme val="minor"/>
      </rPr>
      <t xml:space="preserve">1 m  </t>
    </r>
    <r>
      <rPr>
        <b/>
        <sz val="9"/>
        <color theme="1"/>
        <rFont val="Calibri"/>
        <family val="2"/>
        <charset val="238"/>
        <scheme val="minor"/>
      </rPr>
      <t xml:space="preserve">s </t>
    </r>
    <r>
      <rPr>
        <sz val="9"/>
        <color theme="1"/>
        <rFont val="Calibri"/>
        <family val="2"/>
        <charset val="238"/>
        <scheme val="minor"/>
      </rPr>
      <t>odstraněním pařezů -</t>
    </r>
  </si>
  <si>
    <r>
      <rPr>
        <b/>
        <sz val="9"/>
        <color theme="1"/>
        <rFont val="Calibri"/>
        <family val="2"/>
        <charset val="238"/>
        <scheme val="minor"/>
      </rPr>
      <t>Odstranění nevhodných dřevin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do</t>
    </r>
    <r>
      <rPr>
        <sz val="9"/>
        <color theme="1"/>
        <rFont val="Calibri"/>
        <family val="2"/>
        <charset val="238"/>
        <scheme val="minor"/>
      </rPr>
      <t xml:space="preserve"> 1 m </t>
    </r>
    <r>
      <rPr>
        <b/>
        <sz val="9"/>
        <color theme="1"/>
        <rFont val="Calibri"/>
        <family val="2"/>
        <charset val="238"/>
        <scheme val="minor"/>
      </rPr>
      <t>bez</t>
    </r>
    <r>
      <rPr>
        <sz val="9"/>
        <color theme="1"/>
        <rFont val="Calibri"/>
        <family val="2"/>
        <charset val="238"/>
        <scheme val="minor"/>
      </rPr>
      <t xml:space="preserve"> odstranění pařezů</t>
    </r>
  </si>
  <si>
    <t>Hnojení keřů solitérních (30 g NPK)</t>
  </si>
  <si>
    <t>Hnojení stromů (50 g NPK)</t>
  </si>
  <si>
    <t>KÁCENÍ STROMŮ VČETNĚ ODSTRANĚNÍ PŘEZŮ a včetně likvidace dřevní hmoty</t>
  </si>
  <si>
    <t>Kácení stromu o obvodu kmene do 80 cm</t>
  </si>
  <si>
    <t>Kácení stromu o obvodu kmene do100 cm</t>
  </si>
  <si>
    <t>Kácení stromu o obvodu kmene do 160 cm</t>
  </si>
  <si>
    <t>Kácení stromu o obvodu kmene nad 160 cm</t>
  </si>
  <si>
    <t>PÉČE O RŮŽE včetně materiálu a likvidace odpadu</t>
  </si>
  <si>
    <t>Řez růží dle skupin</t>
  </si>
  <si>
    <t>Zřízení zimní ochrany nakopčením</t>
  </si>
  <si>
    <t>Zrušení zimní ochrany</t>
  </si>
  <si>
    <t>Doplnění zeminy - např. zasypání děr</t>
  </si>
  <si>
    <t>Plošná příprava stanoviště pro záhonovou výsadbu keřů</t>
  </si>
  <si>
    <t>Příplatek za stromolezecké práce</t>
  </si>
  <si>
    <t>Příplatek za použití vysokozdvižné plošiny</t>
  </si>
  <si>
    <r>
      <t>Hnojení trávníků umělým hnojivem (30 g NPK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</si>
  <si>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>Hnojení trávníků kompostem (5 kg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</si>
  <si>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t>Veškeré práce s výjimkou odstavce MATERIÁLY budou naceněny včetně dodání veškerého potřebného materiálu, likvidace odpadu a přesunu hmot.</t>
  </si>
  <si>
    <t>Likvidace pajasanu, akátu (bez kácení dřeviny)</t>
  </si>
  <si>
    <t>rozprostření zeminy</t>
  </si>
  <si>
    <t xml:space="preserve">příprava půdy </t>
  </si>
  <si>
    <r>
      <t xml:space="preserve">ZAKLÁDÁNÍ / REGENERACE TRÁVNÍKŮ                             </t>
    </r>
    <r>
      <rPr>
        <sz val="10"/>
        <color theme="1"/>
        <rFont val="Calibri"/>
        <family val="2"/>
        <charset val="238"/>
        <scheme val="minor"/>
      </rPr>
      <t>včetně materiálu a likvidace odpadu (bez osiva, travního drnu)</t>
    </r>
  </si>
  <si>
    <t>založení trávníku výsevem včetně zálivky do první seče (pouze výsev a zapravení osiva)</t>
  </si>
  <si>
    <t>založení trávníku položením travního drnu (pouze práce - pokládka)</t>
  </si>
  <si>
    <t>Likvidace křídlatky a dalších houževnatých vytrvalých plevelů (včetně odstranění zaschlých rostlin)</t>
  </si>
  <si>
    <t>Odstranění pařezu o průměru na řezné ploše do 20 cm</t>
  </si>
  <si>
    <t>Odstranění pařezu o průměru na řezné ploše do 30 cm</t>
  </si>
  <si>
    <t>Odstranění pařezu o průměru na řezné ploše do 40 cm</t>
  </si>
  <si>
    <t>Odstranění pařezu o průměru na řezné ploše do 50 cm</t>
  </si>
  <si>
    <t>Odstranění pařezu o průměru na řezné ploše do 60 cm</t>
  </si>
  <si>
    <t>Odstranění pařezu o průměru na řezné ploše do 70 cm</t>
  </si>
  <si>
    <t>Odstranění pařezu o průměru na řezné ploše nad 70 cm</t>
  </si>
  <si>
    <t>Kácení stromu o obvodu kmene do 120 cm</t>
  </si>
  <si>
    <t>Kácení stromu o obvodu kmene do 140 cm</t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</si>
  <si>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jamek bez výměny půdy obj do 0,002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</si>
  <si>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jamek bez výměny půdy obj přes 0,002 do 0,005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</si>
  <si>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jamek bez výměny půdy obj přes 0,005 do 0,01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</si>
  <si>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bez výměny půdy objemu 0,125 - 0,4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</si>
  <si>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bez výměny půdy objemu 0,4 - 1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</si>
  <si>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 bez výměny půdy objemu 1 - 2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</si>
  <si>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výsadbové jámy s výměnou půdy na 50% objemu 0,125 - 0,4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</si>
  <si>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výsadbové jámy  s výměnou půdy na 50% objemu 0,4 - 1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</si>
  <si>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s výměnou půdy na 50% objemu 1 - 2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</si>
  <si>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s výměnou půdy na 100% objemu 0,125 - 0,4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</si>
  <si>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 xml:space="preserve">Hloubení </t>
    </r>
    <r>
      <rPr>
        <sz val="9"/>
        <color theme="1"/>
        <rFont val="Calibri"/>
        <family val="2"/>
        <charset val="238"/>
        <scheme val="minor"/>
      </rPr>
      <t>výsadbové jámy  s výměnou půdy na 100% objemu 0,4 - 1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</si>
  <si>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Hloubení</t>
    </r>
    <r>
      <rPr>
        <sz val="9"/>
        <color theme="1"/>
        <rFont val="Calibri"/>
        <family val="2"/>
        <charset val="238"/>
        <scheme val="minor"/>
      </rPr>
      <t xml:space="preserve"> výsadbové jámy s výměnou půdy na 100% objemu 1 - 2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</si>
  <si>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dřeviny s balem D přes 0,3 do 0,4 m </t>
    </r>
    <r>
      <rPr>
        <b/>
        <sz val="9"/>
        <color theme="1"/>
        <rFont val="Calibri"/>
        <family val="2"/>
        <charset val="238"/>
        <scheme val="minor"/>
      </rPr>
      <t>do jamky</t>
    </r>
    <r>
      <rPr>
        <sz val="9"/>
        <color theme="1"/>
        <rFont val="Calibri"/>
        <family val="2"/>
        <charset val="238"/>
        <scheme val="minor"/>
      </rPr>
      <t xml:space="preserve"> včetně přihnojení a zalití  </t>
    </r>
  </si>
  <si>
    <t>Výměna úvazků/znovuuvázání dřeviny</t>
  </si>
  <si>
    <r>
      <rPr>
        <b/>
        <sz val="9"/>
        <color theme="1"/>
        <rFont val="Calibri"/>
        <family val="2"/>
        <charset val="238"/>
        <scheme val="minor"/>
      </rPr>
      <t>Výsadba</t>
    </r>
    <r>
      <rPr>
        <sz val="9"/>
        <color theme="1"/>
        <rFont val="Calibri"/>
        <family val="2"/>
        <charset val="238"/>
        <scheme val="minor"/>
      </rPr>
      <t xml:space="preserve"> dřeviny s balem D do 0,1 m</t>
    </r>
  </si>
  <si>
    <t>VÝSADBA STROMŮ            včetně zalití, materiálů a likvidace odpadu, vyjma rostlinného materiálu</t>
  </si>
  <si>
    <r>
      <rPr>
        <sz val="11"/>
        <color theme="1"/>
        <rFont val="Calibri"/>
        <family val="2"/>
        <charset val="238"/>
        <scheme val="minor"/>
      </rPr>
      <t>VÝSADBA KEŘŮ</t>
    </r>
    <r>
      <rPr>
        <sz val="10"/>
        <color theme="1"/>
        <rFont val="Calibri"/>
        <family val="2"/>
        <charset val="238"/>
        <scheme val="minor"/>
      </rPr>
      <t xml:space="preserve">            včetně zalití, přihnojení, materiálů a likvidace odpadu, vyjma rostlinného materiálu</t>
    </r>
  </si>
  <si>
    <r>
      <rPr>
        <b/>
        <sz val="9"/>
        <color theme="1"/>
        <rFont val="Calibri"/>
        <family val="2"/>
        <charset val="238"/>
        <scheme val="minor"/>
      </rPr>
      <t xml:space="preserve">Výsadba </t>
    </r>
    <r>
      <rPr>
        <sz val="9"/>
        <color theme="1"/>
        <rFont val="Calibri"/>
        <family val="2"/>
        <charset val="238"/>
        <scheme val="minor"/>
      </rPr>
      <t>dřeviny s balem D přes 0,1 do 0,2 m</t>
    </r>
  </si>
  <si>
    <r>
      <rPr>
        <b/>
        <sz val="9"/>
        <color theme="1"/>
        <rFont val="Calibri"/>
        <family val="2"/>
        <charset val="238"/>
        <scheme val="minor"/>
      </rPr>
      <t xml:space="preserve">Výsadba </t>
    </r>
    <r>
      <rPr>
        <sz val="9"/>
        <color theme="1"/>
        <rFont val="Calibri"/>
        <family val="2"/>
        <charset val="238"/>
        <scheme val="minor"/>
      </rPr>
      <t>dřeviny s balem D přes 0,2 do 0,3 m</t>
    </r>
  </si>
  <si>
    <t>ODSTRANĚNÍ PAŘEZŮ včetně likvidace dřevní hmoty a zasypání jámy, včetně zeminy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</si>
</sst>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vertical="center"/>
    </xf>
    <xf numFmtId="0" fontId="0" fillId="3" borderId="7" xfId="0" applyFill="1" applyBorder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8" xfId="0" applyFont="1" applyBorder="1"/>
    <xf numFmtId="0" fontId="7" fillId="0" borderId="29" xfId="0" applyFont="1" applyBorder="1"/>
    <xf numFmtId="0" fontId="0" fillId="0" borderId="30" xfId="0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/>
    <xf numFmtId="0" fontId="0" fillId="3" borderId="32" xfId="0" applyFill="1" applyBorder="1" applyAlignment="1">
      <alignment horizontal="center" vertical="center"/>
    </xf>
    <xf numFmtId="0" fontId="7" fillId="0" borderId="34" xfId="0" applyFont="1" applyBorder="1"/>
    <xf numFmtId="0" fontId="0" fillId="0" borderId="35" xfId="0" applyBorder="1"/>
    <xf numFmtId="0" fontId="7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9" xfId="0" applyFont="1" applyBorder="1" applyAlignment="1">
      <alignment wrapText="1"/>
    </xf>
    <xf numFmtId="0" fontId="5" fillId="0" borderId="39" xfId="0" applyFont="1" applyBorder="1" applyAlignment="1">
      <alignment horizontal="center" vertical="center"/>
    </xf>
    <xf numFmtId="0" fontId="5" fillId="4" borderId="20" xfId="0" applyFont="1" applyFill="1" applyBorder="1" applyAlignment="1">
      <alignment wrapText="1"/>
    </xf>
    <xf numFmtId="0" fontId="5" fillId="4" borderId="20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2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23" xfId="0" applyFont="1" applyBorder="1"/>
    <xf numFmtId="0" fontId="7" fillId="0" borderId="2" xfId="0" applyFont="1" applyBorder="1"/>
    <xf numFmtId="0" fontId="7" fillId="0" borderId="26" xfId="0" applyFont="1" applyBorder="1"/>
    <xf numFmtId="0" fontId="5" fillId="0" borderId="15" xfId="0" applyFont="1" applyBorder="1" applyAlignment="1">
      <alignment wrapText="1"/>
    </xf>
    <xf numFmtId="0" fontId="0" fillId="0" borderId="0" xfId="0"/>
    <xf numFmtId="0" fontId="0" fillId="0" borderId="0" xfId="0"/>
    <xf numFmtId="0" fontId="7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30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10" xfId="0" applyNumberFormat="1" applyFont="1" applyFill="1" applyBorder="1" applyAlignment="1">
      <alignment horizontal="right" vertical="center"/>
    </xf>
    <xf numFmtId="3" fontId="7" fillId="4" borderId="20" xfId="0" applyNumberFormat="1" applyFont="1" applyFill="1" applyBorder="1" applyAlignment="1">
      <alignment horizontal="right" vertical="center"/>
    </xf>
    <xf numFmtId="3" fontId="7" fillId="4" borderId="39" xfId="0" applyNumberFormat="1" applyFont="1" applyFill="1" applyBorder="1" applyAlignment="1">
      <alignment horizontal="right" vertical="center"/>
    </xf>
    <xf numFmtId="3" fontId="7" fillId="4" borderId="22" xfId="0" applyNumberFormat="1" applyFont="1" applyFill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3" borderId="32" xfId="0" applyFont="1" applyFill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3" fontId="11" fillId="3" borderId="18" xfId="0" applyNumberFormat="1" applyFont="1" applyFill="1" applyBorder="1"/>
    <xf numFmtId="3" fontId="11" fillId="0" borderId="11" xfId="0" applyNumberFormat="1" applyFont="1" applyBorder="1"/>
    <xf numFmtId="3" fontId="11" fillId="0" borderId="21" xfId="0" applyNumberFormat="1" applyFont="1" applyBorder="1"/>
    <xf numFmtId="3" fontId="11" fillId="4" borderId="13" xfId="0" applyNumberFormat="1" applyFont="1" applyFill="1" applyBorder="1"/>
    <xf numFmtId="3" fontId="11" fillId="4" borderId="44" xfId="0" applyNumberFormat="1" applyFont="1" applyFill="1" applyBorder="1"/>
    <xf numFmtId="3" fontId="11" fillId="4" borderId="11" xfId="0" applyNumberFormat="1" applyFont="1" applyFill="1" applyBorder="1"/>
    <xf numFmtId="3" fontId="11" fillId="4" borderId="21" xfId="0" applyNumberFormat="1" applyFont="1" applyFill="1" applyBorder="1"/>
    <xf numFmtId="3" fontId="11" fillId="4" borderId="40" xfId="0" applyNumberFormat="1" applyFont="1" applyFill="1" applyBorder="1"/>
    <xf numFmtId="3" fontId="11" fillId="4" borderId="48" xfId="0" applyNumberFormat="1" applyFont="1" applyFill="1" applyBorder="1"/>
    <xf numFmtId="3" fontId="11" fillId="0" borderId="13" xfId="0" applyNumberFormat="1" applyFont="1" applyBorder="1"/>
    <xf numFmtId="3" fontId="11" fillId="0" borderId="16" xfId="0" applyNumberFormat="1" applyFont="1" applyBorder="1"/>
    <xf numFmtId="3" fontId="11" fillId="0" borderId="40" xfId="0" applyNumberFormat="1" applyFont="1" applyBorder="1"/>
    <xf numFmtId="3" fontId="11" fillId="0" borderId="13" xfId="0" applyNumberFormat="1" applyFont="1" applyBorder="1" applyAlignment="1">
      <alignment vertical="center"/>
    </xf>
    <xf numFmtId="3" fontId="11" fillId="3" borderId="33" xfId="0" applyNumberFormat="1" applyFont="1" applyFill="1" applyBorder="1"/>
    <xf numFmtId="3" fontId="11" fillId="0" borderId="37" xfId="0" applyNumberFormat="1" applyFont="1" applyBorder="1"/>
    <xf numFmtId="0" fontId="7" fillId="0" borderId="23" xfId="0" applyFont="1" applyBorder="1"/>
    <xf numFmtId="0" fontId="7" fillId="0" borderId="2" xfId="0" applyFont="1" applyBorder="1"/>
    <xf numFmtId="0" fontId="0" fillId="0" borderId="0" xfId="0"/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46" xfId="0" applyBorder="1" applyAlignment="1">
      <alignment vertical="center"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7" fillId="0" borderId="27" xfId="0" applyFont="1" applyBorder="1"/>
    <xf numFmtId="0" fontId="7" fillId="0" borderId="26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19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" xfId="0" applyFont="1" applyBorder="1"/>
    <xf numFmtId="0" fontId="12" fillId="0" borderId="1" xfId="0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3" fontId="12" fillId="0" borderId="20" xfId="0" applyNumberFormat="1" applyFont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30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 shrinkToFit="1"/>
    </xf>
    <xf numFmtId="0" fontId="2" fillId="0" borderId="0" xfId="0" applyFont="1" applyBorder="1"/>
    <xf numFmtId="0" fontId="4" fillId="2" borderId="49" xfId="0" applyFont="1" applyFill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topLeftCell="A67" workbookViewId="0">
      <selection activeCell="I17" sqref="I17"/>
    </sheetView>
  </sheetViews>
  <sheetFormatPr defaultColWidth="9.28515625" defaultRowHeight="15" x14ac:dyDescent="0.25"/>
  <cols>
    <col min="1" max="1" width="21.5703125" style="63" customWidth="1"/>
    <col min="2" max="2" width="64.42578125" style="63" customWidth="1"/>
    <col min="3" max="3" width="4.28515625" style="63" bestFit="1" customWidth="1"/>
    <col min="4" max="4" width="9.85546875" style="64" bestFit="1" customWidth="1"/>
    <col min="5" max="5" width="7.42578125" style="63" bestFit="1" customWidth="1"/>
    <col min="6" max="6" width="10.7109375" style="63" bestFit="1" customWidth="1"/>
    <col min="7" max="7" width="12.28515625" style="63" customWidth="1"/>
    <col min="8" max="8" width="4.28515625" style="63" customWidth="1"/>
    <col min="9" max="16384" width="9.28515625" style="63"/>
  </cols>
  <sheetData>
    <row r="1" spans="1:8" ht="25.15" customHeight="1" thickBot="1" x14ac:dyDescent="0.3">
      <c r="A1" s="129" t="s">
        <v>44</v>
      </c>
      <c r="B1" s="129"/>
      <c r="C1" s="129"/>
      <c r="D1" s="129"/>
      <c r="E1" s="129"/>
      <c r="F1" s="129"/>
    </row>
    <row r="2" spans="1:8" ht="42.75" customHeight="1" thickBot="1" x14ac:dyDescent="0.3">
      <c r="A2" s="130" t="s">
        <v>0</v>
      </c>
      <c r="B2" s="131"/>
      <c r="C2" s="4" t="s">
        <v>45</v>
      </c>
      <c r="D2" s="4" t="s">
        <v>46</v>
      </c>
      <c r="E2" s="5" t="s">
        <v>47</v>
      </c>
      <c r="F2" s="145" t="s">
        <v>48</v>
      </c>
      <c r="G2" s="143"/>
      <c r="H2" s="144"/>
    </row>
    <row r="3" spans="1:8" ht="18" customHeight="1" thickBot="1" x14ac:dyDescent="0.3">
      <c r="A3" s="6" t="s">
        <v>49</v>
      </c>
      <c r="B3" s="7"/>
      <c r="C3" s="8"/>
      <c r="D3" s="8"/>
      <c r="E3" s="8"/>
      <c r="F3" s="9"/>
      <c r="G3" s="141"/>
      <c r="H3" s="141"/>
    </row>
    <row r="4" spans="1:8" ht="14.1" customHeight="1" x14ac:dyDescent="0.25">
      <c r="A4" s="132" t="s">
        <v>1</v>
      </c>
      <c r="B4" s="133"/>
      <c r="C4" s="10" t="s">
        <v>50</v>
      </c>
      <c r="D4" s="69">
        <f>456606*86</f>
        <v>39268116</v>
      </c>
      <c r="E4" s="10"/>
      <c r="F4" s="84">
        <f>D4*E4</f>
        <v>0</v>
      </c>
      <c r="G4" s="142"/>
      <c r="H4" s="142"/>
    </row>
    <row r="5" spans="1:8" ht="14.1" customHeight="1" x14ac:dyDescent="0.25">
      <c r="A5" s="134" t="s">
        <v>2</v>
      </c>
      <c r="B5" s="135"/>
      <c r="C5" s="11" t="s">
        <v>50</v>
      </c>
      <c r="D5" s="67">
        <f>60126*3</f>
        <v>180378</v>
      </c>
      <c r="E5" s="11"/>
      <c r="F5" s="92">
        <f>D5*E5</f>
        <v>0</v>
      </c>
      <c r="G5" s="142"/>
      <c r="H5" s="142"/>
    </row>
    <row r="6" spans="1:8" ht="14.1" customHeight="1" x14ac:dyDescent="0.25">
      <c r="A6" s="120" t="s">
        <v>51</v>
      </c>
      <c r="B6" s="121"/>
      <c r="C6" s="11" t="s">
        <v>50</v>
      </c>
      <c r="D6" s="67">
        <f>277716*18</f>
        <v>4998888</v>
      </c>
      <c r="E6" s="11"/>
      <c r="F6" s="92">
        <f t="shared" ref="F6:F96" si="0">D6*E6</f>
        <v>0</v>
      </c>
      <c r="G6" s="142"/>
      <c r="H6" s="142"/>
    </row>
    <row r="7" spans="1:8" ht="14.1" customHeight="1" x14ac:dyDescent="0.25">
      <c r="A7" s="120" t="s">
        <v>52</v>
      </c>
      <c r="B7" s="121"/>
      <c r="C7" s="11" t="s">
        <v>50</v>
      </c>
      <c r="D7" s="67">
        <f>44916*18</f>
        <v>808488</v>
      </c>
      <c r="E7" s="11"/>
      <c r="F7" s="92">
        <f>D7*E7</f>
        <v>0</v>
      </c>
      <c r="G7" s="142"/>
      <c r="H7" s="142"/>
    </row>
    <row r="8" spans="1:8" ht="14.1" customHeight="1" x14ac:dyDescent="0.25">
      <c r="A8" s="120" t="s">
        <v>53</v>
      </c>
      <c r="B8" s="121"/>
      <c r="C8" s="11" t="s">
        <v>50</v>
      </c>
      <c r="D8" s="67">
        <f>7934*18</f>
        <v>142812</v>
      </c>
      <c r="E8" s="11"/>
      <c r="F8" s="92">
        <f>D8*E8</f>
        <v>0</v>
      </c>
      <c r="G8" s="142"/>
      <c r="H8" s="142"/>
    </row>
    <row r="9" spans="1:8" ht="14.1" customHeight="1" x14ac:dyDescent="0.25">
      <c r="A9" s="120" t="s">
        <v>54</v>
      </c>
      <c r="B9" s="121"/>
      <c r="C9" s="11" t="s">
        <v>50</v>
      </c>
      <c r="D9" s="67">
        <f>3848*11</f>
        <v>42328</v>
      </c>
      <c r="E9" s="11"/>
      <c r="F9" s="92">
        <f t="shared" si="0"/>
        <v>0</v>
      </c>
      <c r="G9" s="142"/>
      <c r="H9" s="142"/>
    </row>
    <row r="10" spans="1:8" ht="14.1" customHeight="1" x14ac:dyDescent="0.25">
      <c r="A10" s="120" t="s">
        <v>55</v>
      </c>
      <c r="B10" s="121"/>
      <c r="C10" s="11" t="s">
        <v>50</v>
      </c>
      <c r="D10" s="67">
        <f>4205*11</f>
        <v>46255</v>
      </c>
      <c r="E10" s="11"/>
      <c r="F10" s="92">
        <f>D10*E10</f>
        <v>0</v>
      </c>
      <c r="G10" s="142"/>
      <c r="H10" s="142"/>
    </row>
    <row r="11" spans="1:8" ht="14.1" customHeight="1" x14ac:dyDescent="0.25">
      <c r="A11" s="120" t="s">
        <v>56</v>
      </c>
      <c r="B11" s="121"/>
      <c r="C11" s="11" t="s">
        <v>50</v>
      </c>
      <c r="D11" s="67">
        <f>522*11</f>
        <v>5742</v>
      </c>
      <c r="E11" s="11"/>
      <c r="F11" s="92">
        <f>D11*E11</f>
        <v>0</v>
      </c>
      <c r="G11" s="142"/>
      <c r="H11" s="142"/>
    </row>
    <row r="12" spans="1:8" ht="14.1" customHeight="1" x14ac:dyDescent="0.25">
      <c r="A12" s="120" t="s">
        <v>77</v>
      </c>
      <c r="B12" s="121"/>
      <c r="C12" s="11" t="s">
        <v>50</v>
      </c>
      <c r="D12" s="67">
        <f>456606*6</f>
        <v>2739636</v>
      </c>
      <c r="E12" s="11"/>
      <c r="F12" s="92">
        <f t="shared" si="0"/>
        <v>0</v>
      </c>
      <c r="G12" s="142"/>
      <c r="H12" s="142"/>
    </row>
    <row r="13" spans="1:8" ht="14.1" customHeight="1" x14ac:dyDescent="0.25">
      <c r="A13" s="120" t="s">
        <v>78</v>
      </c>
      <c r="B13" s="121"/>
      <c r="C13" s="11" t="s">
        <v>50</v>
      </c>
      <c r="D13" s="67">
        <f>22656*3</f>
        <v>67968</v>
      </c>
      <c r="E13" s="11"/>
      <c r="F13" s="92">
        <f t="shared" si="0"/>
        <v>0</v>
      </c>
      <c r="G13" s="142"/>
      <c r="H13" s="142"/>
    </row>
    <row r="14" spans="1:8" ht="14.1" customHeight="1" x14ac:dyDescent="0.25">
      <c r="A14" s="120" t="s">
        <v>28</v>
      </c>
      <c r="B14" s="121"/>
      <c r="C14" s="11" t="s">
        <v>50</v>
      </c>
      <c r="D14" s="67">
        <f>281564*3</f>
        <v>844692</v>
      </c>
      <c r="E14" s="11"/>
      <c r="F14" s="92">
        <f t="shared" si="0"/>
        <v>0</v>
      </c>
      <c r="G14" s="142"/>
      <c r="H14" s="142"/>
    </row>
    <row r="15" spans="1:8" ht="14.1" customHeight="1" x14ac:dyDescent="0.25">
      <c r="A15" s="120" t="s">
        <v>29</v>
      </c>
      <c r="B15" s="121"/>
      <c r="C15" s="11" t="s">
        <v>50</v>
      </c>
      <c r="D15" s="67">
        <f>49121*3</f>
        <v>147363</v>
      </c>
      <c r="E15" s="11"/>
      <c r="F15" s="92">
        <f t="shared" si="0"/>
        <v>0</v>
      </c>
      <c r="G15" s="142"/>
      <c r="H15" s="142"/>
    </row>
    <row r="16" spans="1:8" ht="14.1" customHeight="1" x14ac:dyDescent="0.25">
      <c r="A16" s="120" t="s">
        <v>30</v>
      </c>
      <c r="B16" s="121"/>
      <c r="C16" s="11" t="s">
        <v>50</v>
      </c>
      <c r="D16" s="67">
        <f>8456*3</f>
        <v>25368</v>
      </c>
      <c r="E16" s="11"/>
      <c r="F16" s="92">
        <f t="shared" si="0"/>
        <v>0</v>
      </c>
      <c r="G16" s="142"/>
      <c r="H16" s="142"/>
    </row>
    <row r="17" spans="1:8" ht="14.1" customHeight="1" x14ac:dyDescent="0.25">
      <c r="A17" s="120" t="s">
        <v>3</v>
      </c>
      <c r="B17" s="121"/>
      <c r="C17" s="11" t="s">
        <v>50</v>
      </c>
      <c r="D17" s="67">
        <f>23504*7</f>
        <v>164528</v>
      </c>
      <c r="E17" s="11"/>
      <c r="F17" s="92">
        <f t="shared" si="0"/>
        <v>0</v>
      </c>
      <c r="G17" s="142"/>
      <c r="H17" s="142"/>
    </row>
    <row r="18" spans="1:8" ht="14.1" customHeight="1" x14ac:dyDescent="0.25">
      <c r="A18" s="120" t="s">
        <v>83</v>
      </c>
      <c r="B18" s="121"/>
      <c r="C18" s="11" t="s">
        <v>50</v>
      </c>
      <c r="D18" s="70">
        <f>28321*4</f>
        <v>113284</v>
      </c>
      <c r="E18" s="11"/>
      <c r="F18" s="92">
        <f t="shared" si="0"/>
        <v>0</v>
      </c>
      <c r="G18" s="142"/>
      <c r="H18" s="142"/>
    </row>
    <row r="19" spans="1:8" ht="14.1" customHeight="1" thickBot="1" x14ac:dyDescent="0.3">
      <c r="A19" s="122" t="s">
        <v>84</v>
      </c>
      <c r="B19" s="123"/>
      <c r="C19" s="12" t="s">
        <v>50</v>
      </c>
      <c r="D19" s="71">
        <f>28321*4</f>
        <v>113284</v>
      </c>
      <c r="E19" s="12"/>
      <c r="F19" s="93">
        <f t="shared" si="0"/>
        <v>0</v>
      </c>
      <c r="G19" s="142"/>
      <c r="H19" s="142"/>
    </row>
    <row r="20" spans="1:8" ht="16.149999999999999" customHeight="1" thickBot="1" x14ac:dyDescent="0.3">
      <c r="A20" s="13" t="s">
        <v>57</v>
      </c>
      <c r="B20" s="14"/>
      <c r="C20" s="15"/>
      <c r="D20" s="72" t="s">
        <v>42</v>
      </c>
      <c r="E20" s="15"/>
      <c r="F20" s="83"/>
    </row>
    <row r="21" spans="1:8" ht="14.1" customHeight="1" x14ac:dyDescent="0.25">
      <c r="A21" s="106" t="s">
        <v>86</v>
      </c>
      <c r="B21" s="16" t="s">
        <v>89</v>
      </c>
      <c r="C21" s="11" t="s">
        <v>50</v>
      </c>
      <c r="D21" s="137">
        <v>17500</v>
      </c>
      <c r="E21" s="10"/>
      <c r="F21" s="84">
        <f t="shared" si="0"/>
        <v>0</v>
      </c>
    </row>
    <row r="22" spans="1:8" ht="14.1" customHeight="1" x14ac:dyDescent="0.25">
      <c r="A22" s="124"/>
      <c r="B22" s="17" t="s">
        <v>90</v>
      </c>
      <c r="C22" s="11" t="s">
        <v>50</v>
      </c>
      <c r="D22" s="138">
        <v>3500</v>
      </c>
      <c r="E22" s="18"/>
      <c r="F22" s="85">
        <f t="shared" si="0"/>
        <v>0</v>
      </c>
    </row>
    <row r="23" spans="1:8" ht="14.1" customHeight="1" x14ac:dyDescent="0.25">
      <c r="A23" s="124"/>
      <c r="B23" s="17" t="s">
        <v>91</v>
      </c>
      <c r="C23" s="11" t="s">
        <v>50</v>
      </c>
      <c r="D23" s="138">
        <v>17500</v>
      </c>
      <c r="E23" s="18"/>
      <c r="F23" s="85">
        <f t="shared" si="0"/>
        <v>0</v>
      </c>
    </row>
    <row r="24" spans="1:8" ht="14.1" customHeight="1" x14ac:dyDescent="0.25">
      <c r="A24" s="124"/>
      <c r="B24" s="17" t="s">
        <v>92</v>
      </c>
      <c r="C24" s="11" t="s">
        <v>50</v>
      </c>
      <c r="D24" s="138">
        <v>3500</v>
      </c>
      <c r="E24" s="18"/>
      <c r="F24" s="85">
        <f t="shared" si="0"/>
        <v>0</v>
      </c>
    </row>
    <row r="25" spans="1:8" ht="14.1" customHeight="1" x14ac:dyDescent="0.25">
      <c r="A25" s="124"/>
      <c r="B25" s="58" t="s">
        <v>93</v>
      </c>
      <c r="C25" s="11" t="s">
        <v>50</v>
      </c>
      <c r="D25" s="138">
        <v>8750</v>
      </c>
      <c r="E25" s="18"/>
      <c r="F25" s="85">
        <f t="shared" si="0"/>
        <v>0</v>
      </c>
    </row>
    <row r="26" spans="1:8" ht="14.1" customHeight="1" x14ac:dyDescent="0.25">
      <c r="A26" s="124"/>
      <c r="B26" s="17" t="s">
        <v>96</v>
      </c>
      <c r="C26" s="18" t="s">
        <v>50</v>
      </c>
      <c r="D26" s="138">
        <v>8750</v>
      </c>
      <c r="E26" s="18"/>
      <c r="F26" s="85">
        <f t="shared" si="0"/>
        <v>0</v>
      </c>
    </row>
    <row r="27" spans="1:8" ht="14.1" customHeight="1" x14ac:dyDescent="0.25">
      <c r="A27" s="107"/>
      <c r="B27" s="19" t="s">
        <v>94</v>
      </c>
      <c r="C27" s="20" t="s">
        <v>50</v>
      </c>
      <c r="D27" s="139">
        <v>8750</v>
      </c>
      <c r="E27" s="20"/>
      <c r="F27" s="86">
        <f t="shared" si="0"/>
        <v>0</v>
      </c>
    </row>
    <row r="28" spans="1:8" ht="14.1" customHeight="1" thickBot="1" x14ac:dyDescent="0.3">
      <c r="A28" s="125"/>
      <c r="B28" s="52" t="s">
        <v>95</v>
      </c>
      <c r="C28" s="49" t="s">
        <v>50</v>
      </c>
      <c r="D28" s="140">
        <v>8750</v>
      </c>
      <c r="E28" s="49"/>
      <c r="F28" s="87">
        <f t="shared" si="0"/>
        <v>0</v>
      </c>
    </row>
    <row r="29" spans="1:8" ht="14.1" customHeight="1" x14ac:dyDescent="0.25">
      <c r="A29" s="126" t="s">
        <v>99</v>
      </c>
      <c r="B29" s="50" t="s">
        <v>100</v>
      </c>
      <c r="C29" s="51" t="s">
        <v>15</v>
      </c>
      <c r="D29" s="74">
        <v>90</v>
      </c>
      <c r="E29" s="51"/>
      <c r="F29" s="88">
        <f t="shared" si="0"/>
        <v>0</v>
      </c>
    </row>
    <row r="30" spans="1:8" ht="14.1" customHeight="1" x14ac:dyDescent="0.25">
      <c r="A30" s="127"/>
      <c r="B30" s="46" t="s">
        <v>101</v>
      </c>
      <c r="C30" s="47" t="s">
        <v>15</v>
      </c>
      <c r="D30" s="75">
        <v>45</v>
      </c>
      <c r="E30" s="20"/>
      <c r="F30" s="89">
        <f t="shared" si="0"/>
        <v>0</v>
      </c>
    </row>
    <row r="31" spans="1:8" ht="14.1" customHeight="1" x14ac:dyDescent="0.25">
      <c r="A31" s="127"/>
      <c r="B31" s="46" t="s">
        <v>129</v>
      </c>
      <c r="C31" s="47" t="s">
        <v>15</v>
      </c>
      <c r="D31" s="75">
        <v>45</v>
      </c>
      <c r="E31" s="20"/>
      <c r="F31" s="89">
        <f t="shared" si="0"/>
        <v>0</v>
      </c>
    </row>
    <row r="32" spans="1:8" ht="14.1" customHeight="1" x14ac:dyDescent="0.25">
      <c r="A32" s="127"/>
      <c r="B32" s="46" t="s">
        <v>130</v>
      </c>
      <c r="C32" s="47" t="s">
        <v>15</v>
      </c>
      <c r="D32" s="75">
        <v>45</v>
      </c>
      <c r="E32" s="20"/>
      <c r="F32" s="89">
        <f t="shared" si="0"/>
        <v>0</v>
      </c>
    </row>
    <row r="33" spans="1:6" ht="14.1" customHeight="1" x14ac:dyDescent="0.25">
      <c r="A33" s="127"/>
      <c r="B33" s="46" t="s">
        <v>102</v>
      </c>
      <c r="C33" s="47" t="s">
        <v>15</v>
      </c>
      <c r="D33" s="75">
        <v>45</v>
      </c>
      <c r="E33" s="20"/>
      <c r="F33" s="89">
        <f t="shared" si="0"/>
        <v>0</v>
      </c>
    </row>
    <row r="34" spans="1:6" ht="14.1" customHeight="1" x14ac:dyDescent="0.25">
      <c r="A34" s="127"/>
      <c r="B34" s="57" t="s">
        <v>103</v>
      </c>
      <c r="C34" s="48" t="s">
        <v>15</v>
      </c>
      <c r="D34" s="76">
        <v>30</v>
      </c>
      <c r="E34" s="49"/>
      <c r="F34" s="90">
        <f t="shared" si="0"/>
        <v>0</v>
      </c>
    </row>
    <row r="35" spans="1:6" ht="14.1" customHeight="1" x14ac:dyDescent="0.25">
      <c r="A35" s="127"/>
      <c r="B35" s="19" t="s">
        <v>111</v>
      </c>
      <c r="C35" s="20" t="s">
        <v>33</v>
      </c>
      <c r="D35" s="73">
        <v>150</v>
      </c>
      <c r="E35" s="20"/>
      <c r="F35" s="86">
        <f t="shared" si="0"/>
        <v>0</v>
      </c>
    </row>
    <row r="36" spans="1:6" ht="14.1" customHeight="1" thickBot="1" x14ac:dyDescent="0.3">
      <c r="A36" s="128"/>
      <c r="B36" s="56" t="s">
        <v>110</v>
      </c>
      <c r="C36" s="54" t="s">
        <v>33</v>
      </c>
      <c r="D36" s="77">
        <v>150</v>
      </c>
      <c r="E36" s="55"/>
      <c r="F36" s="91">
        <f t="shared" si="0"/>
        <v>0</v>
      </c>
    </row>
    <row r="37" spans="1:6" ht="14.1" customHeight="1" x14ac:dyDescent="0.25">
      <c r="A37" s="103" t="s">
        <v>150</v>
      </c>
      <c r="B37" s="50" t="s">
        <v>122</v>
      </c>
      <c r="C37" s="51" t="s">
        <v>15</v>
      </c>
      <c r="D37" s="74">
        <v>60</v>
      </c>
      <c r="E37" s="51"/>
      <c r="F37" s="88">
        <f t="shared" si="0"/>
        <v>0</v>
      </c>
    </row>
    <row r="38" spans="1:6" ht="14.1" customHeight="1" x14ac:dyDescent="0.25">
      <c r="A38" s="104"/>
      <c r="B38" s="19" t="s">
        <v>123</v>
      </c>
      <c r="C38" s="20" t="s">
        <v>15</v>
      </c>
      <c r="D38" s="73">
        <v>15</v>
      </c>
      <c r="E38" s="20"/>
      <c r="F38" s="86">
        <f t="shared" si="0"/>
        <v>0</v>
      </c>
    </row>
    <row r="39" spans="1:6" ht="14.1" customHeight="1" x14ac:dyDescent="0.25">
      <c r="A39" s="104"/>
      <c r="B39" s="19" t="s">
        <v>124</v>
      </c>
      <c r="C39" s="20" t="s">
        <v>15</v>
      </c>
      <c r="D39" s="75">
        <v>15</v>
      </c>
      <c r="E39" s="20"/>
      <c r="F39" s="89">
        <f t="shared" si="0"/>
        <v>0</v>
      </c>
    </row>
    <row r="40" spans="1:6" ht="14.1" customHeight="1" x14ac:dyDescent="0.25">
      <c r="A40" s="104"/>
      <c r="B40" s="19" t="s">
        <v>125</v>
      </c>
      <c r="C40" s="20" t="s">
        <v>15</v>
      </c>
      <c r="D40" s="75">
        <v>15</v>
      </c>
      <c r="E40" s="20"/>
      <c r="F40" s="89">
        <f t="shared" si="0"/>
        <v>0</v>
      </c>
    </row>
    <row r="41" spans="1:6" ht="14.1" customHeight="1" x14ac:dyDescent="0.25">
      <c r="A41" s="104"/>
      <c r="B41" s="19" t="s">
        <v>126</v>
      </c>
      <c r="C41" s="20" t="s">
        <v>15</v>
      </c>
      <c r="D41" s="75">
        <v>15</v>
      </c>
      <c r="E41" s="20"/>
      <c r="F41" s="89">
        <f t="shared" si="0"/>
        <v>0</v>
      </c>
    </row>
    <row r="42" spans="1:6" ht="14.1" customHeight="1" x14ac:dyDescent="0.25">
      <c r="A42" s="104"/>
      <c r="B42" s="19" t="s">
        <v>127</v>
      </c>
      <c r="C42" s="20" t="s">
        <v>15</v>
      </c>
      <c r="D42" s="75">
        <v>15</v>
      </c>
      <c r="E42" s="20"/>
      <c r="F42" s="89">
        <f t="shared" si="0"/>
        <v>0</v>
      </c>
    </row>
    <row r="43" spans="1:6" ht="14.1" customHeight="1" thickBot="1" x14ac:dyDescent="0.3">
      <c r="A43" s="105"/>
      <c r="B43" s="53" t="s">
        <v>128</v>
      </c>
      <c r="C43" s="54" t="s">
        <v>15</v>
      </c>
      <c r="D43" s="77">
        <v>15</v>
      </c>
      <c r="E43" s="55"/>
      <c r="F43" s="91">
        <f t="shared" si="0"/>
        <v>0</v>
      </c>
    </row>
    <row r="44" spans="1:6" ht="14.1" customHeight="1" x14ac:dyDescent="0.25">
      <c r="A44" s="106" t="s">
        <v>147</v>
      </c>
      <c r="B44" s="16" t="s">
        <v>145</v>
      </c>
      <c r="C44" s="10" t="s">
        <v>15</v>
      </c>
      <c r="D44" s="65">
        <v>450</v>
      </c>
      <c r="E44" s="10"/>
      <c r="F44" s="84">
        <f>D44*E44</f>
        <v>0</v>
      </c>
    </row>
    <row r="45" spans="1:6" ht="14.1" customHeight="1" x14ac:dyDescent="0.25">
      <c r="A45" s="107"/>
      <c r="B45" s="58" t="s">
        <v>148</v>
      </c>
      <c r="C45" s="11" t="s">
        <v>15</v>
      </c>
      <c r="D45" s="66">
        <v>450</v>
      </c>
      <c r="E45" s="11"/>
      <c r="F45" s="92">
        <f>D45*E45</f>
        <v>0</v>
      </c>
    </row>
    <row r="46" spans="1:6" ht="14.1" customHeight="1" x14ac:dyDescent="0.25">
      <c r="A46" s="107"/>
      <c r="B46" s="58" t="s">
        <v>149</v>
      </c>
      <c r="C46" s="11" t="s">
        <v>15</v>
      </c>
      <c r="D46" s="66">
        <v>30</v>
      </c>
      <c r="E46" s="11"/>
      <c r="F46" s="92">
        <f>D46*E46</f>
        <v>0</v>
      </c>
    </row>
    <row r="47" spans="1:6" ht="14.1" customHeight="1" x14ac:dyDescent="0.25">
      <c r="A47" s="107"/>
      <c r="B47" s="58" t="s">
        <v>58</v>
      </c>
      <c r="C47" s="11" t="s">
        <v>27</v>
      </c>
      <c r="D47" s="66">
        <v>150</v>
      </c>
      <c r="E47" s="11"/>
      <c r="F47" s="92">
        <f t="shared" si="0"/>
        <v>0</v>
      </c>
    </row>
    <row r="48" spans="1:6" ht="14.1" customHeight="1" x14ac:dyDescent="0.25">
      <c r="A48" s="107"/>
      <c r="B48" s="58" t="s">
        <v>59</v>
      </c>
      <c r="C48" s="11" t="s">
        <v>27</v>
      </c>
      <c r="D48" s="66">
        <v>150</v>
      </c>
      <c r="E48" s="11"/>
      <c r="F48" s="92">
        <f t="shared" si="0"/>
        <v>0</v>
      </c>
    </row>
    <row r="49" spans="1:6" ht="14.1" customHeight="1" x14ac:dyDescent="0.25">
      <c r="A49" s="107"/>
      <c r="B49" s="58" t="s">
        <v>131</v>
      </c>
      <c r="C49" s="11" t="s">
        <v>15</v>
      </c>
      <c r="D49" s="66">
        <v>450</v>
      </c>
      <c r="E49" s="11"/>
      <c r="F49" s="92">
        <f t="shared" si="0"/>
        <v>0</v>
      </c>
    </row>
    <row r="50" spans="1:6" ht="14.1" customHeight="1" x14ac:dyDescent="0.25">
      <c r="A50" s="107"/>
      <c r="B50" s="58" t="s">
        <v>132</v>
      </c>
      <c r="C50" s="11" t="s">
        <v>15</v>
      </c>
      <c r="D50" s="66">
        <v>450</v>
      </c>
      <c r="E50" s="11"/>
      <c r="F50" s="92">
        <f t="shared" si="0"/>
        <v>0</v>
      </c>
    </row>
    <row r="51" spans="1:6" ht="14.1" customHeight="1" x14ac:dyDescent="0.25">
      <c r="A51" s="107"/>
      <c r="B51" s="58" t="s">
        <v>133</v>
      </c>
      <c r="C51" s="11" t="s">
        <v>15</v>
      </c>
      <c r="D51" s="66">
        <v>30</v>
      </c>
      <c r="E51" s="11"/>
      <c r="F51" s="92">
        <f t="shared" si="0"/>
        <v>0</v>
      </c>
    </row>
    <row r="52" spans="1:6" ht="14.1" customHeight="1" x14ac:dyDescent="0.25">
      <c r="A52" s="107"/>
      <c r="B52" s="58" t="s">
        <v>109</v>
      </c>
      <c r="C52" s="11" t="s">
        <v>50</v>
      </c>
      <c r="D52" s="66">
        <v>300</v>
      </c>
      <c r="E52" s="11"/>
      <c r="F52" s="92">
        <f t="shared" si="0"/>
        <v>0</v>
      </c>
    </row>
    <row r="53" spans="1:6" ht="14.1" customHeight="1" x14ac:dyDescent="0.25">
      <c r="A53" s="107"/>
      <c r="B53" s="58" t="s">
        <v>5</v>
      </c>
      <c r="C53" s="11" t="s">
        <v>50</v>
      </c>
      <c r="D53" s="66">
        <v>300</v>
      </c>
      <c r="E53" s="11"/>
      <c r="F53" s="92">
        <f t="shared" si="0"/>
        <v>0</v>
      </c>
    </row>
    <row r="54" spans="1:6" ht="14.1" customHeight="1" thickBot="1" x14ac:dyDescent="0.3">
      <c r="A54" s="108"/>
      <c r="B54" s="21" t="s">
        <v>31</v>
      </c>
      <c r="C54" s="12" t="s">
        <v>15</v>
      </c>
      <c r="D54" s="68">
        <v>300</v>
      </c>
      <c r="E54" s="12"/>
      <c r="F54" s="93">
        <f t="shared" si="0"/>
        <v>0</v>
      </c>
    </row>
    <row r="55" spans="1:6" ht="14.1" customHeight="1" x14ac:dyDescent="0.25">
      <c r="A55" s="109" t="s">
        <v>146</v>
      </c>
      <c r="B55" s="16" t="s">
        <v>60</v>
      </c>
      <c r="C55" s="10" t="s">
        <v>15</v>
      </c>
      <c r="D55" s="65">
        <v>15</v>
      </c>
      <c r="E55" s="10"/>
      <c r="F55" s="84">
        <f t="shared" si="0"/>
        <v>0</v>
      </c>
    </row>
    <row r="56" spans="1:6" ht="14.1" customHeight="1" x14ac:dyDescent="0.25">
      <c r="A56" s="110"/>
      <c r="B56" s="58" t="s">
        <v>143</v>
      </c>
      <c r="C56" s="18" t="s">
        <v>15</v>
      </c>
      <c r="D56" s="78">
        <v>30</v>
      </c>
      <c r="E56" s="18"/>
      <c r="F56" s="85">
        <f t="shared" si="0"/>
        <v>0</v>
      </c>
    </row>
    <row r="57" spans="1:6" ht="14.1" customHeight="1" x14ac:dyDescent="0.25">
      <c r="A57" s="110"/>
      <c r="B57" s="58" t="s">
        <v>61</v>
      </c>
      <c r="C57" s="11" t="s">
        <v>15</v>
      </c>
      <c r="D57" s="66">
        <v>60</v>
      </c>
      <c r="E57" s="11"/>
      <c r="F57" s="92">
        <f t="shared" si="0"/>
        <v>0</v>
      </c>
    </row>
    <row r="58" spans="1:6" ht="14.1" customHeight="1" x14ac:dyDescent="0.25">
      <c r="A58" s="110"/>
      <c r="B58" s="58" t="s">
        <v>62</v>
      </c>
      <c r="C58" s="11" t="s">
        <v>15</v>
      </c>
      <c r="D58" s="66">
        <v>30</v>
      </c>
      <c r="E58" s="11"/>
      <c r="F58" s="92">
        <f t="shared" si="0"/>
        <v>0</v>
      </c>
    </row>
    <row r="59" spans="1:6" ht="14.1" customHeight="1" x14ac:dyDescent="0.25">
      <c r="A59" s="110"/>
      <c r="B59" s="58" t="s">
        <v>63</v>
      </c>
      <c r="C59" s="11" t="s">
        <v>15</v>
      </c>
      <c r="D59" s="66">
        <v>15</v>
      </c>
      <c r="E59" s="11"/>
      <c r="F59" s="92">
        <f t="shared" si="0"/>
        <v>0</v>
      </c>
    </row>
    <row r="60" spans="1:6" ht="14.1" customHeight="1" x14ac:dyDescent="0.25">
      <c r="A60" s="110"/>
      <c r="B60" s="19" t="s">
        <v>134</v>
      </c>
      <c r="C60" s="11" t="s">
        <v>15</v>
      </c>
      <c r="D60" s="66">
        <v>24</v>
      </c>
      <c r="E60" s="11"/>
      <c r="F60" s="92">
        <f t="shared" si="0"/>
        <v>0</v>
      </c>
    </row>
    <row r="61" spans="1:6" ht="14.1" customHeight="1" x14ac:dyDescent="0.25">
      <c r="A61" s="110"/>
      <c r="B61" s="58" t="s">
        <v>135</v>
      </c>
      <c r="C61" s="11" t="s">
        <v>15</v>
      </c>
      <c r="D61" s="66">
        <v>72</v>
      </c>
      <c r="E61" s="11"/>
      <c r="F61" s="92">
        <f t="shared" si="0"/>
        <v>0</v>
      </c>
    </row>
    <row r="62" spans="1:6" ht="14.1" customHeight="1" x14ac:dyDescent="0.25">
      <c r="A62" s="110"/>
      <c r="B62" s="58" t="s">
        <v>136</v>
      </c>
      <c r="C62" s="11" t="s">
        <v>15</v>
      </c>
      <c r="D62" s="66">
        <v>3</v>
      </c>
      <c r="E62" s="11"/>
      <c r="F62" s="92">
        <f t="shared" si="0"/>
        <v>0</v>
      </c>
    </row>
    <row r="63" spans="1:6" ht="14.1" customHeight="1" x14ac:dyDescent="0.25">
      <c r="A63" s="110"/>
      <c r="B63" s="58" t="s">
        <v>137</v>
      </c>
      <c r="C63" s="11" t="s">
        <v>15</v>
      </c>
      <c r="D63" s="66">
        <v>24</v>
      </c>
      <c r="E63" s="11"/>
      <c r="F63" s="92">
        <f t="shared" si="0"/>
        <v>0</v>
      </c>
    </row>
    <row r="64" spans="1:6" ht="14.1" customHeight="1" x14ac:dyDescent="0.25">
      <c r="A64" s="110"/>
      <c r="B64" s="58" t="s">
        <v>138</v>
      </c>
      <c r="C64" s="11" t="s">
        <v>15</v>
      </c>
      <c r="D64" s="66">
        <v>72</v>
      </c>
      <c r="E64" s="11"/>
      <c r="F64" s="92">
        <f t="shared" si="0"/>
        <v>0</v>
      </c>
    </row>
    <row r="65" spans="1:6" ht="14.1" customHeight="1" x14ac:dyDescent="0.25">
      <c r="A65" s="110"/>
      <c r="B65" s="58" t="s">
        <v>139</v>
      </c>
      <c r="C65" s="11" t="s">
        <v>15</v>
      </c>
      <c r="D65" s="66">
        <v>3</v>
      </c>
      <c r="E65" s="11"/>
      <c r="F65" s="92">
        <f t="shared" si="0"/>
        <v>0</v>
      </c>
    </row>
    <row r="66" spans="1:6" ht="14.1" customHeight="1" x14ac:dyDescent="0.25">
      <c r="A66" s="110"/>
      <c r="B66" s="58" t="s">
        <v>140</v>
      </c>
      <c r="C66" s="11" t="s">
        <v>15</v>
      </c>
      <c r="D66" s="66">
        <v>3</v>
      </c>
      <c r="E66" s="11"/>
      <c r="F66" s="92">
        <f t="shared" si="0"/>
        <v>0</v>
      </c>
    </row>
    <row r="67" spans="1:6" ht="14.1" customHeight="1" x14ac:dyDescent="0.25">
      <c r="A67" s="110"/>
      <c r="B67" s="58" t="s">
        <v>141</v>
      </c>
      <c r="C67" s="11" t="s">
        <v>15</v>
      </c>
      <c r="D67" s="66">
        <v>3</v>
      </c>
      <c r="E67" s="11"/>
      <c r="F67" s="92">
        <f t="shared" si="0"/>
        <v>0</v>
      </c>
    </row>
    <row r="68" spans="1:6" ht="14.1" customHeight="1" x14ac:dyDescent="0.25">
      <c r="A68" s="110"/>
      <c r="B68" s="58" t="s">
        <v>142</v>
      </c>
      <c r="C68" s="11" t="s">
        <v>15</v>
      </c>
      <c r="D68" s="66">
        <v>3</v>
      </c>
      <c r="E68" s="11"/>
      <c r="F68" s="92">
        <f t="shared" si="0"/>
        <v>0</v>
      </c>
    </row>
    <row r="69" spans="1:6" ht="14.1" customHeight="1" x14ac:dyDescent="0.25">
      <c r="A69" s="110"/>
      <c r="B69" s="58" t="s">
        <v>6</v>
      </c>
      <c r="C69" s="11" t="s">
        <v>15</v>
      </c>
      <c r="D69" s="66">
        <v>100</v>
      </c>
      <c r="E69" s="11"/>
      <c r="F69" s="92">
        <f t="shared" si="0"/>
        <v>0</v>
      </c>
    </row>
    <row r="70" spans="1:6" ht="14.1" customHeight="1" x14ac:dyDescent="0.25">
      <c r="A70" s="110"/>
      <c r="B70" s="58" t="s">
        <v>64</v>
      </c>
      <c r="C70" s="11" t="s">
        <v>50</v>
      </c>
      <c r="D70" s="66">
        <v>90</v>
      </c>
      <c r="E70" s="11"/>
      <c r="F70" s="92">
        <f t="shared" si="0"/>
        <v>0</v>
      </c>
    </row>
    <row r="71" spans="1:6" ht="14.1" customHeight="1" x14ac:dyDescent="0.25">
      <c r="A71" s="110"/>
      <c r="B71" s="58" t="s">
        <v>7</v>
      </c>
      <c r="C71" s="11" t="s">
        <v>15</v>
      </c>
      <c r="D71" s="66">
        <v>105</v>
      </c>
      <c r="E71" s="11"/>
      <c r="F71" s="92">
        <f t="shared" si="0"/>
        <v>0</v>
      </c>
    </row>
    <row r="72" spans="1:6" ht="14.1" customHeight="1" x14ac:dyDescent="0.25">
      <c r="A72" s="110"/>
      <c r="B72" s="58" t="s">
        <v>13</v>
      </c>
      <c r="C72" s="11" t="s">
        <v>15</v>
      </c>
      <c r="D72" s="66">
        <v>30</v>
      </c>
      <c r="E72" s="11"/>
      <c r="F72" s="92">
        <f t="shared" si="0"/>
        <v>0</v>
      </c>
    </row>
    <row r="73" spans="1:6" ht="14.1" customHeight="1" x14ac:dyDescent="0.25">
      <c r="A73" s="110"/>
      <c r="B73" s="58" t="s">
        <v>23</v>
      </c>
      <c r="C73" s="11" t="s">
        <v>15</v>
      </c>
      <c r="D73" s="66">
        <v>3</v>
      </c>
      <c r="E73" s="11"/>
      <c r="F73" s="92">
        <f t="shared" si="0"/>
        <v>0</v>
      </c>
    </row>
    <row r="74" spans="1:6" ht="14.1" customHeight="1" x14ac:dyDescent="0.25">
      <c r="A74" s="110"/>
      <c r="B74" s="58" t="s">
        <v>14</v>
      </c>
      <c r="C74" s="11" t="s">
        <v>15</v>
      </c>
      <c r="D74" s="66">
        <v>30</v>
      </c>
      <c r="E74" s="11"/>
      <c r="F74" s="92">
        <f t="shared" si="0"/>
        <v>0</v>
      </c>
    </row>
    <row r="75" spans="1:6" ht="14.1" customHeight="1" x14ac:dyDescent="0.25">
      <c r="A75" s="110"/>
      <c r="B75" s="58" t="s">
        <v>41</v>
      </c>
      <c r="C75" s="11" t="s">
        <v>15</v>
      </c>
      <c r="D75" s="66">
        <v>30</v>
      </c>
      <c r="E75" s="11"/>
      <c r="F75" s="92">
        <f t="shared" si="0"/>
        <v>0</v>
      </c>
    </row>
    <row r="76" spans="1:6" ht="14.1" customHeight="1" x14ac:dyDescent="0.25">
      <c r="A76" s="110"/>
      <c r="B76" s="58" t="s">
        <v>8</v>
      </c>
      <c r="C76" s="11" t="s">
        <v>50</v>
      </c>
      <c r="D76" s="66">
        <v>30</v>
      </c>
      <c r="E76" s="11"/>
      <c r="F76" s="92">
        <f t="shared" si="0"/>
        <v>0</v>
      </c>
    </row>
    <row r="77" spans="1:6" ht="14.1" customHeight="1" thickBot="1" x14ac:dyDescent="0.3">
      <c r="A77" s="110"/>
      <c r="B77" s="44" t="s">
        <v>80</v>
      </c>
      <c r="C77" s="45" t="s">
        <v>79</v>
      </c>
      <c r="D77" s="79">
        <v>150</v>
      </c>
      <c r="E77" s="45"/>
      <c r="F77" s="94">
        <f t="shared" si="0"/>
        <v>0</v>
      </c>
    </row>
    <row r="78" spans="1:6" ht="14.1" customHeight="1" x14ac:dyDescent="0.25">
      <c r="A78" s="109" t="s">
        <v>104</v>
      </c>
      <c r="B78" s="16" t="s">
        <v>105</v>
      </c>
      <c r="C78" s="10" t="s">
        <v>15</v>
      </c>
      <c r="D78" s="65">
        <v>300</v>
      </c>
      <c r="E78" s="10"/>
      <c r="F78" s="84">
        <f t="shared" si="0"/>
        <v>0</v>
      </c>
    </row>
    <row r="79" spans="1:6" ht="14.1" customHeight="1" x14ac:dyDescent="0.25">
      <c r="A79" s="111"/>
      <c r="B79" s="58" t="s">
        <v>106</v>
      </c>
      <c r="C79" s="11" t="s">
        <v>15</v>
      </c>
      <c r="D79" s="66">
        <v>300</v>
      </c>
      <c r="E79" s="11"/>
      <c r="F79" s="92">
        <f t="shared" si="0"/>
        <v>0</v>
      </c>
    </row>
    <row r="80" spans="1:6" ht="14.1" customHeight="1" thickBot="1" x14ac:dyDescent="0.3">
      <c r="A80" s="112"/>
      <c r="B80" s="62" t="s">
        <v>107</v>
      </c>
      <c r="C80" s="12" t="s">
        <v>15</v>
      </c>
      <c r="D80" s="68">
        <v>300</v>
      </c>
      <c r="E80" s="12"/>
      <c r="F80" s="93">
        <f t="shared" si="0"/>
        <v>0</v>
      </c>
    </row>
    <row r="81" spans="1:6" ht="14.1" customHeight="1" x14ac:dyDescent="0.25">
      <c r="A81" s="22" t="s">
        <v>21</v>
      </c>
      <c r="B81" s="23"/>
      <c r="C81" s="24" t="s">
        <v>65</v>
      </c>
      <c r="D81" s="65">
        <v>70</v>
      </c>
      <c r="E81" s="24"/>
      <c r="F81" s="84">
        <f t="shared" si="0"/>
        <v>0</v>
      </c>
    </row>
    <row r="82" spans="1:6" ht="14.1" customHeight="1" x14ac:dyDescent="0.25">
      <c r="A82" s="25" t="s">
        <v>9</v>
      </c>
      <c r="B82" s="26"/>
      <c r="C82" s="27" t="s">
        <v>15</v>
      </c>
      <c r="D82" s="66">
        <v>35</v>
      </c>
      <c r="E82" s="27"/>
      <c r="F82" s="92">
        <f t="shared" si="0"/>
        <v>0</v>
      </c>
    </row>
    <row r="83" spans="1:6" ht="14.1" customHeight="1" x14ac:dyDescent="0.25">
      <c r="A83" s="98" t="s">
        <v>66</v>
      </c>
      <c r="B83" s="99"/>
      <c r="C83" s="27" t="s">
        <v>15</v>
      </c>
      <c r="D83" s="66">
        <v>70</v>
      </c>
      <c r="E83" s="27"/>
      <c r="F83" s="92">
        <f t="shared" si="0"/>
        <v>0</v>
      </c>
    </row>
    <row r="84" spans="1:6" ht="14.1" customHeight="1" x14ac:dyDescent="0.25">
      <c r="A84" s="59" t="s">
        <v>39</v>
      </c>
      <c r="B84" s="60"/>
      <c r="C84" s="27" t="s">
        <v>15</v>
      </c>
      <c r="D84" s="66">
        <v>70</v>
      </c>
      <c r="E84" s="27"/>
      <c r="F84" s="92">
        <f t="shared" si="0"/>
        <v>0</v>
      </c>
    </row>
    <row r="85" spans="1:6" ht="14.1" customHeight="1" x14ac:dyDescent="0.25">
      <c r="A85" s="59" t="s">
        <v>87</v>
      </c>
      <c r="B85" s="60"/>
      <c r="C85" s="27" t="s">
        <v>15</v>
      </c>
      <c r="D85" s="66">
        <v>100</v>
      </c>
      <c r="E85" s="27"/>
      <c r="F85" s="92">
        <f t="shared" si="0"/>
        <v>0</v>
      </c>
    </row>
    <row r="86" spans="1:6" ht="14.1" customHeight="1" x14ac:dyDescent="0.25">
      <c r="A86" s="98" t="s">
        <v>144</v>
      </c>
      <c r="B86" s="99"/>
      <c r="C86" s="27" t="s">
        <v>15</v>
      </c>
      <c r="D86" s="66">
        <v>35</v>
      </c>
      <c r="E86" s="27"/>
      <c r="F86" s="92">
        <f t="shared" si="0"/>
        <v>0</v>
      </c>
    </row>
    <row r="87" spans="1:6" ht="14.1" customHeight="1" x14ac:dyDescent="0.25">
      <c r="A87" s="98" t="s">
        <v>12</v>
      </c>
      <c r="B87" s="99"/>
      <c r="C87" s="27" t="s">
        <v>65</v>
      </c>
      <c r="D87" s="136">
        <v>1225</v>
      </c>
      <c r="E87" s="27"/>
      <c r="F87" s="92">
        <f t="shared" si="0"/>
        <v>0</v>
      </c>
    </row>
    <row r="88" spans="1:6" ht="14.1" customHeight="1" x14ac:dyDescent="0.25">
      <c r="A88" s="98" t="s">
        <v>10</v>
      </c>
      <c r="B88" s="99"/>
      <c r="C88" s="27" t="s">
        <v>65</v>
      </c>
      <c r="D88" s="136">
        <v>1925</v>
      </c>
      <c r="E88" s="27"/>
      <c r="F88" s="92">
        <f t="shared" si="0"/>
        <v>0</v>
      </c>
    </row>
    <row r="89" spans="1:6" ht="14.1" customHeight="1" x14ac:dyDescent="0.25">
      <c r="A89" s="98" t="s">
        <v>67</v>
      </c>
      <c r="B89" s="99"/>
      <c r="C89" s="27" t="s">
        <v>65</v>
      </c>
      <c r="D89" s="66">
        <v>70</v>
      </c>
      <c r="E89" s="27"/>
      <c r="F89" s="92">
        <f t="shared" si="0"/>
        <v>0</v>
      </c>
    </row>
    <row r="90" spans="1:6" ht="14.1" customHeight="1" x14ac:dyDescent="0.25">
      <c r="A90" s="98" t="s">
        <v>40</v>
      </c>
      <c r="B90" s="99"/>
      <c r="C90" s="27" t="s">
        <v>68</v>
      </c>
      <c r="D90" s="67">
        <v>6600</v>
      </c>
      <c r="E90" s="27"/>
      <c r="F90" s="92">
        <f t="shared" si="0"/>
        <v>0</v>
      </c>
    </row>
    <row r="91" spans="1:6" ht="14.1" customHeight="1" x14ac:dyDescent="0.25">
      <c r="A91" s="98" t="s">
        <v>37</v>
      </c>
      <c r="B91" s="99"/>
      <c r="C91" s="27" t="s">
        <v>15</v>
      </c>
      <c r="D91" s="66">
        <v>400</v>
      </c>
      <c r="E91" s="27"/>
      <c r="F91" s="92">
        <f t="shared" si="0"/>
        <v>0</v>
      </c>
    </row>
    <row r="92" spans="1:6" ht="14.1" customHeight="1" x14ac:dyDescent="0.25">
      <c r="A92" s="98" t="s">
        <v>69</v>
      </c>
      <c r="B92" s="99"/>
      <c r="C92" s="27" t="s">
        <v>15</v>
      </c>
      <c r="D92" s="66">
        <v>400</v>
      </c>
      <c r="E92" s="27"/>
      <c r="F92" s="92">
        <f t="shared" si="0"/>
        <v>0</v>
      </c>
    </row>
    <row r="93" spans="1:6" ht="14.1" customHeight="1" x14ac:dyDescent="0.25">
      <c r="A93" s="98" t="s">
        <v>11</v>
      </c>
      <c r="B93" s="99"/>
      <c r="C93" s="27" t="s">
        <v>65</v>
      </c>
      <c r="D93" s="66">
        <v>350</v>
      </c>
      <c r="E93" s="27"/>
      <c r="F93" s="92">
        <f t="shared" si="0"/>
        <v>0</v>
      </c>
    </row>
    <row r="94" spans="1:6" ht="14.1" customHeight="1" x14ac:dyDescent="0.25">
      <c r="A94" s="98" t="s">
        <v>85</v>
      </c>
      <c r="B94" s="99"/>
      <c r="C94" s="27" t="s">
        <v>65</v>
      </c>
      <c r="D94" s="67">
        <v>73500</v>
      </c>
      <c r="E94" s="27"/>
      <c r="F94" s="92">
        <f t="shared" si="0"/>
        <v>0</v>
      </c>
    </row>
    <row r="95" spans="1:6" ht="14.1" customHeight="1" x14ac:dyDescent="0.25">
      <c r="A95" s="98" t="s">
        <v>16</v>
      </c>
      <c r="B95" s="99"/>
      <c r="C95" s="27" t="s">
        <v>65</v>
      </c>
      <c r="D95" s="67">
        <v>3500</v>
      </c>
      <c r="E95" s="27"/>
      <c r="F95" s="92">
        <f t="shared" si="0"/>
        <v>0</v>
      </c>
    </row>
    <row r="96" spans="1:6" ht="14.1" customHeight="1" x14ac:dyDescent="0.25">
      <c r="A96" s="98" t="s">
        <v>17</v>
      </c>
      <c r="B96" s="99"/>
      <c r="C96" s="27" t="s">
        <v>68</v>
      </c>
      <c r="D96" s="66">
        <v>350</v>
      </c>
      <c r="E96" s="27"/>
      <c r="F96" s="92">
        <f t="shared" si="0"/>
        <v>0</v>
      </c>
    </row>
    <row r="97" spans="1:6" ht="14.1" customHeight="1" thickBot="1" x14ac:dyDescent="0.3">
      <c r="A97" s="115" t="s">
        <v>18</v>
      </c>
      <c r="B97" s="116"/>
      <c r="C97" s="28" t="s">
        <v>65</v>
      </c>
      <c r="D97" s="68">
        <v>350</v>
      </c>
      <c r="E97" s="28"/>
      <c r="F97" s="93">
        <f t="shared" ref="F97:F123" si="1">D97*E97</f>
        <v>0</v>
      </c>
    </row>
    <row r="98" spans="1:6" ht="14.1" customHeight="1" x14ac:dyDescent="0.25">
      <c r="A98" s="117" t="s">
        <v>118</v>
      </c>
      <c r="B98" s="61" t="s">
        <v>70</v>
      </c>
      <c r="C98" s="24" t="s">
        <v>65</v>
      </c>
      <c r="D98" s="65">
        <v>600</v>
      </c>
      <c r="E98" s="24"/>
      <c r="F98" s="84">
        <f t="shared" si="1"/>
        <v>0</v>
      </c>
    </row>
    <row r="99" spans="1:6" ht="14.1" customHeight="1" x14ac:dyDescent="0.25">
      <c r="A99" s="118"/>
      <c r="B99" s="60" t="s">
        <v>19</v>
      </c>
      <c r="C99" s="27" t="s">
        <v>65</v>
      </c>
      <c r="D99" s="66">
        <v>600</v>
      </c>
      <c r="E99" s="27"/>
      <c r="F99" s="92">
        <f t="shared" si="1"/>
        <v>0</v>
      </c>
    </row>
    <row r="100" spans="1:6" ht="14.1" customHeight="1" x14ac:dyDescent="0.25">
      <c r="A100" s="118"/>
      <c r="B100" s="60" t="s">
        <v>117</v>
      </c>
      <c r="C100" s="27" t="s">
        <v>65</v>
      </c>
      <c r="D100" s="66">
        <v>600</v>
      </c>
      <c r="E100" s="27"/>
      <c r="F100" s="92">
        <f t="shared" si="1"/>
        <v>0</v>
      </c>
    </row>
    <row r="101" spans="1:6" ht="14.1" customHeight="1" x14ac:dyDescent="0.25">
      <c r="A101" s="118"/>
      <c r="B101" s="60" t="s">
        <v>116</v>
      </c>
      <c r="C101" s="27" t="s">
        <v>65</v>
      </c>
      <c r="D101" s="66">
        <v>600</v>
      </c>
      <c r="E101" s="27"/>
      <c r="F101" s="92">
        <f t="shared" si="1"/>
        <v>0</v>
      </c>
    </row>
    <row r="102" spans="1:6" ht="14.1" customHeight="1" x14ac:dyDescent="0.25">
      <c r="A102" s="118"/>
      <c r="B102" s="29" t="s">
        <v>119</v>
      </c>
      <c r="C102" s="27" t="s">
        <v>65</v>
      </c>
      <c r="D102" s="66">
        <v>600</v>
      </c>
      <c r="E102" s="27"/>
      <c r="F102" s="95">
        <f t="shared" si="1"/>
        <v>0</v>
      </c>
    </row>
    <row r="103" spans="1:6" ht="14.1" customHeight="1" x14ac:dyDescent="0.25">
      <c r="A103" s="118"/>
      <c r="B103" s="29" t="s">
        <v>120</v>
      </c>
      <c r="C103" s="27" t="s">
        <v>65</v>
      </c>
      <c r="D103" s="66">
        <v>60</v>
      </c>
      <c r="E103" s="27"/>
      <c r="F103" s="92">
        <f t="shared" si="1"/>
        <v>0</v>
      </c>
    </row>
    <row r="104" spans="1:6" ht="14.1" customHeight="1" thickBot="1" x14ac:dyDescent="0.3">
      <c r="A104" s="119"/>
      <c r="B104" s="30" t="s">
        <v>20</v>
      </c>
      <c r="C104" s="28" t="s">
        <v>65</v>
      </c>
      <c r="D104" s="68">
        <v>60</v>
      </c>
      <c r="E104" s="28"/>
      <c r="F104" s="93">
        <f t="shared" si="1"/>
        <v>0</v>
      </c>
    </row>
    <row r="105" spans="1:6" ht="14.1" customHeight="1" x14ac:dyDescent="0.25">
      <c r="A105" s="113" t="s">
        <v>71</v>
      </c>
      <c r="B105" s="114"/>
      <c r="C105" s="31" t="s">
        <v>4</v>
      </c>
      <c r="D105" s="65">
        <v>350</v>
      </c>
      <c r="E105" s="31"/>
      <c r="F105" s="84">
        <f>D105*E105</f>
        <v>0</v>
      </c>
    </row>
    <row r="106" spans="1:6" ht="14.1" customHeight="1" x14ac:dyDescent="0.25">
      <c r="A106" s="98" t="s">
        <v>72</v>
      </c>
      <c r="B106" s="99"/>
      <c r="C106" s="32" t="s">
        <v>4</v>
      </c>
      <c r="D106" s="66">
        <v>350</v>
      </c>
      <c r="E106" s="1"/>
      <c r="F106" s="92">
        <f>D106*E106</f>
        <v>0</v>
      </c>
    </row>
    <row r="107" spans="1:6" ht="14.1" customHeight="1" x14ac:dyDescent="0.25">
      <c r="A107" s="98" t="s">
        <v>25</v>
      </c>
      <c r="B107" s="99"/>
      <c r="C107" s="1" t="s">
        <v>4</v>
      </c>
      <c r="D107" s="66">
        <v>700</v>
      </c>
      <c r="E107" s="1"/>
      <c r="F107" s="92">
        <f t="shared" si="1"/>
        <v>0</v>
      </c>
    </row>
    <row r="108" spans="1:6" ht="14.1" customHeight="1" x14ac:dyDescent="0.25">
      <c r="A108" s="98" t="s">
        <v>22</v>
      </c>
      <c r="B108" s="99"/>
      <c r="C108" s="1" t="s">
        <v>4</v>
      </c>
      <c r="D108" s="66">
        <v>350</v>
      </c>
      <c r="E108" s="1"/>
      <c r="F108" s="92">
        <f t="shared" si="1"/>
        <v>0</v>
      </c>
    </row>
    <row r="109" spans="1:6" ht="14.1" customHeight="1" x14ac:dyDescent="0.25">
      <c r="A109" s="98" t="s">
        <v>88</v>
      </c>
      <c r="B109" s="99"/>
      <c r="C109" s="1" t="s">
        <v>4</v>
      </c>
      <c r="D109" s="66">
        <v>175</v>
      </c>
      <c r="E109" s="1"/>
      <c r="F109" s="92">
        <f t="shared" si="1"/>
        <v>0</v>
      </c>
    </row>
    <row r="110" spans="1:6" ht="14.1" customHeight="1" x14ac:dyDescent="0.25">
      <c r="A110" s="98" t="s">
        <v>108</v>
      </c>
      <c r="B110" s="99"/>
      <c r="C110" s="1" t="s">
        <v>26</v>
      </c>
      <c r="D110" s="66">
        <v>175</v>
      </c>
      <c r="E110" s="1"/>
      <c r="F110" s="92">
        <f t="shared" si="1"/>
        <v>0</v>
      </c>
    </row>
    <row r="111" spans="1:6" ht="14.1" customHeight="1" x14ac:dyDescent="0.25">
      <c r="A111" s="98" t="s">
        <v>24</v>
      </c>
      <c r="B111" s="99"/>
      <c r="C111" s="1" t="s">
        <v>4</v>
      </c>
      <c r="D111" s="66">
        <v>700</v>
      </c>
      <c r="E111" s="1"/>
      <c r="F111" s="92">
        <f t="shared" si="1"/>
        <v>0</v>
      </c>
    </row>
    <row r="112" spans="1:6" ht="14.1" customHeight="1" x14ac:dyDescent="0.25">
      <c r="A112" s="98" t="s">
        <v>112</v>
      </c>
      <c r="B112" s="99"/>
      <c r="C112" s="1" t="s">
        <v>4</v>
      </c>
      <c r="D112" s="66">
        <v>350</v>
      </c>
      <c r="E112" s="1"/>
      <c r="F112" s="92">
        <f t="shared" si="1"/>
        <v>0</v>
      </c>
    </row>
    <row r="113" spans="1:6" ht="14.1" customHeight="1" x14ac:dyDescent="0.25">
      <c r="A113" s="98" t="s">
        <v>113</v>
      </c>
      <c r="B113" s="99"/>
      <c r="C113" s="1" t="s">
        <v>4</v>
      </c>
      <c r="D113" s="66">
        <v>175</v>
      </c>
      <c r="E113" s="1"/>
      <c r="F113" s="92">
        <f t="shared" si="1"/>
        <v>0</v>
      </c>
    </row>
    <row r="114" spans="1:6" ht="14.1" customHeight="1" x14ac:dyDescent="0.25">
      <c r="A114" s="98" t="s">
        <v>98</v>
      </c>
      <c r="B114" s="99"/>
      <c r="C114" s="1" t="s">
        <v>15</v>
      </c>
      <c r="D114" s="66">
        <v>350</v>
      </c>
      <c r="E114" s="1"/>
      <c r="F114" s="92">
        <f t="shared" si="1"/>
        <v>0</v>
      </c>
    </row>
    <row r="115" spans="1:6" ht="14.1" customHeight="1" x14ac:dyDescent="0.25">
      <c r="A115" s="98" t="s">
        <v>97</v>
      </c>
      <c r="B115" s="99"/>
      <c r="C115" s="1" t="s">
        <v>15</v>
      </c>
      <c r="D115" s="66">
        <v>175</v>
      </c>
      <c r="E115" s="1"/>
      <c r="F115" s="92">
        <f t="shared" si="1"/>
        <v>0</v>
      </c>
    </row>
    <row r="116" spans="1:6" ht="14.1" customHeight="1" x14ac:dyDescent="0.25">
      <c r="A116" s="98" t="s">
        <v>121</v>
      </c>
      <c r="B116" s="99"/>
      <c r="C116" s="1" t="s">
        <v>33</v>
      </c>
      <c r="D116" s="66">
        <v>100</v>
      </c>
      <c r="E116" s="1"/>
      <c r="F116" s="92">
        <f t="shared" si="1"/>
        <v>0</v>
      </c>
    </row>
    <row r="117" spans="1:6" ht="14.1" customHeight="1" x14ac:dyDescent="0.25">
      <c r="A117" s="59" t="s">
        <v>115</v>
      </c>
      <c r="B117" s="60"/>
      <c r="C117" s="1" t="s">
        <v>33</v>
      </c>
      <c r="D117" s="66">
        <v>35</v>
      </c>
      <c r="E117" s="1"/>
      <c r="F117" s="92">
        <f t="shared" si="1"/>
        <v>0</v>
      </c>
    </row>
    <row r="118" spans="1:6" ht="14.1" customHeight="1" x14ac:dyDescent="0.25">
      <c r="A118" s="98" t="s">
        <v>43</v>
      </c>
      <c r="B118" s="99"/>
      <c r="C118" s="1" t="s">
        <v>33</v>
      </c>
      <c r="D118" s="66">
        <v>160</v>
      </c>
      <c r="E118" s="1"/>
      <c r="F118" s="92">
        <f t="shared" si="1"/>
        <v>0</v>
      </c>
    </row>
    <row r="119" spans="1:6" ht="14.1" customHeight="1" x14ac:dyDescent="0.25">
      <c r="A119" s="98" t="s">
        <v>38</v>
      </c>
      <c r="B119" s="99"/>
      <c r="C119" s="1" t="s">
        <v>4</v>
      </c>
      <c r="D119" s="66">
        <v>350</v>
      </c>
      <c r="E119" s="1"/>
      <c r="F119" s="92">
        <f t="shared" si="1"/>
        <v>0</v>
      </c>
    </row>
    <row r="120" spans="1:6" ht="14.1" customHeight="1" x14ac:dyDescent="0.25">
      <c r="A120" s="98" t="s">
        <v>34</v>
      </c>
      <c r="B120" s="99"/>
      <c r="C120" s="1" t="s">
        <v>33</v>
      </c>
      <c r="D120" s="66">
        <v>84</v>
      </c>
      <c r="E120" s="1"/>
      <c r="F120" s="92">
        <f t="shared" si="1"/>
        <v>0</v>
      </c>
    </row>
    <row r="121" spans="1:6" ht="14.1" customHeight="1" x14ac:dyDescent="0.25">
      <c r="A121" s="98" t="s">
        <v>32</v>
      </c>
      <c r="B121" s="99"/>
      <c r="C121" s="1" t="s">
        <v>33</v>
      </c>
      <c r="D121" s="66">
        <v>84</v>
      </c>
      <c r="E121" s="1"/>
      <c r="F121" s="92">
        <f t="shared" si="1"/>
        <v>0</v>
      </c>
    </row>
    <row r="122" spans="1:6" ht="18" customHeight="1" x14ac:dyDescent="0.25">
      <c r="A122" s="98" t="s">
        <v>35</v>
      </c>
      <c r="B122" s="99"/>
      <c r="C122" s="1" t="s">
        <v>26</v>
      </c>
      <c r="D122" s="66">
        <v>95</v>
      </c>
      <c r="E122" s="2"/>
      <c r="F122" s="92">
        <f t="shared" si="1"/>
        <v>0</v>
      </c>
    </row>
    <row r="123" spans="1:6" ht="14.1" customHeight="1" thickBot="1" x14ac:dyDescent="0.3">
      <c r="A123" s="33" t="s">
        <v>36</v>
      </c>
      <c r="B123" s="34"/>
      <c r="C123" s="35" t="s">
        <v>33</v>
      </c>
      <c r="D123" s="80">
        <v>17</v>
      </c>
      <c r="E123" s="35"/>
      <c r="F123" s="92">
        <f t="shared" si="1"/>
        <v>0</v>
      </c>
    </row>
    <row r="124" spans="1:6" ht="14.1" customHeight="1" thickBot="1" x14ac:dyDescent="0.3">
      <c r="A124" s="36" t="s">
        <v>73</v>
      </c>
      <c r="B124" s="37"/>
      <c r="C124" s="38"/>
      <c r="D124" s="81"/>
      <c r="E124" s="38"/>
      <c r="F124" s="96"/>
    </row>
    <row r="125" spans="1:6" ht="14.1" customHeight="1" x14ac:dyDescent="0.25">
      <c r="A125" s="59" t="s">
        <v>82</v>
      </c>
      <c r="B125" s="3"/>
      <c r="C125" s="1" t="s">
        <v>74</v>
      </c>
      <c r="D125" s="66">
        <v>175</v>
      </c>
      <c r="E125" s="1"/>
      <c r="F125" s="92">
        <f t="shared" ref="F125:F127" si="2">D125*E125</f>
        <v>0</v>
      </c>
    </row>
    <row r="126" spans="1:6" ht="20.100000000000001" customHeight="1" x14ac:dyDescent="0.25">
      <c r="A126" s="59" t="s">
        <v>81</v>
      </c>
      <c r="B126" s="3"/>
      <c r="C126" s="1" t="s">
        <v>75</v>
      </c>
      <c r="D126" s="66">
        <v>17500</v>
      </c>
      <c r="E126" s="1"/>
      <c r="F126" s="92">
        <f t="shared" si="2"/>
        <v>0</v>
      </c>
    </row>
    <row r="127" spans="1:6" ht="15" customHeight="1" thickBot="1" x14ac:dyDescent="0.3">
      <c r="A127" s="39" t="s">
        <v>76</v>
      </c>
      <c r="B127" s="40"/>
      <c r="C127" s="41" t="s">
        <v>68</v>
      </c>
      <c r="D127" s="82">
        <v>7</v>
      </c>
      <c r="E127" s="42"/>
      <c r="F127" s="97">
        <f t="shared" si="2"/>
        <v>0</v>
      </c>
    </row>
    <row r="128" spans="1:6" ht="16.5" thickTop="1" x14ac:dyDescent="0.25">
      <c r="A128" s="101">
        <f>SUM(F4:F123)</f>
        <v>0</v>
      </c>
      <c r="B128" s="101"/>
      <c r="C128" s="101"/>
      <c r="D128" s="101"/>
      <c r="E128" s="101"/>
      <c r="F128" s="101"/>
    </row>
    <row r="129" spans="1:6" ht="15" customHeight="1" x14ac:dyDescent="0.25">
      <c r="A129" s="102" t="s">
        <v>114</v>
      </c>
      <c r="B129" s="102"/>
      <c r="C129" s="102"/>
      <c r="D129" s="102"/>
      <c r="E129" s="102"/>
      <c r="F129" s="102"/>
    </row>
    <row r="130" spans="1:6" ht="17.25" customHeight="1" x14ac:dyDescent="0.25">
      <c r="A130" s="102"/>
      <c r="B130" s="102"/>
      <c r="C130" s="102"/>
      <c r="D130" s="102"/>
      <c r="E130" s="102"/>
      <c r="F130" s="102"/>
    </row>
    <row r="131" spans="1:6" x14ac:dyDescent="0.25">
      <c r="A131" s="100"/>
      <c r="B131" s="100"/>
      <c r="C131" s="43"/>
      <c r="D131" s="43"/>
      <c r="E131" s="43"/>
    </row>
    <row r="132" spans="1:6" x14ac:dyDescent="0.25">
      <c r="A132" s="100"/>
      <c r="B132" s="100"/>
      <c r="C132" s="43"/>
      <c r="D132" s="43"/>
      <c r="E132" s="43"/>
    </row>
    <row r="133" spans="1:6" x14ac:dyDescent="0.25">
      <c r="A133" s="100"/>
      <c r="B133" s="100"/>
      <c r="C133" s="43"/>
      <c r="D133" s="43"/>
      <c r="E133" s="43"/>
    </row>
    <row r="134" spans="1:6" x14ac:dyDescent="0.25">
      <c r="A134" s="100"/>
      <c r="B134" s="100"/>
      <c r="C134" s="43"/>
      <c r="D134" s="43"/>
      <c r="E134" s="43"/>
    </row>
    <row r="135" spans="1:6" x14ac:dyDescent="0.25">
      <c r="A135" s="100"/>
      <c r="B135" s="100"/>
      <c r="C135" s="43"/>
      <c r="D135" s="43"/>
      <c r="E135" s="43"/>
    </row>
    <row r="136" spans="1:6" x14ac:dyDescent="0.25">
      <c r="A136" s="100"/>
      <c r="B136" s="100"/>
    </row>
  </sheetData>
  <mergeCells count="63">
    <mergeCell ref="A135:B135"/>
    <mergeCell ref="A136:B136"/>
    <mergeCell ref="A13:B13"/>
    <mergeCell ref="A14:B14"/>
    <mergeCell ref="A15:B15"/>
    <mergeCell ref="A16:B16"/>
    <mergeCell ref="A94:B94"/>
    <mergeCell ref="A91:B91"/>
    <mergeCell ref="A92:B92"/>
    <mergeCell ref="A93:B93"/>
    <mergeCell ref="A86:B86"/>
    <mergeCell ref="A88:B88"/>
    <mergeCell ref="A89:B89"/>
    <mergeCell ref="A90:B90"/>
    <mergeCell ref="A83:B83"/>
    <mergeCell ref="A87:B87"/>
    <mergeCell ref="A8:B8"/>
    <mergeCell ref="A9:B9"/>
    <mergeCell ref="A10:B10"/>
    <mergeCell ref="A11:B11"/>
    <mergeCell ref="A12:B12"/>
    <mergeCell ref="A7:B7"/>
    <mergeCell ref="A1:F1"/>
    <mergeCell ref="A2:B2"/>
    <mergeCell ref="A4:B4"/>
    <mergeCell ref="A5:B5"/>
    <mergeCell ref="A6:B6"/>
    <mergeCell ref="A17:B17"/>
    <mergeCell ref="A19:B19"/>
    <mergeCell ref="A21:A28"/>
    <mergeCell ref="A18:B18"/>
    <mergeCell ref="A29:A36"/>
    <mergeCell ref="A37:A43"/>
    <mergeCell ref="A44:A54"/>
    <mergeCell ref="A55:A77"/>
    <mergeCell ref="A78:A80"/>
    <mergeCell ref="A108:B108"/>
    <mergeCell ref="A107:B107"/>
    <mergeCell ref="A95:B95"/>
    <mergeCell ref="A105:B105"/>
    <mergeCell ref="A106:B106"/>
    <mergeCell ref="A96:B96"/>
    <mergeCell ref="A97:B97"/>
    <mergeCell ref="A98:A104"/>
    <mergeCell ref="A118:B118"/>
    <mergeCell ref="A119:B119"/>
    <mergeCell ref="A120:B120"/>
    <mergeCell ref="A116:B116"/>
    <mergeCell ref="A109:B109"/>
    <mergeCell ref="A110:B110"/>
    <mergeCell ref="A111:B111"/>
    <mergeCell ref="A112:B112"/>
    <mergeCell ref="A113:B113"/>
    <mergeCell ref="A114:B114"/>
    <mergeCell ref="A115:B115"/>
    <mergeCell ref="A121:B121"/>
    <mergeCell ref="A122:B122"/>
    <mergeCell ref="A132:B132"/>
    <mergeCell ref="A133:B133"/>
    <mergeCell ref="A134:B134"/>
    <mergeCell ref="A131:B131"/>
    <mergeCell ref="A128:F128"/>
    <mergeCell ref="A129:F1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KM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Čapková Jana</dc:creator>
  <cp:lastModifiedBy>Čapková Jana</cp:lastModifiedBy>
  <cp:lastPrinted>2026-02-12T10:07:02Z</cp:lastPrinted>
  <dcterms:created xsi:type="dcterms:W3CDTF">2024-04-15T07:06:54Z</dcterms:created>
  <dcterms:modified xsi:type="dcterms:W3CDTF">2026-02-12T12:52:31Z</dcterms:modified>
</cp:coreProperties>
</file>